
<file path=[Content_Types].xml><?xml version="1.0" encoding="utf-8"?>
<Types xmlns="http://schemas.openxmlformats.org/package/2006/content-types">
  <Default Extension="vml" ContentType="application/vnd.openxmlformats-officedocument.vmlDrawi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12" activeTab="6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44525"/>
</workbook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LL2</t>
        </r>
      </text>
    </comment>
    <comment ref="D5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7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FE2</t>
        </r>
      </text>
    </comment>
    <comment ref="D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ME10
到港</t>
        </r>
        <r>
          <rPr>
            <sz val="9"/>
            <rFont val="宋体"/>
            <charset val="134"/>
          </rPr>
          <t>承运人托运：</t>
        </r>
        <r>
          <rPr>
            <sz val="9"/>
            <rFont val="Tahoma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charset val="134"/>
          </rPr>
          <t>Administrat
MEXII</t>
        </r>
      </text>
    </comment>
    <comment ref="D1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258" authorId="1">
      <text>
        <r>
          <rPr>
            <b/>
            <sz val="9"/>
            <rFont val="宋体"/>
            <charset val="134"/>
          </rPr>
          <t>Administrator:TLP1</t>
        </r>
      </text>
    </comment>
    <comment ref="D26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2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0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2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3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52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359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BOHAI</t>
        </r>
      </text>
    </comment>
    <comment ref="D36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OOCL PCN1</t>
        </r>
      </text>
    </comment>
    <comment ref="D3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1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代码：</t>
        </r>
        <r>
          <rPr>
            <sz val="9"/>
            <rFont val="Tahoma"/>
            <charset val="134"/>
          </rPr>
          <t xml:space="preserve">PCN1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COSCO/CMA</t>
        </r>
        <r>
          <rPr>
            <sz val="9"/>
            <rFont val="宋体"/>
            <charset val="134"/>
          </rPr>
          <t>代码</t>
        </r>
        <r>
          <rPr>
            <sz val="9"/>
            <rFont val="Tahoma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PCN1</t>
        </r>
      </text>
    </comment>
    <comment ref="D4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47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48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50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5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517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周二</t>
        </r>
        <r>
          <rPr>
            <sz val="9"/>
            <rFont val="Tahoma"/>
            <charset val="134"/>
          </rPr>
          <t xml:space="preserve"> SAC
</t>
        </r>
        <r>
          <rPr>
            <sz val="9"/>
            <rFont val="宋体"/>
            <charset val="134"/>
          </rPr>
          <t>周五</t>
        </r>
        <r>
          <rPr>
            <sz val="9"/>
            <rFont val="Tahoma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WSA3
</t>
        </r>
      </text>
    </comment>
    <comment ref="D63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CHX</t>
        </r>
      </text>
    </comment>
    <comment ref="D65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FE2</t>
        </r>
      </text>
    </comment>
    <comment ref="D6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BMXKCS</t>
        </r>
      </text>
    </comment>
    <comment ref="A772" authorId="3">
      <text>
        <r>
          <rPr>
            <b/>
            <sz val="9"/>
            <rFont val="宋体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CI2</t>
        </r>
      </text>
    </comment>
    <comment ref="D784" authorId="3">
      <text>
        <r>
          <rPr>
            <b/>
            <sz val="9"/>
            <rFont val="宋体"/>
            <charset val="134"/>
          </rPr>
          <t xml:space="preserve">:
</t>
        </r>
        <r>
          <rPr>
            <sz val="9"/>
            <rFont val="宋体"/>
            <charset val="134"/>
          </rPr>
          <t>印度直航-NCI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 xml:space="preserve">
</t>
        </r>
      </text>
    </comment>
    <comment ref="D79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RFM3</t>
        </r>
      </text>
    </comment>
    <comment ref="D80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IFX</t>
        </r>
      </text>
    </comment>
    <comment ref="D80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ME3</t>
        </r>
      </text>
    </comment>
    <comment ref="B86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NEAX
</t>
        </r>
      </text>
    </comment>
    <comment ref="D88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<sst xmlns="http://schemas.openxmlformats.org/spreadsheetml/2006/main" count="10214" uniqueCount="2379">
  <si>
    <t xml:space="preserve">          Salling schedule-Ningbo    </t>
  </si>
  <si>
    <t>LOOKING FOR PLEASE USE CTRL+F</t>
  </si>
  <si>
    <t>Sep.</t>
  </si>
  <si>
    <t xml:space="preserve">EUROPEAN ROUTE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</si>
  <si>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</si>
  <si>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</si>
  <si>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</si>
  <si>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</si>
  <si>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</si>
  <si>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</si>
  <si>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</si>
  <si>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</si>
  <si>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ARIES</t>
  </si>
  <si>
    <t>018W</t>
  </si>
  <si>
    <t>COSCO   AEU3</t>
  </si>
  <si>
    <t>COSCO SHIPPING GEMINI</t>
  </si>
  <si>
    <t>017W</t>
  </si>
  <si>
    <t>COSCO SHIPPING TAURUS</t>
  </si>
  <si>
    <t>COSCO SHIPPING SOLAR</t>
  </si>
  <si>
    <t>CSCL GLOBE</t>
  </si>
  <si>
    <t>048W</t>
  </si>
  <si>
    <t>CMA CGM LOUIS BLERIOT</t>
  </si>
  <si>
    <t>0FLA9W1</t>
  </si>
  <si>
    <t>COSCO/AEU2</t>
  </si>
  <si>
    <t>CMA CGM TROCADERO</t>
  </si>
  <si>
    <t>0FLABW1</t>
  </si>
  <si>
    <t>CMA CGM MONTMARTRE</t>
  </si>
  <si>
    <t>0FLADW1</t>
  </si>
  <si>
    <t xml:space="preserve">CMA CGM JACQUES SAADE </t>
  </si>
  <si>
    <t>0FLAFW1</t>
  </si>
  <si>
    <t>CMA CGM LOUVRE</t>
  </si>
  <si>
    <t>0FLAHW1</t>
  </si>
  <si>
    <t>EVER GENIUS</t>
  </si>
  <si>
    <t>1155W</t>
  </si>
  <si>
    <t>COSCO/AEU5</t>
  </si>
  <si>
    <t xml:space="preserve">EVER GREET </t>
  </si>
  <si>
    <t>1156W</t>
  </si>
  <si>
    <t>EVER ACT</t>
  </si>
  <si>
    <t>1157W</t>
  </si>
  <si>
    <t xml:space="preserve">EVER GENTLE </t>
  </si>
  <si>
    <t>1158W</t>
  </si>
  <si>
    <t>EVER GRADE</t>
  </si>
  <si>
    <t>1159W</t>
  </si>
  <si>
    <t xml:space="preserve">LE HAVRE  </t>
  </si>
  <si>
    <t>MSC AMSTERDAM</t>
  </si>
  <si>
    <t>133W</t>
  </si>
  <si>
    <t>HSD  NERA 3</t>
  </si>
  <si>
    <t>MSC JADE</t>
  </si>
  <si>
    <t>134W</t>
  </si>
  <si>
    <t>MSC SVEVA</t>
  </si>
  <si>
    <t>135W</t>
  </si>
  <si>
    <t>MSC LAURENCE</t>
  </si>
  <si>
    <t>136W</t>
  </si>
  <si>
    <t>MSC MIRJA</t>
  </si>
  <si>
    <t>137W</t>
  </si>
  <si>
    <t xml:space="preserve">ANTWERP </t>
  </si>
  <si>
    <t xml:space="preserve">ROTTERDAM </t>
  </si>
  <si>
    <t xml:space="preserve">FELIXSTOWE </t>
  </si>
  <si>
    <t>OOCL UNITED KINGDOM</t>
  </si>
  <si>
    <t>COSCO  AEU1</t>
  </si>
  <si>
    <t>COSCO SHIPPING PISCES</t>
  </si>
  <si>
    <t>014W</t>
  </si>
  <si>
    <t>OOCL INDONESIA</t>
  </si>
  <si>
    <t>CSCL ARCTIC OCEAN</t>
  </si>
  <si>
    <t>040W</t>
  </si>
  <si>
    <t>CSCL ATLANTIC OCEAN</t>
  </si>
  <si>
    <t>041W</t>
  </si>
  <si>
    <t>SOUTHAMPTON</t>
  </si>
  <si>
    <t>CMA CGM BOUGAINVILLE</t>
  </si>
  <si>
    <t>0FM83W1</t>
  </si>
  <si>
    <t>COSCO/AEU6</t>
  </si>
  <si>
    <t>APL LION CITY</t>
  </si>
  <si>
    <t>0FM85W1</t>
  </si>
  <si>
    <t>APL CHANGI</t>
  </si>
  <si>
    <t>0FM87W1</t>
  </si>
  <si>
    <t>APL VANDA</t>
  </si>
  <si>
    <t>0FM89W1</t>
  </si>
  <si>
    <t>APL SINGAPURA</t>
  </si>
  <si>
    <t>0FM91W1</t>
  </si>
  <si>
    <t>DUBLIN</t>
  </si>
  <si>
    <t xml:space="preserve">ROTTERDAM(VIA) </t>
  </si>
  <si>
    <t>COSCO   AEU1</t>
  </si>
  <si>
    <t xml:space="preserve">LEIXOES/PORTO </t>
  </si>
  <si>
    <t>ROTTERDAM (VIA)</t>
  </si>
  <si>
    <t>AL ZUBARA</t>
  </si>
  <si>
    <t>016W</t>
  </si>
  <si>
    <t>ONE/HPL/FE2</t>
  </si>
  <si>
    <t>AL MURAYKH</t>
  </si>
  <si>
    <t>MOL TREASURE</t>
  </si>
  <si>
    <t>MOL TRUTH</t>
  </si>
  <si>
    <t>015W</t>
  </si>
  <si>
    <t>TIHAMA</t>
  </si>
  <si>
    <t xml:space="preserve">VARNA  </t>
  </si>
  <si>
    <t>PRIAEUS(VIA)</t>
  </si>
  <si>
    <t>EVER FOCUS</t>
  </si>
  <si>
    <t>007W</t>
  </si>
  <si>
    <t>COSCO/AEM1</t>
  </si>
  <si>
    <t>TOKYO TRIUMPH</t>
  </si>
  <si>
    <t>022W</t>
  </si>
  <si>
    <t>TBN</t>
  </si>
  <si>
    <t>CSCL VENUS</t>
  </si>
  <si>
    <t>061W</t>
  </si>
  <si>
    <t xml:space="preserve">COSCO PRIDE </t>
  </si>
  <si>
    <t>063W</t>
  </si>
  <si>
    <r>
      <rPr>
        <b/>
        <sz val="12"/>
        <color theme="1"/>
        <rFont val="Arial Narrow"/>
        <charset val="134"/>
      </rPr>
      <t>CONSTANTSA</t>
    </r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Arial Narrow"/>
        <charset val="134"/>
      </rPr>
      <t>ROCND</t>
    </r>
    <r>
      <rPr>
        <b/>
        <sz val="12"/>
        <color theme="1"/>
        <rFont val="宋体"/>
        <charset val="134"/>
      </rPr>
      <t>）</t>
    </r>
  </si>
  <si>
    <t>CONSTANTSA</t>
  </si>
  <si>
    <t>COSCO SHIPPING SEINE</t>
  </si>
  <si>
    <t>COSCO /AEM3</t>
  </si>
  <si>
    <t>CMA CGM VOLGA</t>
  </si>
  <si>
    <t>0BXADW1</t>
  </si>
  <si>
    <t>SEAMAX ROWAYTON</t>
  </si>
  <si>
    <t>021W</t>
  </si>
  <si>
    <t>CMA CGM LISA MARIE</t>
  </si>
  <si>
    <t>0BXAHW1</t>
  </si>
  <si>
    <t>CMA CGM COLUMBIA</t>
  </si>
  <si>
    <t>0BXAJW1</t>
  </si>
  <si>
    <t>KOPER</t>
  </si>
  <si>
    <t>MYNY</t>
  </si>
  <si>
    <t>0BEA9W1</t>
  </si>
  <si>
    <t>COSCO/EMC/AEM6</t>
  </si>
  <si>
    <t>BELITA</t>
  </si>
  <si>
    <t>0BEADW1</t>
  </si>
  <si>
    <t>BERNHARD SCHULTE</t>
  </si>
  <si>
    <t>240W</t>
  </si>
  <si>
    <t>RIJEKA</t>
  </si>
  <si>
    <t>GDYNIA</t>
  </si>
  <si>
    <t>ROTTERDAM(VIA)</t>
  </si>
  <si>
    <t>TALLINN</t>
  </si>
  <si>
    <t>HAMBURG(VIA)</t>
  </si>
  <si>
    <t xml:space="preserve">NORDIC ROUTE     </t>
  </si>
  <si>
    <t>AARHUS/COPENHAGEN</t>
  </si>
  <si>
    <t>GOTHENBURG</t>
  </si>
  <si>
    <t>HELSINKI</t>
  </si>
  <si>
    <t>COSCO  AEU3</t>
  </si>
  <si>
    <t>OSLO</t>
  </si>
  <si>
    <t xml:space="preserve">MEDITERRANEAN ROUTE </t>
  </si>
  <si>
    <t xml:space="preserve">BARCELONA  </t>
  </si>
  <si>
    <t>ONE MILLAU</t>
  </si>
  <si>
    <t>031W</t>
  </si>
  <si>
    <t>ONE MD1</t>
  </si>
  <si>
    <t>JEBEL ALI</t>
  </si>
  <si>
    <t>019W</t>
  </si>
  <si>
    <t>UNAYZAH</t>
  </si>
  <si>
    <t>023W</t>
  </si>
  <si>
    <t>PARIS EXPRESS</t>
  </si>
  <si>
    <t>020W</t>
  </si>
  <si>
    <t>CMA CGM TENERE</t>
  </si>
  <si>
    <t>0MEA5W1</t>
  </si>
  <si>
    <t>COSCO/AEM2</t>
  </si>
  <si>
    <t>CMA CGM LIBRA</t>
  </si>
  <si>
    <t>0MEA7W1</t>
  </si>
  <si>
    <t>CMA CGM COLUMBA</t>
  </si>
  <si>
    <t>0MEA9W1</t>
  </si>
  <si>
    <t>CMA CGM VELA</t>
  </si>
  <si>
    <t>0MEABW1</t>
  </si>
  <si>
    <t>0MEADW1</t>
  </si>
  <si>
    <t xml:space="preserve">VALENCIA  </t>
  </si>
  <si>
    <t>OMIT</t>
  </si>
  <si>
    <t>HPL /MD2</t>
  </si>
  <si>
    <t>ZEUS LUMOS</t>
  </si>
  <si>
    <t>003W</t>
  </si>
  <si>
    <t>HMM NURI</t>
  </si>
  <si>
    <t>PIRAEUS</t>
  </si>
  <si>
    <t xml:space="preserve">GENOA </t>
  </si>
  <si>
    <t xml:space="preserve">ISTANBUL(k) </t>
  </si>
  <si>
    <t>TUNIS/RADES</t>
  </si>
  <si>
    <t>VALENCIA</t>
  </si>
  <si>
    <t xml:space="preserve">BEIRUT  </t>
  </si>
  <si>
    <t>COSCO/AEM3</t>
  </si>
  <si>
    <t xml:space="preserve">LIMASSOL  </t>
  </si>
  <si>
    <t>PORT SAID (E)</t>
  </si>
  <si>
    <t>COSCO/AEM6</t>
  </si>
  <si>
    <t>ALEXANDRIA  new</t>
  </si>
  <si>
    <t>PIRAEUS(VIA)</t>
  </si>
  <si>
    <t>COSCO/AEU3</t>
  </si>
  <si>
    <t xml:space="preserve">ASHDOD </t>
  </si>
  <si>
    <t xml:space="preserve">AFRICA ROUTE   </t>
  </si>
  <si>
    <t>DURBAN</t>
  </si>
  <si>
    <t>DOLPHIN II</t>
  </si>
  <si>
    <t>005W</t>
  </si>
  <si>
    <t>ONE  SAC</t>
  </si>
  <si>
    <t>MOL EARNEST</t>
  </si>
  <si>
    <t>MOL EXPLORER</t>
  </si>
  <si>
    <t>BEAR MOUNTAIN BRIDGE</t>
  </si>
  <si>
    <t>099W</t>
  </si>
  <si>
    <t>COSCO WELLINGTON</t>
  </si>
  <si>
    <t>077W</t>
  </si>
  <si>
    <t xml:space="preserve">TEMA   </t>
  </si>
  <si>
    <t>TANGER</t>
  </si>
  <si>
    <t>KOTA CEPAT</t>
  </si>
  <si>
    <t>051E</t>
  </si>
  <si>
    <t>COSCO/WSA2</t>
  </si>
  <si>
    <t>WAN HAI 722</t>
  </si>
  <si>
    <t>E002</t>
  </si>
  <si>
    <t>WAN HAI 622</t>
  </si>
  <si>
    <t>E003</t>
  </si>
  <si>
    <t>KOTA CAHAYA</t>
  </si>
  <si>
    <t>065E</t>
  </si>
  <si>
    <t>CAPE TOWN</t>
  </si>
  <si>
    <t>MOMBASA</t>
  </si>
  <si>
    <t>TANJUNGS</t>
  </si>
  <si>
    <t>COSCO AEM1</t>
  </si>
  <si>
    <t>CASABLANCA</t>
  </si>
  <si>
    <t>PORT TANGIER</t>
  </si>
  <si>
    <t>MARCHEN MAERSK</t>
  </si>
  <si>
    <t>HSD/NERA 4</t>
  </si>
  <si>
    <t>MSC HAMBURG</t>
  </si>
  <si>
    <t>MSC NEW YORK</t>
  </si>
  <si>
    <t>MATZ MAERSK</t>
  </si>
  <si>
    <t xml:space="preserve"> </t>
  </si>
  <si>
    <t xml:space="preserve">PORT LOUIS  </t>
  </si>
  <si>
    <t>PORT LOUIS</t>
  </si>
  <si>
    <t>CCNI ARAUCO</t>
  </si>
  <si>
    <t>136S</t>
  </si>
  <si>
    <t>CMA  SHAKA II MSK/HSD  ASAF
COSCO ZAX1</t>
  </si>
  <si>
    <t>SEROJA LIMA</t>
  </si>
  <si>
    <t>137S</t>
  </si>
  <si>
    <t>SANTA CATARINA</t>
  </si>
  <si>
    <t>138S</t>
  </si>
  <si>
    <t>MAERSK TANJONG</t>
  </si>
  <si>
    <t>139S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</si>
  <si>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</si>
  <si>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</si>
  <si>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r>
      <rPr>
        <sz val="12"/>
        <color theme="1"/>
        <rFont val="Arial Narrow"/>
        <charset val="134"/>
      </rPr>
      <t>SGSIN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</t>
    </r>
    <r>
      <rPr>
        <sz val="12"/>
        <color theme="1"/>
        <rFont val="宋体"/>
        <charset val="134"/>
      </rPr>
      <t>）</t>
    </r>
  </si>
  <si>
    <t>CMA CGM FIDELIO</t>
  </si>
  <si>
    <t>0FF3XW</t>
  </si>
  <si>
    <t>COSCO AS1</t>
  </si>
  <si>
    <t>BLANK VOYAGE</t>
  </si>
  <si>
    <t>CMA CGM RACINE</t>
  </si>
  <si>
    <t>0FF41W</t>
  </si>
  <si>
    <t xml:space="preserve">AUCKLAND </t>
  </si>
  <si>
    <t>ATHENS BRIDGE</t>
  </si>
  <si>
    <t>121W</t>
  </si>
  <si>
    <t>COSCO  FCE</t>
  </si>
  <si>
    <t>XIN WEN ZHOU</t>
  </si>
  <si>
    <t>INTERASIA CATALYST</t>
  </si>
  <si>
    <t>W007</t>
  </si>
  <si>
    <t>OOCL ZHOUSHAN</t>
  </si>
  <si>
    <t>234W</t>
  </si>
  <si>
    <t xml:space="preserve">BRISBANE  </t>
  </si>
  <si>
    <t>BRISBANE</t>
  </si>
  <si>
    <t>BRIGHT</t>
  </si>
  <si>
    <t>52S</t>
  </si>
  <si>
    <t>ZIM CAX</t>
  </si>
  <si>
    <t>BLANK</t>
  </si>
  <si>
    <t>DELOS WAVE</t>
  </si>
  <si>
    <t>125S</t>
  </si>
  <si>
    <t>LORRAINE</t>
  </si>
  <si>
    <t>32S</t>
  </si>
  <si>
    <t>NEW JERSEY TRADER</t>
  </si>
  <si>
    <t>13S</t>
  </si>
  <si>
    <t xml:space="preserve">FREMANTLE(PERTH) </t>
  </si>
  <si>
    <t>ONE SAC</t>
  </si>
  <si>
    <t xml:space="preserve">MELBOURNE  </t>
  </si>
  <si>
    <t>MELBOURNE</t>
  </si>
  <si>
    <t>MP THE GRONK</t>
  </si>
  <si>
    <t>KQ135A</t>
  </si>
  <si>
    <t>ONE CAS</t>
  </si>
  <si>
    <t>POHORJE</t>
  </si>
  <si>
    <t>KQ136A</t>
  </si>
  <si>
    <t>MSC ASTRID</t>
  </si>
  <si>
    <t>KQ137A</t>
  </si>
  <si>
    <t>MSC BANU</t>
  </si>
  <si>
    <t>KQ138A</t>
  </si>
  <si>
    <t>MSC CARLA 3</t>
  </si>
  <si>
    <t>KQ139A</t>
  </si>
  <si>
    <t xml:space="preserve">SYDNEY </t>
  </si>
  <si>
    <t>SYDNEY</t>
  </si>
  <si>
    <t>OOCL CANADA</t>
  </si>
  <si>
    <t>086S</t>
  </si>
  <si>
    <t>COSCO A3C</t>
  </si>
  <si>
    <t>OOCL ROTTERDAM</t>
  </si>
  <si>
    <t>128S</t>
  </si>
  <si>
    <t>ANL GIPPSLAND</t>
  </si>
  <si>
    <t>055S</t>
  </si>
  <si>
    <t>OOCL MIAMI</t>
  </si>
  <si>
    <t>076S</t>
  </si>
  <si>
    <t>OOCL DURBAN</t>
  </si>
  <si>
    <t>003S</t>
  </si>
  <si>
    <t>SOUTHEAST ASIAN ROUTE</t>
  </si>
  <si>
    <t>PENANG</t>
  </si>
  <si>
    <t>VIA SGP</t>
  </si>
  <si>
    <t>TSL  FEM</t>
  </si>
  <si>
    <t>SITC NANSHA</t>
  </si>
  <si>
    <t>2109S</t>
  </si>
  <si>
    <t>PORT KLANG VOYAGER</t>
  </si>
  <si>
    <t>2108S</t>
  </si>
  <si>
    <t>CORDELIA</t>
  </si>
  <si>
    <t>AS CLEMENTINA</t>
  </si>
  <si>
    <t xml:space="preserve">PORT KELANG        </t>
  </si>
  <si>
    <t>PORT KELANG</t>
  </si>
  <si>
    <t>INTERASIA MOMENTUM</t>
  </si>
  <si>
    <t>W019</t>
  </si>
  <si>
    <t>WHL  CI2</t>
  </si>
  <si>
    <t>CAPE NEMO</t>
  </si>
  <si>
    <t>W030</t>
  </si>
  <si>
    <t>ARIANA A</t>
  </si>
  <si>
    <t>W006</t>
  </si>
  <si>
    <t>FRED</t>
  </si>
  <si>
    <t>W061</t>
  </si>
  <si>
    <t>HANSA RENDSBURG</t>
  </si>
  <si>
    <t>TALASSA</t>
  </si>
  <si>
    <t>052W</t>
  </si>
  <si>
    <t>WHL PMX</t>
  </si>
  <si>
    <t>XIN QING DAO</t>
  </si>
  <si>
    <t>207W</t>
  </si>
  <si>
    <t>CLEMENS SCHULTE</t>
  </si>
  <si>
    <t>EVER URSULA</t>
  </si>
  <si>
    <t>175W</t>
  </si>
  <si>
    <t>LONG BEACH TRADER</t>
  </si>
  <si>
    <t>W013</t>
  </si>
  <si>
    <t xml:space="preserve">HO CHI MINH    </t>
  </si>
  <si>
    <t xml:space="preserve">HO CHI MINH </t>
  </si>
  <si>
    <t>NZ NINGBO</t>
  </si>
  <si>
    <t>COSCO CV2</t>
  </si>
  <si>
    <t>ZHONG HANG SHENG</t>
  </si>
  <si>
    <t>CSCL MANZANILLO</t>
  </si>
  <si>
    <t>069W</t>
  </si>
  <si>
    <t>CITY OF BEIJING</t>
  </si>
  <si>
    <t>033W</t>
  </si>
  <si>
    <t>AS PENELOPE</t>
  </si>
  <si>
    <t>088W</t>
  </si>
  <si>
    <t>SITC MACAO</t>
  </si>
  <si>
    <t>2122S</t>
  </si>
  <si>
    <t>SITC /VTX2</t>
  </si>
  <si>
    <t>SITC KEELUNG</t>
  </si>
  <si>
    <t>2116S</t>
  </si>
  <si>
    <t>SITC LAEM CHABANG</t>
  </si>
  <si>
    <t>2118S</t>
  </si>
  <si>
    <t>SITC LIAONING</t>
  </si>
  <si>
    <t>INTEGRA</t>
  </si>
  <si>
    <t xml:space="preserve">HAIPHONG </t>
  </si>
  <si>
    <t xml:space="preserve">HAIPHONG  </t>
  </si>
  <si>
    <t>SITC HAKATA</t>
  </si>
  <si>
    <t>2134S</t>
  </si>
  <si>
    <t xml:space="preserve">SITC /CJV5 </t>
  </si>
  <si>
    <t>BRIGHT LAEM CHABANG</t>
  </si>
  <si>
    <t>2135S</t>
  </si>
  <si>
    <t>2136S</t>
  </si>
  <si>
    <t>2137S</t>
  </si>
  <si>
    <t>2138S</t>
  </si>
  <si>
    <t xml:space="preserve">JAKARTA       </t>
  </si>
  <si>
    <t xml:space="preserve">JAKARTA </t>
  </si>
  <si>
    <t>BLANK VOY</t>
  </si>
  <si>
    <t>KMTC/COSCO/CSE</t>
  </si>
  <si>
    <t xml:space="preserve">     </t>
  </si>
  <si>
    <t>COSCO DURBAN</t>
  </si>
  <si>
    <t>096S</t>
  </si>
  <si>
    <t>COSCO HAIFA</t>
  </si>
  <si>
    <t>087S</t>
  </si>
  <si>
    <t>XIN RI ZHAO</t>
  </si>
  <si>
    <t>330S</t>
  </si>
  <si>
    <t>XIN QUAN ZHOU</t>
  </si>
  <si>
    <t>100S</t>
  </si>
  <si>
    <t xml:space="preserve">SURABAYA   </t>
  </si>
  <si>
    <t>SURABAYA</t>
  </si>
  <si>
    <t>GH TRAMONTANE</t>
  </si>
  <si>
    <t>0QA9NS</t>
  </si>
  <si>
    <t>ASL  CHN1</t>
  </si>
  <si>
    <t>HENG HUI 5</t>
  </si>
  <si>
    <t>0QA9PS</t>
  </si>
  <si>
    <t xml:space="preserve">   </t>
  </si>
  <si>
    <t>CMA CGM CORAL</t>
  </si>
  <si>
    <t>0QA9RS</t>
  </si>
  <si>
    <t xml:space="preserve">SEATTLE C </t>
  </si>
  <si>
    <t>0QA9TS</t>
  </si>
  <si>
    <t>0QA9VS</t>
  </si>
  <si>
    <t xml:space="preserve">LAEM CHABANG  </t>
  </si>
  <si>
    <t>WHL CT3</t>
  </si>
  <si>
    <t>INSIGHT</t>
  </si>
  <si>
    <t>S056</t>
  </si>
  <si>
    <t>INTERASIA PURSUIT</t>
  </si>
  <si>
    <t>S018</t>
  </si>
  <si>
    <t>S057</t>
  </si>
  <si>
    <t>LAEM CHABANG</t>
  </si>
  <si>
    <t>RCL  RBC1</t>
  </si>
  <si>
    <t>LUCKY MERRY</t>
  </si>
  <si>
    <t>042S</t>
  </si>
  <si>
    <t>ITHA BHUM</t>
  </si>
  <si>
    <t>336S</t>
  </si>
  <si>
    <t>JITRA BHUM</t>
  </si>
  <si>
    <t>335S</t>
  </si>
  <si>
    <t>043S</t>
  </si>
  <si>
    <t xml:space="preserve">BANGKOK   </t>
  </si>
  <si>
    <t>BANGKOK</t>
  </si>
  <si>
    <t xml:space="preserve">BANGKOK </t>
  </si>
  <si>
    <t>SGP</t>
  </si>
  <si>
    <t xml:space="preserve">SINGAPORE        </t>
  </si>
  <si>
    <t>W052</t>
  </si>
  <si>
    <t>IAL  PMX</t>
  </si>
  <si>
    <t>COSCO SHIPPING RHINE</t>
  </si>
  <si>
    <t>YML SA3/COSCO ESA</t>
  </si>
  <si>
    <t>EVER LUCID</t>
  </si>
  <si>
    <t>057W</t>
  </si>
  <si>
    <t>EVER LAUREL</t>
  </si>
  <si>
    <t>CMA CGM CARL ANTOINE</t>
  </si>
  <si>
    <t>0AA07W1</t>
  </si>
  <si>
    <t xml:space="preserve">MANILA </t>
  </si>
  <si>
    <t>MANILA</t>
  </si>
  <si>
    <t>SITC GENSAN</t>
  </si>
  <si>
    <t>SNL / CPS</t>
  </si>
  <si>
    <t>ZHONG WAI YUN XIN GANG</t>
  </si>
  <si>
    <t>2117S</t>
  </si>
  <si>
    <t>2119S</t>
  </si>
  <si>
    <t>2120S</t>
  </si>
  <si>
    <t>SIHANOUKVILLE</t>
  </si>
  <si>
    <t xml:space="preserve">SIHANOUKVILLE 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</si>
  <si>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</si>
  <si>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</si>
  <si>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NOSCO NBX</t>
  </si>
  <si>
    <t>NEW MINGZHOU 68</t>
  </si>
  <si>
    <t>2125E</t>
  </si>
  <si>
    <t>2126E</t>
  </si>
  <si>
    <t>NEW MINGZHOU 28</t>
  </si>
  <si>
    <t xml:space="preserve">OSAKA </t>
  </si>
  <si>
    <t xml:space="preserve">MOJI </t>
  </si>
  <si>
    <t>SITC KOBE</t>
  </si>
  <si>
    <t>2149E</t>
  </si>
  <si>
    <t xml:space="preserve">SITC/SKU </t>
  </si>
  <si>
    <t>2151E</t>
  </si>
  <si>
    <t>2153E</t>
  </si>
  <si>
    <t>2155E</t>
  </si>
  <si>
    <t>2157E</t>
  </si>
  <si>
    <t>HAKATA</t>
  </si>
  <si>
    <t xml:space="preserve">HAKATA </t>
  </si>
  <si>
    <t>SITC/SKU</t>
  </si>
  <si>
    <t xml:space="preserve">TOKYO </t>
  </si>
  <si>
    <t>LANTAU BRIDE</t>
  </si>
  <si>
    <t>149E</t>
  </si>
  <si>
    <t>CSCL COSCO SKT8          /SNL NKT1 SITC</t>
  </si>
  <si>
    <t>150E</t>
  </si>
  <si>
    <t>151E</t>
  </si>
  <si>
    <t>152E</t>
  </si>
  <si>
    <t>153E</t>
  </si>
  <si>
    <t xml:space="preserve">YOKOHAMA </t>
  </si>
  <si>
    <t xml:space="preserve">YOKOHAMA     </t>
  </si>
  <si>
    <t>148E</t>
  </si>
  <si>
    <t>COSCO CJ29</t>
  </si>
  <si>
    <t xml:space="preserve">NAGOYA </t>
  </si>
  <si>
    <t>NOSCO (SITC)   VTX2          /SNL NJ1</t>
  </si>
  <si>
    <t>2117N</t>
  </si>
  <si>
    <t>2115N</t>
  </si>
  <si>
    <t>SITC BANGKOK</t>
  </si>
  <si>
    <t xml:space="preserve">BUSAN  </t>
  </si>
  <si>
    <t>SKY PRIDE</t>
  </si>
  <si>
    <t>2131E</t>
  </si>
  <si>
    <t>DONGYOUN/
KMTC  NCS</t>
  </si>
  <si>
    <t>2132E</t>
  </si>
  <si>
    <t>2133E</t>
  </si>
  <si>
    <t>2134E</t>
  </si>
  <si>
    <t>2135E</t>
  </si>
  <si>
    <t>SUNNY IVY</t>
  </si>
  <si>
    <t>2114E</t>
  </si>
  <si>
    <t>DONGYOUNG/
KMTC CJ1</t>
  </si>
  <si>
    <t>PANCON SUNSHINE</t>
  </si>
  <si>
    <t>2116E</t>
  </si>
  <si>
    <t>2115E</t>
  </si>
  <si>
    <t>2117E</t>
  </si>
  <si>
    <t xml:space="preserve">INCHON </t>
  </si>
  <si>
    <t>XIN MING ZHOU 20</t>
  </si>
  <si>
    <t>2137E</t>
  </si>
  <si>
    <t>NOSCO/COSCO
AK 12</t>
  </si>
  <si>
    <t>2138E</t>
  </si>
  <si>
    <t>2139E</t>
  </si>
  <si>
    <t>2140E</t>
  </si>
  <si>
    <t>2141E</t>
  </si>
  <si>
    <t>PANCON GLORY</t>
  </si>
  <si>
    <t>DONGYOUNG/
KMTC INS</t>
  </si>
  <si>
    <t>2136E</t>
  </si>
  <si>
    <t>KAOHSIUNG</t>
  </si>
  <si>
    <t xml:space="preserve">KAOHSIUNG </t>
  </si>
  <si>
    <t>DONG FANG FU</t>
  </si>
  <si>
    <t>SNL</t>
  </si>
  <si>
    <t>2139S</t>
  </si>
  <si>
    <t xml:space="preserve">KEELUNG </t>
  </si>
  <si>
    <t>KEELUNG</t>
  </si>
  <si>
    <t>NEW MINGZHOU 12</t>
  </si>
  <si>
    <t>NOSCO NTW1 1/2</t>
  </si>
  <si>
    <t>NEW MINGZHOU 60</t>
  </si>
  <si>
    <t>NOSCO NTW2   4/5</t>
  </si>
  <si>
    <t xml:space="preserve">TAICHUNG </t>
  </si>
  <si>
    <t>TAICHUNG</t>
  </si>
  <si>
    <t xml:space="preserve">HONGKONG </t>
  </si>
  <si>
    <t>HONGKONG</t>
  </si>
  <si>
    <t>XIANG SHUN</t>
  </si>
  <si>
    <t>2128W</t>
  </si>
  <si>
    <t>ASL HHX1</t>
  </si>
  <si>
    <t>BIENDONG MARINER</t>
  </si>
  <si>
    <t>2119W</t>
  </si>
  <si>
    <t>2129W</t>
  </si>
  <si>
    <t>2120W</t>
  </si>
  <si>
    <t>2130W</t>
  </si>
  <si>
    <t>COSCO /PMX</t>
  </si>
  <si>
    <t>JAN</t>
  </si>
  <si>
    <t>21013A</t>
  </si>
  <si>
    <t>TSL NV1</t>
  </si>
  <si>
    <t>HANSA BREITENBURG</t>
  </si>
  <si>
    <t>ASIAN ACE</t>
  </si>
  <si>
    <t>SOL PROMISE</t>
  </si>
  <si>
    <t>109A</t>
  </si>
  <si>
    <t>21014A</t>
  </si>
  <si>
    <t xml:space="preserve">INDIAN ROUTE   </t>
  </si>
  <si>
    <t xml:space="preserve">MADRAS/CHENNAI  </t>
  </si>
  <si>
    <t>SINGAPORE</t>
  </si>
  <si>
    <t xml:space="preserve">VIA </t>
  </si>
  <si>
    <t>KOTA PURI</t>
  </si>
  <si>
    <t>0017W</t>
  </si>
  <si>
    <t>COSCO /RES1</t>
  </si>
  <si>
    <t>TAURUS</t>
  </si>
  <si>
    <t>1067W</t>
  </si>
  <si>
    <t>NSA</t>
  </si>
  <si>
    <t xml:space="preserve">NEW DELHI </t>
  </si>
  <si>
    <t>LEO PARAMOUNT</t>
  </si>
  <si>
    <t>2105W</t>
  </si>
  <si>
    <t>COSCO  AIS</t>
  </si>
  <si>
    <t>TS MUMBAI</t>
  </si>
  <si>
    <t>21004W</t>
  </si>
  <si>
    <t>XIN YAN TIAN</t>
  </si>
  <si>
    <t>066W</t>
  </si>
  <si>
    <t>ACTUARIA</t>
  </si>
  <si>
    <t>02140W</t>
  </si>
  <si>
    <t>KMTC MUNDRA</t>
  </si>
  <si>
    <t>2106W</t>
  </si>
  <si>
    <t xml:space="preserve">NHAVA SHEVA      </t>
  </si>
  <si>
    <t xml:space="preserve">COLOMBO        </t>
  </si>
  <si>
    <t xml:space="preserve">COLOMBO  </t>
  </si>
  <si>
    <t>COSCO/PMX</t>
  </si>
  <si>
    <t>CHITTAGONG</t>
  </si>
  <si>
    <t>MCC CEBU  </t>
  </si>
  <si>
    <t>127A  </t>
  </si>
  <si>
    <t xml:space="preserve">MCC SH1 </t>
  </si>
  <si>
    <t>MAERSK HAI PHONG  </t>
  </si>
  <si>
    <t>128A  </t>
  </si>
  <si>
    <t>MAERSK XIAMEN  </t>
  </si>
  <si>
    <t>130A  </t>
  </si>
  <si>
    <t>MCC TAIPEI  </t>
  </si>
  <si>
    <t>125A  </t>
  </si>
  <si>
    <t>MAERSK VLADIVOSTOK  </t>
  </si>
  <si>
    <t>132A  </t>
  </si>
  <si>
    <t>SINGAPORE(VIA)</t>
  </si>
  <si>
    <t>EVER SHINE</t>
  </si>
  <si>
    <t>0077W</t>
  </si>
  <si>
    <t>COSCO  MEX5</t>
  </si>
  <si>
    <t>ITAL UNIVERSO</t>
  </si>
  <si>
    <t>0079W</t>
  </si>
  <si>
    <t>PAKISTAN &amp; MIDDLE EAST &amp; RED SEA ROUTE</t>
  </si>
  <si>
    <t xml:space="preserve">DUBAI(JEBEL ALI) </t>
  </si>
  <si>
    <t>DUBAI</t>
  </si>
  <si>
    <t xml:space="preserve">COSCO SHIPPING CAPRICORN </t>
  </si>
  <si>
    <t>COSCO  MEX</t>
  </si>
  <si>
    <t>CSCL MERCURY</t>
  </si>
  <si>
    <t>076W</t>
  </si>
  <si>
    <t>NO VESSEL</t>
  </si>
  <si>
    <t>COSCO SHIPPING PLANET</t>
  </si>
  <si>
    <t>CSCL INDIAN OCEAN</t>
  </si>
  <si>
    <t>046W</t>
  </si>
  <si>
    <t>KARACHI</t>
  </si>
  <si>
    <t xml:space="preserve">KARACHI </t>
  </si>
  <si>
    <t>COSCO/ PMX</t>
  </si>
  <si>
    <t>KUWAIT</t>
  </si>
  <si>
    <t>COSCO MEX5</t>
  </si>
  <si>
    <t>JEDDAH</t>
  </si>
  <si>
    <t xml:space="preserve">AQABA </t>
  </si>
  <si>
    <t xml:space="preserve">DAMMAN </t>
  </si>
  <si>
    <t xml:space="preserve">RIYADH </t>
  </si>
  <si>
    <r>
      <rPr>
        <sz val="12"/>
        <color theme="1"/>
        <rFont val="Arial Narrow"/>
        <charset val="134"/>
      </rPr>
      <t>DUBAI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</si>
  <si>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DOHA</t>
  </si>
  <si>
    <t>DUBAI(VIA)</t>
  </si>
  <si>
    <t>VIA</t>
  </si>
  <si>
    <t>YM MASCULINITY</t>
  </si>
  <si>
    <t>074W</t>
  </si>
  <si>
    <t>ONE /AG2</t>
  </si>
  <si>
    <t>YM MOBILITY</t>
  </si>
  <si>
    <t>059W</t>
  </si>
  <si>
    <t>TO BE NOMINATED</t>
  </si>
  <si>
    <t>001W</t>
  </si>
  <si>
    <t>YM MUTUALITY</t>
  </si>
  <si>
    <t>085W</t>
  </si>
  <si>
    <t>YM MANDATE</t>
  </si>
  <si>
    <t>073W</t>
  </si>
  <si>
    <t>CENTRAL AND SOUTH AMERICAN ROUTE</t>
  </si>
  <si>
    <t xml:space="preserve">BUENOS AIRES     </t>
  </si>
  <si>
    <t>BUENOS AIRES</t>
  </si>
  <si>
    <t>ONE /SX1</t>
  </si>
  <si>
    <t>PARANAGUA EXPRESS</t>
  </si>
  <si>
    <t>2135W</t>
  </si>
  <si>
    <t>SEASPAN HARRIER</t>
  </si>
  <si>
    <t>2136W</t>
  </si>
  <si>
    <t>MSC DESIREE</t>
  </si>
  <si>
    <t>FI137A</t>
  </si>
  <si>
    <t>MSC AGRIGENTO</t>
  </si>
  <si>
    <t>FI138A</t>
  </si>
  <si>
    <t>ONE/COSCO/SX1</t>
  </si>
  <si>
    <t xml:space="preserve">MONTEVIDEO   </t>
  </si>
  <si>
    <t>MONTEVIDEO</t>
  </si>
  <si>
    <t>SANTOS</t>
  </si>
  <si>
    <t xml:space="preserve">SANTOS    </t>
  </si>
  <si>
    <t xml:space="preserve">ITAJAI      </t>
  </si>
  <si>
    <t>NAVEGANTES</t>
  </si>
  <si>
    <t xml:space="preserve">PARANAGUA        </t>
  </si>
  <si>
    <t>PARANAGUA</t>
  </si>
  <si>
    <t>SEASPAN OSPREY</t>
  </si>
  <si>
    <t>HSD  ASIA2</t>
  </si>
  <si>
    <t>138W</t>
  </si>
  <si>
    <t xml:space="preserve">CALLAO </t>
  </si>
  <si>
    <t>CAUQUENES</t>
  </si>
  <si>
    <t>2130E</t>
  </si>
  <si>
    <t>ONE/AX1</t>
  </si>
  <si>
    <t>CORCOVADO</t>
  </si>
  <si>
    <t>CISNES</t>
  </si>
  <si>
    <t>COPIAPO</t>
  </si>
  <si>
    <t>SEASPAN BRIGHTNESS</t>
  </si>
  <si>
    <t>EVER LEGEND</t>
  </si>
  <si>
    <t>047E</t>
  </si>
  <si>
    <t>COSCO/WSA</t>
  </si>
  <si>
    <t>XIN YA ZHOU</t>
  </si>
  <si>
    <t>EVER LEARNED</t>
  </si>
  <si>
    <t>045E</t>
  </si>
  <si>
    <t>EVER LIVEN</t>
  </si>
  <si>
    <t>053E</t>
  </si>
  <si>
    <t>EVER LIBRA</t>
  </si>
  <si>
    <t>058E</t>
  </si>
  <si>
    <t xml:space="preserve">GUAYAQUIL  </t>
  </si>
  <si>
    <t>GUAYAQUIL</t>
  </si>
  <si>
    <t xml:space="preserve"> ETA</t>
  </si>
  <si>
    <t xml:space="preserve">VALPARAISO </t>
  </si>
  <si>
    <t>VALPARAISO</t>
  </si>
  <si>
    <t xml:space="preserve">BUENA VENTURA </t>
  </si>
  <si>
    <t xml:space="preserve">IQUIQUE  </t>
  </si>
  <si>
    <t xml:space="preserve">ONE/AX1 </t>
  </si>
  <si>
    <t xml:space="preserve">MANZANILIO (MEX) </t>
  </si>
  <si>
    <t xml:space="preserve">LA GUAIRA </t>
  </si>
  <si>
    <t>CARTAGENA (via)</t>
  </si>
  <si>
    <t>CMA CGM HYDRA</t>
  </si>
  <si>
    <t>0PPAFE1MA</t>
  </si>
  <si>
    <t>HPL/JCS</t>
  </si>
  <si>
    <t>COSCO GUANGZHOU</t>
  </si>
  <si>
    <t>0PPALE1MA</t>
  </si>
  <si>
    <t>APL CHARLESTON</t>
  </si>
  <si>
    <t>0PPAJE1MA</t>
  </si>
  <si>
    <t xml:space="preserve">COLON </t>
  </si>
  <si>
    <t>MANZANILLO(via)</t>
  </si>
  <si>
    <t>CMA /HPL/JCS</t>
  </si>
  <si>
    <t>CAUCEDO ,DOMINICAN REP</t>
  </si>
  <si>
    <t xml:space="preserve">CAUCEDO </t>
  </si>
  <si>
    <t>CMA /HPL JCS</t>
  </si>
  <si>
    <t>.</t>
  </si>
  <si>
    <t>SAN JOSE ,COSTARICA</t>
  </si>
  <si>
    <t>LAZARO CARDENAS(via)</t>
  </si>
  <si>
    <t>HPL  JCS</t>
  </si>
  <si>
    <t>PUERTO QUETZAL,GUATEMALA</t>
  </si>
  <si>
    <t>CARSTEN MAERSK</t>
  </si>
  <si>
    <t>135E</t>
  </si>
  <si>
    <t>HSD  ASPA3</t>
  </si>
  <si>
    <t>SALLY MAERSK</t>
  </si>
  <si>
    <t>136E</t>
  </si>
  <si>
    <t>SKAGEN MAERSK</t>
  </si>
  <si>
    <t>137E</t>
  </si>
  <si>
    <t>CLIFFORD MAERSK</t>
  </si>
  <si>
    <t>138E</t>
  </si>
  <si>
    <t>DALI</t>
  </si>
  <si>
    <t>139E</t>
  </si>
  <si>
    <t>GUATEMALA CITY ,GUATEMALA</t>
  </si>
  <si>
    <t>PUERTO QUETZAL(via)</t>
  </si>
  <si>
    <t>NORTH AMERICAN ROUTE</t>
  </si>
  <si>
    <t xml:space="preserve">ATLANTA,GA </t>
  </si>
  <si>
    <t>LONG BEACH(via)</t>
  </si>
  <si>
    <t>YM TARGET</t>
  </si>
  <si>
    <t>004E</t>
  </si>
  <si>
    <t>ONE PS6</t>
  </si>
  <si>
    <t>ARISTOMENIS</t>
  </si>
  <si>
    <t>013E</t>
  </si>
  <si>
    <t>EXPRESS BERLIN</t>
  </si>
  <si>
    <t>023E</t>
  </si>
  <si>
    <t>YM TRAVEL</t>
  </si>
  <si>
    <t>002E</t>
  </si>
  <si>
    <t xml:space="preserve">LOS ANGELES,CA </t>
  </si>
  <si>
    <t>LOS ANGELES</t>
  </si>
  <si>
    <t>OOCL BANGKOK</t>
  </si>
  <si>
    <t>COSCO/OOCL AAC</t>
  </si>
  <si>
    <t>COSCO SHIPPING HIMALAYAS</t>
  </si>
  <si>
    <t>028E</t>
  </si>
  <si>
    <t>COSCO MALAYSIA</t>
  </si>
  <si>
    <t>085E</t>
  </si>
  <si>
    <t>OOCL BRAZIL</t>
  </si>
  <si>
    <t>EVER LIBERAL</t>
  </si>
  <si>
    <t>0976E</t>
  </si>
  <si>
    <t>COSCO AAC2</t>
  </si>
  <si>
    <t>EVER LAMBENT</t>
  </si>
  <si>
    <t>0977E</t>
  </si>
  <si>
    <t>EVER LIVELY</t>
  </si>
  <si>
    <t>0978E</t>
  </si>
  <si>
    <t>EVER LINKING</t>
  </si>
  <si>
    <t>0979E</t>
  </si>
  <si>
    <t>OOCL TAIPEI</t>
  </si>
  <si>
    <t>055E</t>
  </si>
  <si>
    <t xml:space="preserve">COSCO/OOCL AAC4 </t>
  </si>
  <si>
    <t>OOCL TOKYO</t>
  </si>
  <si>
    <t>114E</t>
  </si>
  <si>
    <t>OOCL UTAH</t>
  </si>
  <si>
    <t>052E</t>
  </si>
  <si>
    <t>OOCL LONDON</t>
  </si>
  <si>
    <t>088E</t>
  </si>
  <si>
    <t>OOCL SOUTHAMPTON</t>
  </si>
  <si>
    <t>106E</t>
  </si>
  <si>
    <t>OAKLAND,CA</t>
  </si>
  <si>
    <t>SEATLE,WA</t>
  </si>
  <si>
    <t>SEATTLE</t>
  </si>
  <si>
    <t>BLANK SAILING</t>
  </si>
  <si>
    <t>0TN4XS1</t>
  </si>
  <si>
    <t>COSCO MPNW</t>
  </si>
  <si>
    <t>APL QINGDAO</t>
  </si>
  <si>
    <t>0TN4ZS1</t>
  </si>
  <si>
    <t>CMA CGM CENTAURUS</t>
  </si>
  <si>
    <t>0TN53S1</t>
  </si>
  <si>
    <t>CMA CGM TITAN</t>
  </si>
  <si>
    <t>NEW YORK,NJ</t>
  </si>
  <si>
    <t>CMA CGM CHRISTOPHE COLOMB</t>
  </si>
  <si>
    <t>0MB9NE1</t>
  </si>
  <si>
    <t>COSCO EMC AWE2</t>
  </si>
  <si>
    <t>CMA CGM AMERIGO VESPUCCI</t>
  </si>
  <si>
    <t>0MB9PE1</t>
  </si>
  <si>
    <t>CMA CGM MAGELLAN</t>
  </si>
  <si>
    <t>0MB9RE1</t>
  </si>
  <si>
    <t>COSCO SHIPPING LOTUS</t>
  </si>
  <si>
    <t>012E</t>
  </si>
  <si>
    <t xml:space="preserve">CMA CGM ARGENTINA </t>
  </si>
  <si>
    <t>0MB9VE1</t>
  </si>
  <si>
    <t>EVER LEGION</t>
  </si>
  <si>
    <t>1021E</t>
  </si>
  <si>
    <t>COSCO  EMC AWE1/NUE</t>
  </si>
  <si>
    <t>EVER LADEN</t>
  </si>
  <si>
    <t>1022E</t>
  </si>
  <si>
    <t>EVER LENIENT</t>
  </si>
  <si>
    <t>1023E</t>
  </si>
  <si>
    <t>EVER LOVELY</t>
  </si>
  <si>
    <t>1024E</t>
  </si>
  <si>
    <t>EVER FAITH</t>
  </si>
  <si>
    <t>1025E</t>
  </si>
  <si>
    <t xml:space="preserve">BOSTON,MA </t>
  </si>
  <si>
    <t>COSCO EMC AWE1</t>
  </si>
  <si>
    <t>MIAMI,FL</t>
  </si>
  <si>
    <t>MIAMI</t>
  </si>
  <si>
    <t>CMA CGM TANCREDI</t>
  </si>
  <si>
    <t>0PGAHE1</t>
  </si>
  <si>
    <t>CMA  EMC COSCO GME2/PEX3</t>
  </si>
  <si>
    <t>APL DANUBE</t>
  </si>
  <si>
    <t>0PGAJE1</t>
  </si>
  <si>
    <t>GULF BRIDGE</t>
  </si>
  <si>
    <t>0PGALE1</t>
  </si>
  <si>
    <t>CMA CGM LA SCALA</t>
  </si>
  <si>
    <t>0PGANE1</t>
  </si>
  <si>
    <t>NORTHERN JUVENILE</t>
  </si>
  <si>
    <t>0PGAPE1</t>
  </si>
  <si>
    <t xml:space="preserve">CHICAGO,IL </t>
  </si>
  <si>
    <t>LOS ANGELES(VIA)</t>
  </si>
  <si>
    <t xml:space="preserve">DALLAS, TX </t>
  </si>
  <si>
    <r>
      <rPr>
        <sz val="12"/>
        <color theme="1"/>
        <rFont val="Arial Narrow"/>
        <charset val="134"/>
      </rPr>
      <t>LOS ANGELES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</si>
  <si>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CANADA ROUTE</t>
  </si>
  <si>
    <t xml:space="preserve">VANCOUVER </t>
  </si>
  <si>
    <t>SM QINGDAO</t>
  </si>
  <si>
    <t>2106E</t>
  </si>
  <si>
    <t>SML  PNS</t>
  </si>
  <si>
    <t>SCHUBERT</t>
  </si>
  <si>
    <t>2107E</t>
  </si>
  <si>
    <t>SM MUMBAI</t>
  </si>
  <si>
    <t>MALIAKOS</t>
  </si>
  <si>
    <t>SM TIANJIN</t>
  </si>
  <si>
    <t>RDO CONCERT</t>
  </si>
  <si>
    <t>ONE  PN1</t>
  </si>
  <si>
    <t>SEATTLE BRIDGE</t>
  </si>
  <si>
    <t>068E</t>
  </si>
  <si>
    <t>ARIES</t>
  </si>
  <si>
    <t>121E</t>
  </si>
  <si>
    <t>MOL PREMIUM</t>
  </si>
  <si>
    <t>061E</t>
  </si>
  <si>
    <t xml:space="preserve">MONTREAL </t>
  </si>
  <si>
    <t>MONTREAL</t>
  </si>
  <si>
    <t>ONE  PN4</t>
  </si>
  <si>
    <t>HYUNDAI TOKYO</t>
  </si>
  <si>
    <t>133E</t>
  </si>
  <si>
    <t>YM UPWARD</t>
  </si>
  <si>
    <t>073E</t>
  </si>
  <si>
    <t>CZECH</t>
  </si>
  <si>
    <t>096E</t>
  </si>
  <si>
    <t>COSCO CPNW</t>
  </si>
  <si>
    <t>XIN DA YANG ZHOU</t>
  </si>
  <si>
    <t>078N</t>
  </si>
  <si>
    <t>XIN CHONG QING</t>
  </si>
  <si>
    <t>135N</t>
  </si>
  <si>
    <t>CSCL WINTER</t>
  </si>
  <si>
    <t>039N</t>
  </si>
  <si>
    <t>XIN BEIJING</t>
  </si>
  <si>
    <t>128N</t>
  </si>
  <si>
    <t xml:space="preserve">TORONTO  </t>
  </si>
  <si>
    <t xml:space="preserve">TORONTO </t>
  </si>
  <si>
    <t>ONE PN4</t>
  </si>
  <si>
    <t xml:space="preserve">                                  </t>
  </si>
  <si>
    <t xml:space="preserve">          SALLING SCHEDULE-SHANGHAI     </t>
  </si>
  <si>
    <t>SEP.</t>
  </si>
  <si>
    <t>PS: THE CARGO AND DOC WILL BE SENT TO OUR WAREHOUSE AND COMPANY BEFOR 11:00AM IN CUT OFF TIME</t>
  </si>
  <si>
    <t>EUROPEAN ROUTE</t>
  </si>
  <si>
    <t>HAMBURG</t>
  </si>
  <si>
    <t>CNSHA</t>
  </si>
  <si>
    <t>HAM</t>
  </si>
  <si>
    <t xml:space="preserve">CUT OFF </t>
  </si>
  <si>
    <t>COSCO(AEU9)
EMC(CES)
OOCL(LL7)</t>
  </si>
  <si>
    <t>THALASSA PATRIS</t>
  </si>
  <si>
    <t>68039W</t>
  </si>
  <si>
    <t>TALOS</t>
  </si>
  <si>
    <t>69024W</t>
  </si>
  <si>
    <t>TRITON</t>
  </si>
  <si>
    <t>70029W</t>
  </si>
  <si>
    <t>THALASSA MANA</t>
  </si>
  <si>
    <t>71037W</t>
  </si>
  <si>
    <t>THALASSA AVRA</t>
  </si>
  <si>
    <t>72039W</t>
  </si>
  <si>
    <t>CMA CGM PALAIS ROYAL</t>
  </si>
  <si>
    <t>0FLA7W</t>
  </si>
  <si>
    <t>COSCO(AEU2)
EMC(FAL1)
OOCL(LL4)
CMA(FAL1)</t>
  </si>
  <si>
    <t>0FLA9W</t>
  </si>
  <si>
    <t>0FLABW</t>
  </si>
  <si>
    <t>0FLADW</t>
  </si>
  <si>
    <t>CMA CGM JACQUES SAADE</t>
  </si>
  <si>
    <t>0FLAFW</t>
  </si>
  <si>
    <t>0FLAHW</t>
  </si>
  <si>
    <t>COSCO(AEU3)
EMC(NE3)
OOCL(LL2)
CMA(FAL2)</t>
  </si>
  <si>
    <t>COSCO SHIPPING LEO</t>
  </si>
  <si>
    <t>FELIXSTOWE</t>
  </si>
  <si>
    <t>FLX</t>
  </si>
  <si>
    <t>55014W</t>
  </si>
  <si>
    <t>COSCO(AEU1)
EMC(NE1)
OOCL(LL6)
CMA(FAL6)</t>
  </si>
  <si>
    <t>EVER GREET</t>
  </si>
  <si>
    <t>56009W</t>
  </si>
  <si>
    <t>57001W</t>
  </si>
  <si>
    <t>EVER GENTLE</t>
  </si>
  <si>
    <t>58012W</t>
  </si>
  <si>
    <t>59012W</t>
  </si>
  <si>
    <t>EVER GOLDEN</t>
  </si>
  <si>
    <t>60016W</t>
  </si>
  <si>
    <t>LEH</t>
  </si>
  <si>
    <t>ROT</t>
  </si>
  <si>
    <t>ANT</t>
  </si>
  <si>
    <t>NORDIC ROUTE</t>
  </si>
  <si>
    <t>GOT</t>
  </si>
  <si>
    <t>VIA ROTTERDAM</t>
  </si>
  <si>
    <t>RIGA/TALLINN</t>
  </si>
  <si>
    <t>VIA HAMBURG</t>
  </si>
  <si>
    <t>HEL</t>
  </si>
  <si>
    <t>ARS/COP</t>
  </si>
  <si>
    <t>ZEE</t>
  </si>
  <si>
    <t>DBL</t>
  </si>
  <si>
    <t>COSCO(AEU1)
EMC(NE1)
OOCL(LL1)
CMA(FAL5)</t>
  </si>
  <si>
    <t>VIA ZEEBRUGGE</t>
  </si>
  <si>
    <t>OOCL SCANDINAVIA</t>
  </si>
  <si>
    <t>LISBON</t>
  </si>
  <si>
    <t>LIS</t>
  </si>
  <si>
    <t>ONE/YML/HPL
(FE2)</t>
  </si>
  <si>
    <t>MEDITERRANEAN ROUTE</t>
  </si>
  <si>
    <t xml:space="preserve">GENOVA </t>
  </si>
  <si>
    <t>GOA</t>
  </si>
  <si>
    <t>ONE/YML/HPL
(MD2)</t>
  </si>
  <si>
    <t>0003W</t>
  </si>
  <si>
    <t>ZEPHYR LUMOS</t>
  </si>
  <si>
    <t>004W</t>
  </si>
  <si>
    <t>BARCELONA</t>
  </si>
  <si>
    <t>BAR</t>
  </si>
  <si>
    <t>ONE/YML/HPL
(MD1)</t>
  </si>
  <si>
    <t xml:space="preserve">ISTANBUL(AMBARLI) </t>
  </si>
  <si>
    <t>AMB</t>
  </si>
  <si>
    <t>MSC ANNA</t>
  </si>
  <si>
    <t>MSK(AE15)</t>
  </si>
  <si>
    <t>MSC TINA</t>
  </si>
  <si>
    <t>MSC CLARA</t>
  </si>
  <si>
    <t>MSC VIVIANA</t>
  </si>
  <si>
    <t>MSC REEF</t>
  </si>
  <si>
    <t>MSC INGY</t>
  </si>
  <si>
    <t>139W</t>
  </si>
  <si>
    <t>POTI</t>
  </si>
  <si>
    <t>PIR</t>
  </si>
  <si>
    <t>07007W</t>
  </si>
  <si>
    <t>COSCO(AEM1)
EMC(MD2)
OOCL(WM1)
CMA(MEX2)</t>
  </si>
  <si>
    <t>VIA PIR</t>
  </si>
  <si>
    <t>08022W</t>
  </si>
  <si>
    <t>COSCO PRIDE</t>
  </si>
  <si>
    <t>TOLEDO TRIUMPH</t>
  </si>
  <si>
    <t>12022W</t>
  </si>
  <si>
    <t>KPR</t>
  </si>
  <si>
    <t>APL AUSTRIA</t>
  </si>
  <si>
    <t>0BEA9W</t>
  </si>
  <si>
    <t>COSCO(AEM6)
EMC(BEX2)
OOCL(AAS)
CMA(PHEX)</t>
  </si>
  <si>
    <t>APL CALIFORNIA</t>
  </si>
  <si>
    <t>0BEADW</t>
  </si>
  <si>
    <t>TO BE ADVISED</t>
  </si>
  <si>
    <t xml:space="preserve">ALEXANDRIA  </t>
  </si>
  <si>
    <t>ALEX(DEKHELA)</t>
  </si>
  <si>
    <t>LIMASSOL</t>
  </si>
  <si>
    <t>LIM</t>
  </si>
  <si>
    <t>BEIRUT</t>
  </si>
  <si>
    <t>COSCO(AEM3)
EMC(BEX)
OOCL(EM1)
CMA(BEX)</t>
  </si>
  <si>
    <t xml:space="preserve">CMA CGM VOLGA  </t>
  </si>
  <si>
    <t>0BXADW</t>
  </si>
  <si>
    <t>0BXAHW</t>
  </si>
  <si>
    <t>0BXAJW</t>
  </si>
  <si>
    <t>JOHANNA SCHULTE</t>
  </si>
  <si>
    <t>006W</t>
  </si>
  <si>
    <t>CONSTANTZA</t>
  </si>
  <si>
    <t>CND</t>
  </si>
  <si>
    <t>ODESSA</t>
  </si>
  <si>
    <t>ODS</t>
  </si>
  <si>
    <t>VARNA</t>
  </si>
  <si>
    <t>IST</t>
  </si>
  <si>
    <t>KAV</t>
  </si>
  <si>
    <t>YM WINDOW</t>
  </si>
  <si>
    <t>028W</t>
  </si>
  <si>
    <t>ONE/YML(MD3)</t>
  </si>
  <si>
    <t>VIA IST</t>
  </si>
  <si>
    <t>LUDWIGSHAFEN EXPRESS</t>
  </si>
  <si>
    <t>035W</t>
  </si>
  <si>
    <t>YM WISH</t>
  </si>
  <si>
    <t>032W</t>
  </si>
  <si>
    <t>YM WORTH</t>
  </si>
  <si>
    <t>HONGKONG &amp; TAIWAN</t>
  </si>
  <si>
    <t>MILD JAZZ</t>
  </si>
  <si>
    <t>JJ(CHH2)</t>
  </si>
  <si>
    <t>MILD SONATA</t>
  </si>
  <si>
    <t>MILD TEMPO</t>
  </si>
  <si>
    <t>SITC JAKARTA</t>
  </si>
  <si>
    <t>SITC(VTX1)</t>
  </si>
  <si>
    <t>SITC FUJIAN</t>
  </si>
  <si>
    <t>SITC SHANDONG</t>
  </si>
  <si>
    <t>2119N</t>
  </si>
  <si>
    <t>2123N</t>
  </si>
  <si>
    <t>SITC(CKV2)</t>
  </si>
  <si>
    <t>STELLAR WINDSOR</t>
  </si>
  <si>
    <t>SITC JIANGSU</t>
  </si>
  <si>
    <t>SITC KANTO</t>
  </si>
  <si>
    <t>SITC GUANGXI</t>
  </si>
  <si>
    <t>KEELUNG/KAOHSIUNG/TAICHUNG</t>
  </si>
  <si>
    <r>
      <rPr>
        <sz val="11"/>
        <color theme="1"/>
        <rFont val="Arial Narrow"/>
        <charset val="134"/>
      </rPr>
      <t>J</t>
    </r>
    <r>
      <rPr>
        <sz val="11"/>
        <color theme="1"/>
        <rFont val="宋体"/>
        <charset val="134"/>
        <scheme val="minor"/>
      </rPr>
      <t>J STAR</t>
    </r>
  </si>
  <si>
    <t>2131S</t>
  </si>
  <si>
    <t>HASCO(STW1)</t>
  </si>
  <si>
    <t>2132S</t>
  </si>
  <si>
    <t>2133S</t>
  </si>
  <si>
    <r>
      <rPr>
        <sz val="11"/>
        <color theme="1"/>
        <rFont val="Arial Narrow"/>
        <charset val="134"/>
      </rPr>
      <t>G</t>
    </r>
    <r>
      <rPr>
        <sz val="11"/>
        <color theme="1"/>
        <rFont val="宋体"/>
        <charset val="134"/>
        <scheme val="minor"/>
      </rPr>
      <t>LORY OCEAN</t>
    </r>
  </si>
  <si>
    <t>HASCO(STW2)</t>
  </si>
  <si>
    <t>2140S</t>
  </si>
  <si>
    <t xml:space="preserve">SINGAPORE  </t>
  </si>
  <si>
    <t>DALIAN</t>
  </si>
  <si>
    <t>2104S</t>
  </si>
  <si>
    <t>KMTC(KCM)</t>
  </si>
  <si>
    <t>HYUNDAI UNITY</t>
  </si>
  <si>
    <t>0132S</t>
  </si>
  <si>
    <t>BELMONTE EXPRESS</t>
  </si>
  <si>
    <t>TS TAICHUNG</t>
  </si>
  <si>
    <t>21009S</t>
  </si>
  <si>
    <t>2105S</t>
  </si>
  <si>
    <t>KMTC SHENZHEN</t>
  </si>
  <si>
    <t>KMTC(KMSK)</t>
  </si>
  <si>
    <t>KMTC NINGBO</t>
  </si>
  <si>
    <t>KMTC TIANJIN</t>
  </si>
  <si>
    <t xml:space="preserve">PORT KELANG  </t>
  </si>
  <si>
    <t>PKG(N)</t>
  </si>
  <si>
    <t>JKT</t>
  </si>
  <si>
    <t>KMTC SEOUL</t>
  </si>
  <si>
    <t>2107S</t>
  </si>
  <si>
    <t>KMTC(ANX)</t>
  </si>
  <si>
    <t>KMTC SURABAYA</t>
  </si>
  <si>
    <t>KMTC ULSAN</t>
  </si>
  <si>
    <t>VLADIVOSTOK</t>
  </si>
  <si>
    <t>KMTC(CKI/S)</t>
  </si>
  <si>
    <t>KMTC DALIAN</t>
  </si>
  <si>
    <t>KMTC SHIMIZU</t>
  </si>
  <si>
    <t>KMTC PENANG</t>
  </si>
  <si>
    <t>KMTC XIAMEN</t>
  </si>
  <si>
    <t>2110S</t>
  </si>
  <si>
    <t>SUR</t>
  </si>
  <si>
    <t>PASIR GUDANG</t>
  </si>
  <si>
    <t>EMC(NSB)</t>
  </si>
  <si>
    <t>EVER BLISS</t>
  </si>
  <si>
    <t>1834-055S</t>
  </si>
  <si>
    <t>EVER BLINK</t>
  </si>
  <si>
    <t>1835-021S</t>
  </si>
  <si>
    <t>EVER BRACE</t>
  </si>
  <si>
    <t>1836-060S</t>
  </si>
  <si>
    <t>BELAWAN</t>
  </si>
  <si>
    <t>TANJUNG PELEPAS</t>
  </si>
  <si>
    <t>PORT  KELANG</t>
  </si>
  <si>
    <t>VIA TANJUNG PELEPAS</t>
  </si>
  <si>
    <t>BKK(PAT)</t>
  </si>
  <si>
    <t>SITC(VTX2)</t>
  </si>
  <si>
    <t>334S</t>
  </si>
  <si>
    <t>RCL(RBC)</t>
  </si>
  <si>
    <t>0RK2FS</t>
  </si>
  <si>
    <t>284S</t>
  </si>
  <si>
    <t>292S</t>
  </si>
  <si>
    <t>HCM</t>
  </si>
  <si>
    <t>HAIPHONG</t>
  </si>
  <si>
    <t>SITC HAINAN</t>
  </si>
  <si>
    <t>2124S</t>
  </si>
  <si>
    <t>SITC(CKV)</t>
  </si>
  <si>
    <t>SITC ZHEJIANG</t>
  </si>
  <si>
    <t>SITC HEBEI</t>
  </si>
  <si>
    <t>2126S</t>
  </si>
  <si>
    <t>SITC(CJV5)</t>
  </si>
  <si>
    <t>SITC YOKKAICHI</t>
  </si>
  <si>
    <t>SITC(CJV2)</t>
  </si>
  <si>
    <t>SITC FANGCHENG</t>
  </si>
  <si>
    <t>SITC KWANGYANG</t>
  </si>
  <si>
    <t>SITC SHIDAO</t>
  </si>
  <si>
    <t>DANANG</t>
  </si>
  <si>
    <t>SITC(CJV6)</t>
  </si>
  <si>
    <t>MANILA(S)</t>
  </si>
  <si>
    <r>
      <rPr>
        <sz val="11"/>
        <color theme="1"/>
        <rFont val="Arial Narrow"/>
        <charset val="134"/>
      </rPr>
      <t>HMM/</t>
    </r>
    <r>
      <rPr>
        <sz val="11"/>
        <color rgb="FFFF0000"/>
        <rFont val="Arial Narrow"/>
        <charset val="134"/>
      </rPr>
      <t>KMTC</t>
    </r>
    <r>
      <rPr>
        <sz val="11"/>
        <color theme="1"/>
        <rFont val="Arial Narrow"/>
        <charset val="134"/>
      </rPr>
      <t>(TTP)</t>
    </r>
  </si>
  <si>
    <t>HYUNDAI INTEGRAL</t>
  </si>
  <si>
    <t>0115S</t>
  </si>
  <si>
    <t>HYUNDAI GRACE</t>
  </si>
  <si>
    <t>0117S</t>
  </si>
  <si>
    <t>0116S</t>
  </si>
  <si>
    <t>YANGON(MIIT)</t>
  </si>
  <si>
    <t xml:space="preserve">B TRADER  </t>
  </si>
  <si>
    <t>MCC/BENLINE(IA5)</t>
  </si>
  <si>
    <t xml:space="preserve">SEAMASTER  </t>
  </si>
  <si>
    <t xml:space="preserve">HANSA COBURG  </t>
  </si>
  <si>
    <t xml:space="preserve">GREEN ACE  </t>
  </si>
  <si>
    <t>SEMARANG</t>
  </si>
  <si>
    <t>EVER CLEVER</t>
  </si>
  <si>
    <t>0233-001S</t>
  </si>
  <si>
    <t>EMC(CIT)</t>
  </si>
  <si>
    <t>PROGRESS C</t>
  </si>
  <si>
    <t>0234-079S</t>
  </si>
  <si>
    <t>ADVANCE</t>
  </si>
  <si>
    <t>0235-056S</t>
  </si>
  <si>
    <t>EVER CROWN</t>
  </si>
  <si>
    <t>0236-013S</t>
  </si>
  <si>
    <t>AFRICA ROUTE</t>
  </si>
  <si>
    <t>DAR ES SALAAM</t>
  </si>
  <si>
    <t>OOCL(EAX3)</t>
  </si>
  <si>
    <t>ITAL LIBERA</t>
  </si>
  <si>
    <t>067W</t>
  </si>
  <si>
    <t>CMA CGM TARPON</t>
  </si>
  <si>
    <t>04IABW</t>
  </si>
  <si>
    <t>EVER DIADEM</t>
  </si>
  <si>
    <t>162W</t>
  </si>
  <si>
    <t>X-PRESS KILIMANJARO</t>
  </si>
  <si>
    <t>21006W</t>
  </si>
  <si>
    <t>NORTHERN DIAMOND</t>
  </si>
  <si>
    <t>OOCL(EAX1)</t>
  </si>
  <si>
    <t>COSCO FUZHOU</t>
  </si>
  <si>
    <t>114W</t>
  </si>
  <si>
    <t>TRF PESCARA</t>
  </si>
  <si>
    <t>EVER UNITED</t>
  </si>
  <si>
    <t>184W</t>
  </si>
  <si>
    <t>OOCL(SAF3)</t>
  </si>
  <si>
    <t>21005W</t>
  </si>
  <si>
    <t>APAPA,LAGOS</t>
  </si>
  <si>
    <t>LAGOS</t>
  </si>
  <si>
    <t>SEASPAN DUBAI</t>
  </si>
  <si>
    <t>OOCL(WAF1)</t>
  </si>
  <si>
    <t>HARPY HUNTER</t>
  </si>
  <si>
    <t>COSCO KAWASAKI</t>
  </si>
  <si>
    <t>070W</t>
  </si>
  <si>
    <t>RHL CONCORDIA</t>
  </si>
  <si>
    <t>113W</t>
  </si>
  <si>
    <t>NAVIOS MAGNOLIA</t>
  </si>
  <si>
    <t>106W</t>
  </si>
  <si>
    <t>WIDE HOTEL</t>
  </si>
  <si>
    <t>0002W</t>
  </si>
  <si>
    <t>TEMA</t>
  </si>
  <si>
    <t>STAMATIS B</t>
  </si>
  <si>
    <t>OOCL(WAF3)</t>
  </si>
  <si>
    <t>BAHAMAS</t>
  </si>
  <si>
    <t>128W</t>
  </si>
  <si>
    <t>MAERSK STRALSUND</t>
  </si>
  <si>
    <t>0SSA1W1MA</t>
  </si>
  <si>
    <t>CMA(SHAKA2)</t>
  </si>
  <si>
    <t>0SSA3W1MA</t>
  </si>
  <si>
    <t>0SSA5W1MA</t>
  </si>
  <si>
    <t>0SSA7W1MA</t>
  </si>
  <si>
    <t>0SSA9W1MA</t>
  </si>
  <si>
    <t>AUSTRALIA &amp; NEW ZEALAND ROUTE</t>
  </si>
  <si>
    <t>SYD</t>
  </si>
  <si>
    <t>COSCO/OOCL(A3C)</t>
  </si>
  <si>
    <t>21003S</t>
  </si>
  <si>
    <t>XIN DA LIAN</t>
  </si>
  <si>
    <t>140S</t>
  </si>
  <si>
    <t>COSCO/OOCL(A3N)</t>
  </si>
  <si>
    <t>OOCL SHANGHAI</t>
  </si>
  <si>
    <t>062S</t>
  </si>
  <si>
    <t>CMA CGM CHOPIN</t>
  </si>
  <si>
    <t>119S</t>
  </si>
  <si>
    <t>E.R. DENMARK</t>
  </si>
  <si>
    <t>APL SCOTLAND</t>
  </si>
  <si>
    <t>075S</t>
  </si>
  <si>
    <t>E.R. SWEDEN</t>
  </si>
  <si>
    <t>120S</t>
  </si>
  <si>
    <t>MEL</t>
  </si>
  <si>
    <t>BRI</t>
  </si>
  <si>
    <t>NEOKASTRO</t>
  </si>
  <si>
    <t>084S</t>
  </si>
  <si>
    <t>COSCO/OOCL(JKN)
ONE(NZJ)</t>
  </si>
  <si>
    <t>MAERSK GARONNE</t>
  </si>
  <si>
    <t>NYK FURANO</t>
  </si>
  <si>
    <t>NAVIOS MIAMI</t>
  </si>
  <si>
    <t>161S</t>
  </si>
  <si>
    <t>MOL BENEFACTOR</t>
  </si>
  <si>
    <t>ONE(ALX1)</t>
  </si>
  <si>
    <t>HMM BLESSING</t>
  </si>
  <si>
    <t>0016E</t>
  </si>
  <si>
    <t>KUALA LUMPUR EXPRESS</t>
  </si>
  <si>
    <t>NAVIGARE COLLECTOR</t>
  </si>
  <si>
    <t>COCHRANE</t>
  </si>
  <si>
    <t>SAN ANTONIO</t>
  </si>
  <si>
    <t>COSCO PRINCE RUPERT</t>
  </si>
  <si>
    <t>066E</t>
  </si>
  <si>
    <t>COSCO(WSA3)
OOCL(TLP1)</t>
  </si>
  <si>
    <t>XIN MEI ZHOU</t>
  </si>
  <si>
    <t>143E</t>
  </si>
  <si>
    <t xml:space="preserve">	XIN OU ZHOU</t>
  </si>
  <si>
    <t>CSCL ZEEBRUGGE</t>
  </si>
  <si>
    <t>036E</t>
  </si>
  <si>
    <t>OOCL HO CHI MINH CITY</t>
  </si>
  <si>
    <t>XIN YANG PU</t>
  </si>
  <si>
    <t xml:space="preserve">CARSTEN MAERSK </t>
  </si>
  <si>
    <t>HAMSUD(ASPA3)</t>
  </si>
  <si>
    <t xml:space="preserve">CLIFFORD MAERSK </t>
  </si>
  <si>
    <t xml:space="preserve">DALI </t>
  </si>
  <si>
    <t xml:space="preserve">CORNELIUS MAERSK </t>
  </si>
  <si>
    <t>140E</t>
  </si>
  <si>
    <t>MANZANILLO</t>
  </si>
  <si>
    <r>
      <rPr>
        <sz val="11"/>
        <color rgb="FFFF0000"/>
        <rFont val="Arial Narrow"/>
        <charset val="134"/>
      </rPr>
      <t xml:space="preserve">EMC/ </t>
    </r>
    <r>
      <rPr>
        <sz val="11"/>
        <color theme="1"/>
        <rFont val="Arial Narrow"/>
        <charset val="134"/>
      </rPr>
      <t>COSCO(WSA)
CMA(ACSA3)</t>
    </r>
  </si>
  <si>
    <t>0539-045E</t>
  </si>
  <si>
    <t>0540-053E</t>
  </si>
  <si>
    <t>0541-058E</t>
  </si>
  <si>
    <t>CALLAO</t>
  </si>
  <si>
    <r>
      <rPr>
        <sz val="11"/>
        <color rgb="FFFF0000"/>
        <rFont val="Arial Narrow"/>
        <charset val="134"/>
      </rPr>
      <t>EMC/</t>
    </r>
    <r>
      <rPr>
        <sz val="11"/>
        <color theme="1"/>
        <rFont val="Arial Narrow"/>
        <charset val="134"/>
      </rPr>
      <t>COSCO(WSA2)</t>
    </r>
  </si>
  <si>
    <t>E022</t>
  </si>
  <si>
    <t>BUENAVENTURA</t>
  </si>
  <si>
    <t>BUE</t>
  </si>
  <si>
    <t>PUERTO CALDERA</t>
  </si>
  <si>
    <t>VIA  MANZANILLO</t>
  </si>
  <si>
    <t>GUATEMALA CITY</t>
  </si>
  <si>
    <t>CMA CGM RODOLPHE</t>
  </si>
  <si>
    <t>0AA9ZW</t>
  </si>
  <si>
    <t>COSCO(ESA)
CMA(SEAS1)
OOCL(TLA1)</t>
  </si>
  <si>
    <t>1451-057W</t>
  </si>
  <si>
    <t>52048W</t>
  </si>
  <si>
    <t>0AAA7W</t>
  </si>
  <si>
    <t>EVER LIFTING</t>
  </si>
  <si>
    <t>54042W</t>
  </si>
  <si>
    <t>ONE(SX1)</t>
  </si>
  <si>
    <t>RIO GRANDE</t>
  </si>
  <si>
    <t>CAUCEDO</t>
  </si>
  <si>
    <t>HANOVER EXPRESS</t>
  </si>
  <si>
    <t>0PPADE1MA</t>
  </si>
  <si>
    <t>CMA(PEX2)
COSCO(CAX1)</t>
  </si>
  <si>
    <t>APL PARIS</t>
  </si>
  <si>
    <t>0PPAHE1MA</t>
  </si>
  <si>
    <t>COLON FREE ZONE</t>
  </si>
  <si>
    <t>CCT</t>
  </si>
  <si>
    <t>COLON</t>
  </si>
  <si>
    <t>21044E</t>
  </si>
  <si>
    <r>
      <rPr>
        <sz val="11"/>
        <color theme="1"/>
        <rFont val="Arial Narrow"/>
        <charset val="134"/>
      </rPr>
      <t>EMC(NUE)/</t>
    </r>
    <r>
      <rPr>
        <sz val="11"/>
        <color rgb="FFFF0000"/>
        <rFont val="Arial Narrow"/>
        <charset val="134"/>
      </rPr>
      <t>COSCO(AWE1)/OOCL(ECC2)</t>
    </r>
  </si>
  <si>
    <t>VIA CCT</t>
  </si>
  <si>
    <t>22049E</t>
  </si>
  <si>
    <t>23048E</t>
  </si>
  <si>
    <t>24038E</t>
  </si>
  <si>
    <t>25011E</t>
  </si>
  <si>
    <t>JAPAN &amp; SOUTH KOREA</t>
  </si>
  <si>
    <t>OSAKA/KOBE</t>
  </si>
  <si>
    <t>OSAKA</t>
  </si>
  <si>
    <t>WES SINA</t>
  </si>
  <si>
    <t>020E</t>
  </si>
  <si>
    <t>SNL/COSCO(SKS2)</t>
  </si>
  <si>
    <t>INTRA BHUM</t>
  </si>
  <si>
    <t>116E</t>
  </si>
  <si>
    <t>022E</t>
  </si>
  <si>
    <t>118E</t>
  </si>
  <si>
    <t>024E</t>
  </si>
  <si>
    <t>SITC HANSHIN</t>
  </si>
  <si>
    <t>SNL/COSCO(SKS6)</t>
  </si>
  <si>
    <t>JJ SUN</t>
  </si>
  <si>
    <t>2134N</t>
  </si>
  <si>
    <t>SINOTRANS KAOHSIUNG</t>
  </si>
  <si>
    <t>2122N</t>
  </si>
  <si>
    <t>2125N</t>
  </si>
  <si>
    <t>2137N</t>
  </si>
  <si>
    <t>MOJI</t>
  </si>
  <si>
    <t>SINOTRANS OSAKA</t>
  </si>
  <si>
    <t>SNL(SKY1)</t>
  </si>
  <si>
    <t>SITC TOKYO</t>
  </si>
  <si>
    <t>2144E</t>
  </si>
  <si>
    <t>2146E</t>
  </si>
  <si>
    <t>GLORY ZHENDONG</t>
  </si>
  <si>
    <t>2135N</t>
  </si>
  <si>
    <t>HASCO(U6)</t>
  </si>
  <si>
    <t>GLORY GUANDONG</t>
  </si>
  <si>
    <t>2136N</t>
  </si>
  <si>
    <t>2138N</t>
  </si>
  <si>
    <t>2139N</t>
  </si>
  <si>
    <t>TOKYO/YOKOHAMA</t>
  </si>
  <si>
    <t>TOKYO</t>
  </si>
  <si>
    <t>115E</t>
  </si>
  <si>
    <t>SNL/COSCO(SKT2)</t>
  </si>
  <si>
    <t>021E</t>
  </si>
  <si>
    <t>117E</t>
  </si>
  <si>
    <t>119E</t>
  </si>
  <si>
    <t>HYPERION</t>
  </si>
  <si>
    <t>184E</t>
  </si>
  <si>
    <t>SNL/COSCO(SKT5)</t>
  </si>
  <si>
    <t>185E</t>
  </si>
  <si>
    <t>186E</t>
  </si>
  <si>
    <t>187E</t>
  </si>
  <si>
    <t>188E</t>
  </si>
  <si>
    <t>SINOTRANS DALIAN</t>
  </si>
  <si>
    <t>SNL/COSCO(SKT7)</t>
  </si>
  <si>
    <t>NAGOYA</t>
  </si>
  <si>
    <t>SNL(SNG2)</t>
  </si>
  <si>
    <t>ESTIMA</t>
  </si>
  <si>
    <t>SNL(SNG5)</t>
  </si>
  <si>
    <t>SINOTRANS SHANGHAI</t>
  </si>
  <si>
    <t>HALCYON</t>
  </si>
  <si>
    <t>454E</t>
  </si>
  <si>
    <t>SNL(SNG7)</t>
  </si>
  <si>
    <t>ASIATIC WAVE</t>
  </si>
  <si>
    <t>501E</t>
  </si>
  <si>
    <t>456E</t>
  </si>
  <si>
    <t>503E</t>
  </si>
  <si>
    <t>458E</t>
  </si>
  <si>
    <t>BUSAN</t>
  </si>
  <si>
    <t>DONGJIN CONTINENTAL</t>
  </si>
  <si>
    <t>0086E</t>
  </si>
  <si>
    <t>EAS(NCS)</t>
  </si>
  <si>
    <t>87E</t>
  </si>
  <si>
    <t>88E</t>
  </si>
  <si>
    <t>89E</t>
  </si>
  <si>
    <t>90E</t>
  </si>
  <si>
    <t>EAS(CJ1)</t>
  </si>
  <si>
    <t>2118E</t>
  </si>
  <si>
    <t>2120E</t>
  </si>
  <si>
    <t>2122E</t>
  </si>
  <si>
    <t>2124E</t>
  </si>
  <si>
    <t>SONG YUN HE</t>
  </si>
  <si>
    <t>EAS(AK6)/COSCO(AK6)</t>
  </si>
  <si>
    <t>KMTC QINGDAO</t>
  </si>
  <si>
    <t>2107N</t>
  </si>
  <si>
    <t>EAS(SPX1)/SNL(sk3)</t>
  </si>
  <si>
    <t>2108N</t>
  </si>
  <si>
    <t>INCHON</t>
  </si>
  <si>
    <t>BAL BRIGHT</t>
  </si>
  <si>
    <t>340E</t>
  </si>
  <si>
    <t>SIF(CJM1)</t>
  </si>
  <si>
    <t>341E</t>
  </si>
  <si>
    <t>342E</t>
  </si>
  <si>
    <t>343E</t>
  </si>
  <si>
    <t>344E</t>
  </si>
  <si>
    <t>COSCO(AK12)/csc</t>
  </si>
  <si>
    <t>ACACIA LIBRA</t>
  </si>
  <si>
    <t>448E</t>
  </si>
  <si>
    <t>SIF(CJM2)</t>
  </si>
  <si>
    <t>449E</t>
  </si>
  <si>
    <t>450E</t>
  </si>
  <si>
    <t>451E</t>
  </si>
  <si>
    <t>PAN OCEAN</t>
  </si>
  <si>
    <t>INDIAN ROUTE</t>
  </si>
  <si>
    <t>KHI</t>
  </si>
  <si>
    <t>OOCL/COSCO(PMX)</t>
  </si>
  <si>
    <t xml:space="preserve">  </t>
  </si>
  <si>
    <t>SHILING</t>
  </si>
  <si>
    <t>YML/OOCL(CPX)</t>
  </si>
  <si>
    <t>OOCL GUANGZHOU</t>
  </si>
  <si>
    <t>OOCL CHARLESTON</t>
  </si>
  <si>
    <t>206W</t>
  </si>
  <si>
    <t>CORNELIA I</t>
  </si>
  <si>
    <t>011W</t>
  </si>
  <si>
    <t>YM EXPRESS</t>
  </si>
  <si>
    <t>060W</t>
  </si>
  <si>
    <t>YM EXCELLENCE</t>
  </si>
  <si>
    <t>TPP</t>
  </si>
  <si>
    <t xml:space="preserve">MCC CEBU   </t>
  </si>
  <si>
    <t>127A</t>
  </si>
  <si>
    <t>MCC(SH1)</t>
  </si>
  <si>
    <t>VIA TTP</t>
  </si>
  <si>
    <t xml:space="preserve">MAERSK HAI PHONG  </t>
  </si>
  <si>
    <t>128A</t>
  </si>
  <si>
    <t>MAERSK XIAMEN</t>
  </si>
  <si>
    <t>130A</t>
  </si>
  <si>
    <t>MCC TAIPEI</t>
  </si>
  <si>
    <t>125A</t>
  </si>
  <si>
    <t xml:space="preserve">MAERSK SONGKHLA  </t>
  </si>
  <si>
    <t>135S</t>
  </si>
  <si>
    <t>MCC(SH2)</t>
  </si>
  <si>
    <t xml:space="preserve">MCC DANANG  </t>
  </si>
  <si>
    <t xml:space="preserve">MCC NANJING  </t>
  </si>
  <si>
    <t>MAERSK QINZHOU</t>
  </si>
  <si>
    <t xml:space="preserve">MCC QINGDAO  </t>
  </si>
  <si>
    <t>NEW DELHI/(P )</t>
  </si>
  <si>
    <t>MUN</t>
  </si>
  <si>
    <t>IAN H</t>
  </si>
  <si>
    <t>26W</t>
  </si>
  <si>
    <t>KMTC(AIS3)</t>
  </si>
  <si>
    <t>VIA MUNDRA</t>
  </si>
  <si>
    <t>EVER UNICORN</t>
  </si>
  <si>
    <t>148W</t>
  </si>
  <si>
    <t>ZARNATA EXPRESS</t>
  </si>
  <si>
    <t>14W</t>
  </si>
  <si>
    <t>X-PRESS ODYSSEY</t>
  </si>
  <si>
    <t>KMTC DUBAI</t>
  </si>
  <si>
    <t>COLOMBO</t>
  </si>
  <si>
    <t>CONTI CONQUEST</t>
  </si>
  <si>
    <t>YML/ONE(PS3)</t>
  </si>
  <si>
    <t>ONE ALTAIR</t>
  </si>
  <si>
    <t>056W</t>
  </si>
  <si>
    <t>MOL CELEBRATION</t>
  </si>
  <si>
    <t>084W</t>
  </si>
  <si>
    <t>TESSA</t>
  </si>
  <si>
    <t>02134W</t>
  </si>
  <si>
    <r>
      <rPr>
        <sz val="11"/>
        <color rgb="FFFF0000"/>
        <rFont val="Arial Narrow"/>
        <charset val="134"/>
      </rPr>
      <t>EMC/</t>
    </r>
    <r>
      <rPr>
        <sz val="11"/>
        <color theme="1"/>
        <rFont val="Arial Narrow"/>
        <charset val="134"/>
      </rPr>
      <t>COSCO(CIX3)</t>
    </r>
  </si>
  <si>
    <t>NHAVA SHEVA</t>
  </si>
  <si>
    <t>OOCL MEMPHIS</t>
  </si>
  <si>
    <t>COSCO(AACI)
OOCL(CIX1)</t>
  </si>
  <si>
    <t>COSCO THAILAND</t>
  </si>
  <si>
    <t>081W</t>
  </si>
  <si>
    <t>OOCL GENOA</t>
  </si>
  <si>
    <t>053W</t>
  </si>
  <si>
    <t xml:space="preserve">IAN H </t>
  </si>
  <si>
    <t>V.26W (IH2/26W)</t>
  </si>
  <si>
    <t>ZIM(NIX)</t>
  </si>
  <si>
    <t xml:space="preserve">EVER UNICORN </t>
  </si>
  <si>
    <t>V.148W (EWE/18W)</t>
  </si>
  <si>
    <t xml:space="preserve">ZARNATA EXPRESS </t>
  </si>
  <si>
    <t>V.14W (TX4/14W)</t>
  </si>
  <si>
    <t xml:space="preserve">X-PRESS ODYSSEY </t>
  </si>
  <si>
    <t>V.21006W (ZWF/931W)</t>
  </si>
  <si>
    <t xml:space="preserve">CALCUTTA  </t>
  </si>
  <si>
    <t>PKG</t>
  </si>
  <si>
    <t>CLT</t>
  </si>
  <si>
    <t>CMA CGM MONTOIR</t>
  </si>
  <si>
    <t>0IH75S</t>
  </si>
  <si>
    <t>RCL(RMC)</t>
  </si>
  <si>
    <t>VIA PKG</t>
  </si>
  <si>
    <t>TS KELANG</t>
  </si>
  <si>
    <t>CMA CGM PUGET</t>
  </si>
  <si>
    <t>0IH79S</t>
  </si>
  <si>
    <t>MH GREEN</t>
  </si>
  <si>
    <t>9S</t>
  </si>
  <si>
    <t>CHENNAI/KATTUPALLI</t>
  </si>
  <si>
    <t>CHENNAI</t>
  </si>
  <si>
    <t>KMTC(FME)
OOCL(FCS)</t>
  </si>
  <si>
    <t>KMTC MUMBAI</t>
  </si>
  <si>
    <t xml:space="preserve">	XIN LIAN YUN GANG</t>
  </si>
  <si>
    <t>TABEA</t>
  </si>
  <si>
    <t>899W</t>
  </si>
  <si>
    <t>TS SYDNEY</t>
  </si>
  <si>
    <t>21007W</t>
  </si>
  <si>
    <t>AKA BHUM</t>
  </si>
  <si>
    <t>COSCO(FCE)
OOCL(FCS2)</t>
  </si>
  <si>
    <t xml:space="preserve">	INTERASIA CATALYST</t>
  </si>
  <si>
    <t>TONGVA</t>
  </si>
  <si>
    <t>W014</t>
  </si>
  <si>
    <t>122W</t>
  </si>
  <si>
    <t>DUB</t>
  </si>
  <si>
    <r>
      <rPr>
        <sz val="11"/>
        <color rgb="FFFF0000"/>
        <rFont val="Arial Narrow"/>
        <charset val="134"/>
      </rPr>
      <t>OOCL(ME4)/</t>
    </r>
    <r>
      <rPr>
        <sz val="11"/>
        <color theme="1"/>
        <rFont val="Arial Narrow"/>
        <charset val="134"/>
      </rPr>
      <t>COSCO(MEX5)</t>
    </r>
  </si>
  <si>
    <t>77149W</t>
  </si>
  <si>
    <t>COSCO SHIPPING CAPRICORN</t>
  </si>
  <si>
    <r>
      <rPr>
        <sz val="11"/>
        <color rgb="FFFF0000"/>
        <rFont val="Arial Narrow"/>
        <charset val="134"/>
      </rPr>
      <t>OOCL(ME5)/</t>
    </r>
    <r>
      <rPr>
        <sz val="11"/>
        <color theme="1"/>
        <rFont val="Arial Narrow"/>
        <charset val="134"/>
      </rPr>
      <t>COSCO(MEX)</t>
    </r>
  </si>
  <si>
    <t>HAMAD</t>
  </si>
  <si>
    <t>OOCL LUXEMBOURG</t>
  </si>
  <si>
    <t>090W</t>
  </si>
  <si>
    <r>
      <rPr>
        <sz val="11"/>
        <color rgb="FFFF0000"/>
        <rFont val="Arial Narrow"/>
        <charset val="134"/>
      </rPr>
      <t>OOCL(ME3)</t>
    </r>
    <r>
      <rPr>
        <sz val="11"/>
        <color theme="1"/>
        <rFont val="Arial Narrow"/>
        <charset val="134"/>
      </rPr>
      <t>/COSCO(MEX2)</t>
    </r>
  </si>
  <si>
    <t>CMA CGM ZEPHYR</t>
  </si>
  <si>
    <t>0GM4TW</t>
  </si>
  <si>
    <t xml:space="preserve">DUB </t>
  </si>
  <si>
    <t>VIA DUB</t>
  </si>
  <si>
    <t>DAMMAM</t>
  </si>
  <si>
    <t>RIYADH</t>
  </si>
  <si>
    <t>DAMMAN</t>
  </si>
  <si>
    <t>VIA DAM</t>
  </si>
  <si>
    <t>AQA</t>
  </si>
  <si>
    <t>YM ESSENCE</t>
  </si>
  <si>
    <t>071W</t>
  </si>
  <si>
    <t>ONE/YML(AR1)</t>
  </si>
  <si>
    <t>YM MODERATION</t>
  </si>
  <si>
    <t>058W</t>
  </si>
  <si>
    <t>YM ORCHID</t>
  </si>
  <si>
    <t>169W</t>
  </si>
  <si>
    <t>008W</t>
  </si>
  <si>
    <t>LB</t>
  </si>
  <si>
    <t>105E</t>
  </si>
  <si>
    <r>
      <rPr>
        <sz val="11"/>
        <color theme="1"/>
        <rFont val="Arial Narrow"/>
        <charset val="134"/>
      </rPr>
      <t>EMC(PCC1)</t>
    </r>
    <r>
      <rPr>
        <sz val="11"/>
        <color rgb="FFFF0000"/>
        <rFont val="Arial Narrow"/>
        <charset val="134"/>
      </rPr>
      <t>/oocl</t>
    </r>
  </si>
  <si>
    <t>MATSON NIIHAU</t>
  </si>
  <si>
    <t>MATSON(CLX)</t>
  </si>
  <si>
    <t>NAVIOS FELICITAS</t>
  </si>
  <si>
    <t>MATSON OAHU</t>
  </si>
  <si>
    <t>009E</t>
  </si>
  <si>
    <t>NAVIOS AMARANTH</t>
  </si>
  <si>
    <t>014E</t>
  </si>
  <si>
    <t xml:space="preserve">HYUNDAI MARS </t>
  </si>
  <si>
    <t>030E</t>
  </si>
  <si>
    <r>
      <rPr>
        <sz val="11"/>
        <color theme="1"/>
        <rFont val="Arial Narrow"/>
        <charset val="134"/>
      </rPr>
      <t>HMM(PS8)/</t>
    </r>
    <r>
      <rPr>
        <sz val="11"/>
        <color rgb="FFFF0000"/>
        <rFont val="Arial Narrow"/>
        <charset val="134"/>
      </rPr>
      <t>YML(PSW8)</t>
    </r>
  </si>
  <si>
    <r>
      <rPr>
        <sz val="11"/>
        <color theme="1"/>
        <rFont val="Arial Narrow"/>
        <charset val="134"/>
      </rPr>
      <t xml:space="preserve">HYUNDAI JUPITER </t>
    </r>
  </si>
  <si>
    <t>VOID</t>
  </si>
  <si>
    <t xml:space="preserve">HMM PROMISE </t>
  </si>
  <si>
    <t>LA</t>
  </si>
  <si>
    <t>EVER LEADER</t>
  </si>
  <si>
    <t>0975-055E</t>
  </si>
  <si>
    <r>
      <rPr>
        <sz val="11"/>
        <color theme="1"/>
        <rFont val="Arial Narrow"/>
        <charset val="134"/>
      </rPr>
      <t>EMC(CPS)/</t>
    </r>
    <r>
      <rPr>
        <sz val="11"/>
        <color rgb="FFFF0000"/>
        <rFont val="Arial Narrow"/>
        <charset val="134"/>
      </rPr>
      <t>COSCO(AAC2)</t>
    </r>
  </si>
  <si>
    <t>0976-044E</t>
  </si>
  <si>
    <t>0977-052E</t>
  </si>
  <si>
    <t>0978-049E</t>
  </si>
  <si>
    <r>
      <rPr>
        <sz val="11"/>
        <color theme="1"/>
        <rFont val="Arial Narrow"/>
        <charset val="134"/>
      </rPr>
      <t>COSCO(AAC)/</t>
    </r>
    <r>
      <rPr>
        <sz val="11"/>
        <color rgb="FFFF0000"/>
        <rFont val="Arial Narrow"/>
        <charset val="134"/>
      </rPr>
      <t>OOCL(VCS)</t>
    </r>
  </si>
  <si>
    <t>017E</t>
  </si>
  <si>
    <t>(vessel unknow)</t>
  </si>
  <si>
    <t>069E</t>
  </si>
  <si>
    <r>
      <rPr>
        <sz val="11"/>
        <color theme="1"/>
        <rFont val="Arial Narrow"/>
        <charset val="134"/>
      </rPr>
      <t>HMM(PS5)/</t>
    </r>
    <r>
      <rPr>
        <sz val="11"/>
        <color rgb="FFFF0000"/>
        <rFont val="Arial Narrow"/>
        <charset val="134"/>
      </rPr>
      <t>YML(PSW5)</t>
    </r>
  </si>
  <si>
    <t>ARGUS</t>
  </si>
  <si>
    <t>NYK THEMIS</t>
  </si>
  <si>
    <t>076E</t>
  </si>
  <si>
    <t>OAKLAND</t>
  </si>
  <si>
    <t>HYUNDAI MARS</t>
  </si>
  <si>
    <t>0030E</t>
  </si>
  <si>
    <t>HYUNDAI JUPITER</t>
  </si>
  <si>
    <t>0020E</t>
  </si>
  <si>
    <t>HYUNDAI PLUTO</t>
  </si>
  <si>
    <t>HMM PROMISE</t>
  </si>
  <si>
    <t>0023E</t>
  </si>
  <si>
    <t>HYUNDAI NEPTUNE</t>
  </si>
  <si>
    <t>TACOMA</t>
  </si>
  <si>
    <t>ONE(PN4)</t>
  </si>
  <si>
    <t>0133E</t>
  </si>
  <si>
    <t>104E</t>
  </si>
  <si>
    <t>ONE(PN3)</t>
  </si>
  <si>
    <t>SEASPAN THAMES</t>
  </si>
  <si>
    <t>HYUNDAI SINGAPORE</t>
  </si>
  <si>
    <t>0124E</t>
  </si>
  <si>
    <t>ATLANTA</t>
  </si>
  <si>
    <t>VIA LA</t>
  </si>
  <si>
    <t>CHICAGO</t>
  </si>
  <si>
    <t>BOSTON</t>
  </si>
  <si>
    <t>EVER LIVING</t>
  </si>
  <si>
    <t>1020-045E</t>
  </si>
  <si>
    <t>1021-044E</t>
  </si>
  <si>
    <t>1022-049E</t>
  </si>
  <si>
    <t>1023-048E</t>
  </si>
  <si>
    <t>1024-038E</t>
  </si>
  <si>
    <t>NEW YORK,NY</t>
  </si>
  <si>
    <t>NYC</t>
  </si>
  <si>
    <t>OOCL SINGAPORE</t>
  </si>
  <si>
    <t>043E</t>
  </si>
  <si>
    <r>
      <rPr>
        <sz val="11"/>
        <color rgb="FFFF0000"/>
        <rFont val="Arial Narrow"/>
        <charset val="134"/>
      </rPr>
      <t>OOCL(ECX1)/</t>
    </r>
    <r>
      <rPr>
        <sz val="11"/>
        <color theme="1"/>
        <rFont val="Arial Narrow"/>
        <charset val="134"/>
      </rPr>
      <t>COSCO(AWE4)</t>
    </r>
  </si>
  <si>
    <t>COSCO SHIPPING PEONY</t>
  </si>
  <si>
    <t>016E</t>
  </si>
  <si>
    <t>OOCL BERLIN</t>
  </si>
  <si>
    <t>038E</t>
  </si>
  <si>
    <t>COSCO EXCELLENCE</t>
  </si>
  <si>
    <t>OOCL CHONGQING</t>
  </si>
  <si>
    <t>0MB9PE</t>
  </si>
  <si>
    <r>
      <rPr>
        <sz val="11"/>
        <color rgb="FFFF0000"/>
        <rFont val="Arial Narrow"/>
        <charset val="134"/>
      </rPr>
      <t>OOCL(ECX2)/</t>
    </r>
    <r>
      <rPr>
        <sz val="11"/>
        <color theme="1"/>
        <rFont val="Arial Narrow"/>
        <charset val="134"/>
      </rPr>
      <t>COSCO(AWE2)</t>
    </r>
  </si>
  <si>
    <t>0MB9RE</t>
  </si>
  <si>
    <t>CMA CGM ARGENTINA</t>
  </si>
  <si>
    <t>0MB9VE</t>
  </si>
  <si>
    <t>0PGAHE1MA</t>
  </si>
  <si>
    <t>CMA(PEX3)</t>
  </si>
  <si>
    <t>0PGAJE1MA</t>
  </si>
  <si>
    <t>0PGALE1MA</t>
  </si>
  <si>
    <t>0PGANE1MA</t>
  </si>
  <si>
    <t>0PGAPE1MA</t>
  </si>
  <si>
    <t>HOUSTON</t>
  </si>
  <si>
    <t>COSCO ISTANBUL</t>
  </si>
  <si>
    <r>
      <rPr>
        <sz val="11"/>
        <color rgb="FFFF0000"/>
        <rFont val="Arial Narrow"/>
        <charset val="134"/>
      </rPr>
      <t>COSCO/</t>
    </r>
    <r>
      <rPr>
        <sz val="11"/>
        <color theme="1"/>
        <rFont val="Arial Narrow"/>
        <charset val="134"/>
      </rPr>
      <t>EMC(GME)/</t>
    </r>
    <r>
      <rPr>
        <sz val="11"/>
        <color rgb="FFFF0000"/>
        <rFont val="Arial Narrow"/>
        <charset val="134"/>
      </rPr>
      <t>OOCL(GCC2)</t>
    </r>
  </si>
  <si>
    <t>COSCO AUCKLAND</t>
  </si>
  <si>
    <t>XIN NAN SHA</t>
  </si>
  <si>
    <t>435E</t>
  </si>
  <si>
    <t>CHARLESTON</t>
  </si>
  <si>
    <t>ANTWERPEN EXPRESS</t>
  </si>
  <si>
    <t>039E</t>
  </si>
  <si>
    <t>HMM(EC2)/YML(EC2)</t>
  </si>
  <si>
    <t>ONE WREN</t>
  </si>
  <si>
    <t>015E</t>
  </si>
  <si>
    <t>ESSEN EXPRESS</t>
  </si>
  <si>
    <t>YM WARRANTY</t>
  </si>
  <si>
    <t>HYUNDAI SPEED</t>
  </si>
  <si>
    <t>VANCOUVER</t>
  </si>
  <si>
    <t>SML(PNS)</t>
  </si>
  <si>
    <t>PRR</t>
  </si>
  <si>
    <t>CSCL SOUTH CHINA SEA</t>
  </si>
  <si>
    <t>COSCO(CEN)/OOCL(PCN1 )</t>
  </si>
  <si>
    <t>VIA PRR</t>
  </si>
  <si>
    <t>CSCL AUTUMN</t>
  </si>
  <si>
    <t>041E</t>
  </si>
  <si>
    <t>CSCL EAST CHINA SEA</t>
  </si>
  <si>
    <t>046E</t>
  </si>
  <si>
    <t>CSCL SPRING</t>
  </si>
  <si>
    <t>CSCL SUMMER</t>
  </si>
  <si>
    <t>TORONTO</t>
  </si>
  <si>
    <t xml:space="preserve">          Sailing schedule-Shenzhen   </t>
  </si>
  <si>
    <t>Sep</t>
  </si>
  <si>
    <t xml:space="preserve">EUROPEAN ROUTE      </t>
  </si>
  <si>
    <t>(CMA/COSCO/EMC/OOCL) / (HPL/YM/ONE) / (MSK/MSC/HBS/HMM)</t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</si>
  <si>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</si>
  <si>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</si>
  <si>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</si>
  <si>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</si>
  <si>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</si>
  <si>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</si>
  <si>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>3J3K</t>
  </si>
  <si>
    <t xml:space="preserve"> ETD </t>
  </si>
  <si>
    <t xml:space="preserve"> ETA </t>
  </si>
  <si>
    <t>0FLA7W1MA</t>
  </si>
  <si>
    <t>COSCO</t>
  </si>
  <si>
    <t>0FLABW1MA</t>
  </si>
  <si>
    <t> CMA CGM MONTMARTRE</t>
  </si>
  <si>
    <t>0FLADW1MA</t>
  </si>
  <si>
    <t> CMA CGM JACQUES SAADE</t>
  </si>
  <si>
    <t>0FLAFW1MA</t>
  </si>
  <si>
    <t> CMA CGM LOUVRE</t>
  </si>
  <si>
    <t>0FLAHW1MA</t>
  </si>
  <si>
    <t>5J7K</t>
  </si>
  <si>
    <t>HMM HANBADA</t>
  </si>
  <si>
    <r>
      <rPr>
        <sz val="10"/>
        <rFont val="Arial"/>
        <charset val="134"/>
      </rPr>
      <t>0002W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</si>
  <si>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HMM</t>
  </si>
  <si>
    <t>HMM GDANSK</t>
  </si>
  <si>
    <r>
      <rPr>
        <sz val="10"/>
        <rFont val="Arial"/>
        <charset val="134"/>
      </rPr>
      <t>0005W</t>
    </r>
    <r>
      <rPr>
        <sz val="8"/>
        <color rgb="FF44678C"/>
        <rFont val="Malgun Gothic"/>
        <charset val="129"/>
      </rPr>
      <t> </t>
    </r>
  </si>
  <si>
    <r>
      <rPr>
        <sz val="10"/>
        <rFont val="Arial"/>
        <charset val="134"/>
      </rPr>
      <t>0014W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</si>
  <si>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HMM HAMBURG</t>
  </si>
  <si>
    <r>
      <rPr>
        <sz val="10"/>
        <rFont val="Arial"/>
        <charset val="134"/>
      </rPr>
      <t>0005W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</si>
  <si>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AL MASHRAB</t>
  </si>
  <si>
    <r>
      <rPr>
        <sz val="10"/>
        <rFont val="Arial"/>
        <charset val="134"/>
      </rPr>
      <t>0019W</t>
    </r>
    <r>
      <rPr>
        <sz val="8"/>
        <color rgb="FF44678C"/>
        <rFont val="Malgun Gothic"/>
        <charset val="129"/>
      </rPr>
      <t> </t>
    </r>
  </si>
  <si>
    <t>Southampton</t>
  </si>
  <si>
    <t>1J2K</t>
  </si>
  <si>
    <t>CNSZX</t>
  </si>
  <si>
    <t>2J1K</t>
  </si>
  <si>
    <t>EMC</t>
  </si>
  <si>
    <t>LE HAVRE</t>
  </si>
  <si>
    <t>3J2K</t>
  </si>
  <si>
    <t>EMC(FAL3)</t>
  </si>
  <si>
    <t> CMA CGM TROCADERO</t>
  </si>
  <si>
    <t>FOS</t>
  </si>
  <si>
    <t>5J6K</t>
  </si>
  <si>
    <t> CMA CGM TENERE</t>
  </si>
  <si>
    <t>0MEA5W1MA</t>
  </si>
  <si>
    <t>EMC(FOS)</t>
  </si>
  <si>
    <t> CMA CGM LIBRA</t>
  </si>
  <si>
    <t>0MEA7W1MA</t>
  </si>
  <si>
    <t> CMA CGM COLUMBA</t>
  </si>
  <si>
    <t>0MEA9W1MA</t>
  </si>
  <si>
    <t> CMA CGM VELA</t>
  </si>
  <si>
    <t>0MEABW1MA</t>
  </si>
  <si>
    <t>CMA/COSCO</t>
  </si>
  <si>
    <t> COSCO SHIPPING SEINE</t>
  </si>
  <si>
    <t> CMA CGM VOLGA</t>
  </si>
  <si>
    <t>0BXADW1MA</t>
  </si>
  <si>
    <t> COSCO SHIPPING RHINE</t>
  </si>
  <si>
    <t> CMA CGM LISA MARIE</t>
  </si>
  <si>
    <t>0BXAHW1MA</t>
  </si>
  <si>
    <t> CMA CGM COLUMBIA</t>
  </si>
  <si>
    <t>0BXAJW1MA</t>
  </si>
  <si>
    <t>4J5K</t>
  </si>
  <si>
    <t> EVER SALUTE</t>
  </si>
  <si>
    <t>100W</t>
  </si>
  <si>
    <t>OOCL (AAS)</t>
  </si>
  <si>
    <t> APL AUSTRIA</t>
  </si>
  <si>
    <t>0BEA9W1MA</t>
  </si>
  <si>
    <t> APL CALIFORNIA</t>
  </si>
  <si>
    <t>0BEADW1MA</t>
  </si>
  <si>
    <t>Genoa</t>
  </si>
  <si>
    <t xml:space="preserve"> CFS CUT OFF  </t>
  </si>
  <si>
    <t>4J4K</t>
  </si>
  <si>
    <t>OOCL FRANCE</t>
  </si>
  <si>
    <t>CMA/OOCL</t>
  </si>
  <si>
    <t> CSCL VENUS</t>
  </si>
  <si>
    <t> COSCO PRIDE</t>
  </si>
  <si>
    <t>AL JASRAH</t>
  </si>
  <si>
    <t>ONE</t>
  </si>
  <si>
    <t>JEBEL ALI </t>
  </si>
  <si>
    <t>UNAYZAH </t>
  </si>
  <si>
    <t>ROTTERDAM</t>
  </si>
  <si>
    <t>1J7K</t>
  </si>
  <si>
    <t>0016W</t>
  </si>
  <si>
    <t>HMM RAON</t>
  </si>
  <si>
    <r>
      <rPr>
        <sz val="10"/>
        <rFont val="Arial"/>
        <charset val="134"/>
      </rPr>
      <t>0002W</t>
    </r>
    <r>
      <rPr>
        <sz val="8"/>
        <color rgb="FF44678C"/>
        <rFont val="Malgun Gothic"/>
        <charset val="129"/>
      </rPr>
      <t> </t>
    </r>
  </si>
  <si>
    <t>HMM DUBLIN</t>
  </si>
  <si>
    <r>
      <rPr>
        <sz val="10"/>
        <rFont val="Arial"/>
        <charset val="134"/>
      </rPr>
      <t>0018W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</si>
  <si>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3J4K</t>
  </si>
  <si>
    <t>MSC ANNA </t>
  </si>
  <si>
    <t>FT134W</t>
  </si>
  <si>
    <t>MSC</t>
  </si>
  <si>
    <t>MSC TINA </t>
  </si>
  <si>
    <t>FT135W</t>
  </si>
  <si>
    <t>MSC CLARA </t>
  </si>
  <si>
    <t>FT136W</t>
  </si>
  <si>
    <t>MSC VIVIANA </t>
  </si>
  <si>
    <t>FT137W</t>
  </si>
  <si>
    <t>MSC REEF </t>
  </si>
  <si>
    <t>FT138W</t>
  </si>
  <si>
    <t>LEVERKUSEN EXPRESS </t>
  </si>
  <si>
    <t>037W</t>
  </si>
  <si>
    <t xml:space="preserve"> LUDWIGSHAFEN EXPRESS</t>
  </si>
  <si>
    <t xml:space="preserve"> 035W</t>
  </si>
  <si>
    <t>YM WORTH </t>
  </si>
  <si>
    <t>Izmit Korfezi</t>
  </si>
  <si>
    <t>Izmit Korfezi(YARIMCA)</t>
  </si>
  <si>
    <t>ONE MILLAU </t>
  </si>
  <si>
    <t> 001W</t>
  </si>
  <si>
    <t>SOUTHEAST ASIAN AND JANPAN ROUTE</t>
  </si>
  <si>
    <t>TS OSAKA</t>
  </si>
  <si>
    <t>20002S</t>
  </si>
  <si>
    <r>
      <rPr>
        <sz val="10"/>
        <rFont val="Arial"/>
        <charset val="134"/>
      </rPr>
      <t>TSL</t>
    </r>
    <r>
      <rPr>
        <sz val="10"/>
        <rFont val="宋体"/>
        <charset val="134"/>
      </rPr>
      <t>（</t>
    </r>
    <r>
      <rPr>
        <sz val="10"/>
        <rFont val="Arial"/>
        <charset val="134"/>
      </rPr>
      <t>JHT)</t>
    </r>
  </si>
  <si>
    <t>TS BANGKOK</t>
  </si>
  <si>
    <t>TS KAOHSIUNG</t>
  </si>
  <si>
    <t>TS TOKYO</t>
  </si>
  <si>
    <t>4J3K</t>
  </si>
  <si>
    <t>S038</t>
  </si>
  <si>
    <t>WHL(JST)</t>
  </si>
  <si>
    <t>WAN HAI 221</t>
  </si>
  <si>
    <t>S374</t>
  </si>
  <si>
    <t>S039</t>
  </si>
  <si>
    <t>WHITE DRAGON</t>
  </si>
  <si>
    <t>S051</t>
  </si>
  <si>
    <t>S040</t>
  </si>
  <si>
    <t>ZHONG GU DONG HAI</t>
  </si>
  <si>
    <t>S012</t>
  </si>
  <si>
    <t>HOCHIMINH VICT</t>
  </si>
  <si>
    <t>WHL</t>
  </si>
  <si>
    <t>WAN HAI 171</t>
  </si>
  <si>
    <t>S304</t>
  </si>
  <si>
    <t>HORAI BRIDGE</t>
  </si>
  <si>
    <t>S125</t>
  </si>
  <si>
    <t>CI3</t>
  </si>
  <si>
    <t>ISEACO HORIZON</t>
  </si>
  <si>
    <t>W011</t>
  </si>
  <si>
    <t>W121</t>
  </si>
  <si>
    <t>WAN HAI 262</t>
  </si>
  <si>
    <t>S382</t>
  </si>
  <si>
    <t>WAN HAI 326</t>
  </si>
  <si>
    <t>S006</t>
  </si>
  <si>
    <t>S383</t>
  </si>
  <si>
    <t>JAKARTA</t>
  </si>
  <si>
    <t>2J3K</t>
  </si>
  <si>
    <t>OOCL NEW ZEALAND  </t>
  </si>
  <si>
    <t>104S</t>
  </si>
  <si>
    <t>OOCL</t>
  </si>
  <si>
    <t>OOCL AUSTRALIA </t>
  </si>
  <si>
    <t> 212S</t>
  </si>
  <si>
    <t>VELA </t>
  </si>
  <si>
    <t> 260S</t>
  </si>
  <si>
    <t>OOCL JAKARTA</t>
  </si>
  <si>
    <t>  136S</t>
  </si>
  <si>
    <t>OOCL NEW ZEALAND </t>
  </si>
  <si>
    <t>105S</t>
  </si>
  <si>
    <t>  213S</t>
  </si>
  <si>
    <t>PATPARGANJ(PIPAVAV)</t>
  </si>
  <si>
    <t>PATPARGANJ</t>
  </si>
  <si>
    <t>CMA</t>
  </si>
  <si>
    <r>
      <rPr>
        <sz val="10"/>
        <rFont val="Arial"/>
        <charset val="134"/>
      </rPr>
      <t>JEBEL ALI</t>
    </r>
  </si>
  <si>
    <t>4J2K</t>
  </si>
  <si>
    <t> CMA CGM ZEPHYR</t>
  </si>
  <si>
    <t>0GM4FW1MA</t>
  </si>
  <si>
    <t>1J6K</t>
  </si>
  <si>
    <t> YM MASCULINITY</t>
  </si>
  <si>
    <t> YM MOBILITY</t>
  </si>
  <si>
    <t> APL YANGSHAN</t>
  </si>
  <si>
    <t>0MD39W1MA</t>
  </si>
  <si>
    <t>TBA</t>
  </si>
  <si>
    <t>ZB42 </t>
  </si>
  <si>
    <t>Chennai</t>
  </si>
  <si>
    <t>1J5K</t>
  </si>
  <si>
    <t> ATHENS BRIDGE</t>
  </si>
  <si>
    <t> KMTC MUMBAI</t>
  </si>
  <si>
    <t> OOCL ZHOUSHAN</t>
  </si>
  <si>
    <t>3J1K</t>
  </si>
  <si>
    <t>COSCO/ONE</t>
  </si>
  <si>
    <t> XIN QING DAO</t>
  </si>
  <si>
    <t> CLEMENS SCHULTE</t>
  </si>
  <si>
    <t> EVER URSULA</t>
  </si>
  <si>
    <t>SPIL KARTIKA</t>
  </si>
  <si>
    <t>W003</t>
  </si>
  <si>
    <t>GREEN HARMONY</t>
  </si>
  <si>
    <t>W134</t>
  </si>
  <si>
    <t>BALTIC SOUTH</t>
  </si>
  <si>
    <t>E105</t>
  </si>
  <si>
    <t>BUDGET VESSEL1</t>
  </si>
  <si>
    <t>W001</t>
  </si>
  <si>
    <t>二截二开</t>
  </si>
  <si>
    <t xml:space="preserve">
   EVER LEARNED </t>
  </si>
  <si>
    <t xml:space="preserve">0539-045E </t>
  </si>
  <si>
    <t xml:space="preserve">0540-053E </t>
  </si>
  <si>
    <t xml:space="preserve">0541-058E </t>
  </si>
  <si>
    <t xml:space="preserve">0542-042E </t>
  </si>
  <si>
    <t xml:space="preserve">MONTEVIDEO  </t>
  </si>
  <si>
    <t> CMA CGM RODOLPHE</t>
  </si>
  <si>
    <t>0AA9ZW1MA</t>
  </si>
  <si>
    <t> SEAMAX ROWAYTON</t>
  </si>
  <si>
    <t>0021W</t>
  </si>
  <si>
    <t> EVER LIBRA</t>
  </si>
  <si>
    <t> 1452-058W</t>
  </si>
  <si>
    <t>1452-048W</t>
  </si>
  <si>
    <t> CMA CGM CARL ANTOINE</t>
  </si>
  <si>
    <t>0AA07W1MA</t>
  </si>
  <si>
    <t> 1444-042W</t>
  </si>
  <si>
    <t>5J5K</t>
  </si>
  <si>
    <t>ATACAMA</t>
  </si>
  <si>
    <t>0038W</t>
  </si>
  <si>
    <t>HBS</t>
  </si>
  <si>
    <t>MAERSK LEON</t>
  </si>
  <si>
    <t>0755W</t>
  </si>
  <si>
    <t>MAERSK LAVRAS</t>
  </si>
  <si>
    <t>0012W</t>
  </si>
  <si>
    <t>MAERSK LETICIA</t>
  </si>
  <si>
    <r>
      <rPr>
        <sz val="10"/>
        <rFont val="Arial"/>
        <charset val="134"/>
      </rPr>
      <t>0852W</t>
    </r>
    <r>
      <rPr>
        <sz val="8"/>
        <color rgb="FF44678C"/>
        <rFont val="Malgun Gothic"/>
        <charset val="129"/>
      </rPr>
      <t> </t>
    </r>
  </si>
  <si>
    <t>SAN FELIPE</t>
  </si>
  <si>
    <r>
      <rPr>
        <sz val="10"/>
        <rFont val="Arial"/>
        <charset val="134"/>
      </rPr>
      <t>0007W</t>
    </r>
    <r>
      <rPr>
        <sz val="8"/>
        <color rgb="FF44678C"/>
        <rFont val="Malgun Gothic"/>
        <charset val="129"/>
      </rPr>
      <t> </t>
    </r>
  </si>
  <si>
    <t>2J/1K</t>
  </si>
  <si>
    <t> WAN HAI 622</t>
  </si>
  <si>
    <t>003E</t>
  </si>
  <si>
    <t> KOTA CAHAYA</t>
  </si>
  <si>
    <t> RDO CONCORD</t>
  </si>
  <si>
    <t>006E</t>
  </si>
  <si>
    <t>2J/2K</t>
  </si>
  <si>
    <t>2J2K</t>
  </si>
  <si>
    <t>YML</t>
  </si>
  <si>
    <t>Buenaventura</t>
  </si>
  <si>
    <t>4j5k</t>
  </si>
  <si>
    <t>CMA CGM COCHIN</t>
  </si>
  <si>
    <t>0MH97E1MA</t>
  </si>
  <si>
    <t>CMA CGM ALASKA</t>
  </si>
  <si>
    <t>0MH99E1MA</t>
  </si>
  <si>
    <t>CMA CGM NEVADA</t>
  </si>
  <si>
    <t>0MH9BE1MA</t>
  </si>
  <si>
    <t>APL ESPLANADE</t>
  </si>
  <si>
    <t>0MH9DE1MA</t>
  </si>
  <si>
    <t>CMA CGM MUMBAI</t>
  </si>
  <si>
    <t>0MH9FE1MA</t>
  </si>
  <si>
    <t xml:space="preserve">COLON FREE ZONE </t>
  </si>
  <si>
    <t> COSCO HOPE</t>
  </si>
  <si>
    <t> OOCL SINGAPORE</t>
  </si>
  <si>
    <t> COSCO SHIPPING PEONY</t>
  </si>
  <si>
    <t> OOCL BERLIN</t>
  </si>
  <si>
    <t>APL PARIS  </t>
  </si>
  <si>
    <t> 0PPAHE1MA</t>
  </si>
  <si>
    <t>APL CHARLESTON </t>
  </si>
  <si>
    <t>   0PPAJE1MA</t>
  </si>
  <si>
    <t>COSCO GUANGZHOU </t>
  </si>
  <si>
    <t> 103E</t>
  </si>
  <si>
    <t>APL SALALAH</t>
  </si>
  <si>
    <t>0PPANE1MA</t>
  </si>
  <si>
    <t>CSCL LONG BEACH </t>
  </si>
  <si>
    <t>  044E</t>
  </si>
  <si>
    <t>一截天开</t>
  </si>
  <si>
    <t>EVER FUTURE</t>
  </si>
  <si>
    <t xml:space="preserve">1209-003E </t>
  </si>
  <si>
    <t xml:space="preserve">EMC(HTW) </t>
  </si>
  <si>
    <t xml:space="preserve">
   CMA CGM JULES VERNE </t>
  </si>
  <si>
    <t xml:space="preserve">0TUJBE1MA </t>
  </si>
  <si>
    <t>EVER FAME</t>
  </si>
  <si>
    <t xml:space="preserve">1211-004E </t>
  </si>
  <si>
    <t xml:space="preserve">
   EVER FEAT </t>
  </si>
  <si>
    <t xml:space="preserve">1212-003E </t>
  </si>
  <si>
    <t>二截一开</t>
  </si>
  <si>
    <t>HYUNDAI FORCE</t>
  </si>
  <si>
    <t>0091E</t>
  </si>
  <si>
    <t>YM UNIFORM</t>
  </si>
  <si>
    <r>
      <rPr>
        <sz val="10"/>
        <rFont val="Arial"/>
        <charset val="134"/>
      </rPr>
      <t>0220E</t>
    </r>
    <r>
      <rPr>
        <sz val="8"/>
        <color rgb="FF44678C"/>
        <rFont val="Malgun Gothic"/>
        <charset val="129"/>
      </rPr>
      <t> </t>
    </r>
  </si>
  <si>
    <t>ONE IBIS</t>
  </si>
  <si>
    <t>CONTI CRYSTAL</t>
  </si>
  <si>
    <r>
      <rPr>
        <sz val="10"/>
        <rFont val="Arial"/>
        <charset val="134"/>
      </rPr>
      <t>0123E</t>
    </r>
    <r>
      <rPr>
        <sz val="8"/>
        <color rgb="FF44678C"/>
        <rFont val="Malgun Gothic"/>
        <charset val="129"/>
      </rPr>
      <t> </t>
    </r>
  </si>
  <si>
    <t>SIMULATION</t>
  </si>
  <si>
    <t>0002E</t>
  </si>
  <si>
    <t>五截五开</t>
  </si>
  <si>
    <t xml:space="preserve">
   CMA CGM T. ROOSEVELT </t>
  </si>
  <si>
    <t xml:space="preserve">0TX9LE1MA </t>
  </si>
  <si>
    <t xml:space="preserve">
   CMA CGM LYRA </t>
  </si>
  <si>
    <t xml:space="preserve">0TX9PE1MA </t>
  </si>
  <si>
    <t xml:space="preserve">
   COSCO SPAIN </t>
  </si>
  <si>
    <t xml:space="preserve">046E </t>
  </si>
  <si>
    <t xml:space="preserve">
   APL RAFFLES </t>
  </si>
  <si>
    <t xml:space="preserve">0TX9TE1MA </t>
  </si>
  <si>
    <t xml:space="preserve">CHICAGO </t>
  </si>
  <si>
    <t>CFS CUT OFF</t>
  </si>
  <si>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截</t>
    </r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开</t>
    </r>
  </si>
  <si>
    <t>COSCO PORTUGAL  </t>
  </si>
  <si>
    <t>  046E</t>
  </si>
  <si>
    <t>COSCO SHIPPING ANDES </t>
  </si>
  <si>
    <t>019E</t>
  </si>
  <si>
    <t>COSCO SPAIN  </t>
  </si>
  <si>
    <t>    046E</t>
  </si>
  <si>
    <t>COSCO NETHERLANDS  </t>
  </si>
  <si>
    <t> 046E</t>
  </si>
  <si>
    <t>Toronto</t>
  </si>
  <si>
    <t>OOCL NEW YORK </t>
  </si>
  <si>
    <t>080E</t>
  </si>
  <si>
    <t>TO BE ADVISED  </t>
  </si>
  <si>
    <t> 003E</t>
  </si>
  <si>
    <t>OOCL OAKLAND  </t>
  </si>
  <si>
    <t>  104E</t>
  </si>
  <si>
    <t>OOCL CHICAGO </t>
  </si>
  <si>
    <t> 078E</t>
  </si>
  <si>
    <t>MONACO BRIDGE</t>
  </si>
  <si>
    <t>YM WELLHEAD </t>
  </si>
  <si>
    <t>032E</t>
  </si>
  <si>
    <t>YM WIDTH</t>
  </si>
  <si>
    <t>AL QIBLA </t>
  </si>
  <si>
    <t> 023E</t>
  </si>
  <si>
    <t>ARNOLD MAERSK </t>
  </si>
  <si>
    <t>MAERSK SYDNEY </t>
  </si>
  <si>
    <t>MAERSK ANTARES </t>
  </si>
  <si>
    <t>MAERSK STADELHORN </t>
  </si>
  <si>
    <t>ADRIAN MAERSK </t>
  </si>
  <si>
    <r>
      <rPr>
        <sz val="10"/>
        <rFont val="Arial"/>
        <charset val="134"/>
      </rPr>
      <t>2</t>
    </r>
    <r>
      <rPr>
        <sz val="10"/>
        <rFont val="宋体"/>
        <charset val="134"/>
      </rPr>
      <t>截</t>
    </r>
    <r>
      <rPr>
        <sz val="10"/>
        <rFont val="Arial"/>
        <charset val="134"/>
      </rPr>
      <t>1</t>
    </r>
    <r>
      <rPr>
        <sz val="10"/>
        <rFont val="宋体"/>
        <charset val="134"/>
      </rPr>
      <t>开</t>
    </r>
  </si>
  <si>
    <t>OOCL ITALY</t>
  </si>
  <si>
    <t>114S</t>
  </si>
  <si>
    <t>OOCL/COSCO</t>
  </si>
  <si>
    <t>COSCO FELIXSTOWE </t>
  </si>
  <si>
    <t>   169S</t>
  </si>
  <si>
    <t>XIN YAN TAI  </t>
  </si>
  <si>
    <t xml:space="preserve"> 216S</t>
  </si>
  <si>
    <t>OOCL KUALA LUMPUR </t>
  </si>
  <si>
    <t>148S</t>
  </si>
  <si>
    <t>COSCO HONG KONG  </t>
  </si>
  <si>
    <t>163S</t>
  </si>
  <si>
    <t xml:space="preserve">          Sailing schedule-Qingdao  </t>
  </si>
  <si>
    <t>CARRIER</t>
  </si>
  <si>
    <t>CLOSING</t>
  </si>
  <si>
    <t>CNTAO</t>
  </si>
  <si>
    <t>DATE</t>
  </si>
  <si>
    <t>COSCO SHIPPING LIBRA</t>
  </si>
  <si>
    <t>AARHUS</t>
  </si>
  <si>
    <t>AAHUS</t>
  </si>
  <si>
    <t>HMM OSLO</t>
  </si>
  <si>
    <t>HMM COPENHAGEN</t>
  </si>
  <si>
    <t xml:space="preserve">COSCO </t>
  </si>
  <si>
    <t xml:space="preserve"> FELIXSTOWE </t>
  </si>
  <si>
    <t>COSCO SHIPPING VIRGO</t>
  </si>
  <si>
    <t>COSCO/OOCL</t>
  </si>
  <si>
    <t>COSCO SHIPPING SCORPIO</t>
  </si>
  <si>
    <t>COSCO SHIPPING UNIVERSE</t>
  </si>
  <si>
    <t>MSK</t>
  </si>
  <si>
    <t>1157-001W</t>
  </si>
  <si>
    <t>1158-012W</t>
  </si>
  <si>
    <t>1159-012W</t>
  </si>
  <si>
    <t>1160-016W</t>
  </si>
  <si>
    <t>EVER GOODS</t>
  </si>
  <si>
    <t>1161-015W</t>
  </si>
  <si>
    <t>TALLIN</t>
  </si>
  <si>
    <t>MADRID MAERSK</t>
  </si>
  <si>
    <t>936W</t>
  </si>
  <si>
    <t>MAREN MAERSK</t>
  </si>
  <si>
    <t>937W</t>
  </si>
  <si>
    <t>MSC ARINA</t>
  </si>
  <si>
    <t>938W</t>
  </si>
  <si>
    <t>MSC LENI</t>
  </si>
  <si>
    <t>939W</t>
  </si>
  <si>
    <t>BARZAN</t>
  </si>
  <si>
    <t>MOL TRIUMPH</t>
  </si>
  <si>
    <t>009W</t>
  </si>
  <si>
    <t xml:space="preserve">TIHAMA </t>
  </si>
  <si>
    <t xml:space="preserve">AL MURAYKH </t>
  </si>
  <si>
    <t xml:space="preserve">MOL TRIBUTE </t>
  </si>
  <si>
    <t>0LAA3W</t>
  </si>
  <si>
    <t>0LAA5W</t>
  </si>
  <si>
    <t>0LAA7W</t>
  </si>
  <si>
    <t>0LAA9W</t>
  </si>
  <si>
    <t>0LAABW</t>
  </si>
  <si>
    <t>CMA CGM IGUACU</t>
  </si>
  <si>
    <t>0MEAFW</t>
  </si>
  <si>
    <t>CONSTANTA</t>
  </si>
  <si>
    <t>0MEA5W</t>
  </si>
  <si>
    <t>0MEA7W</t>
  </si>
  <si>
    <t>CMA CGM BALI</t>
  </si>
  <si>
    <t>0MEABW</t>
  </si>
  <si>
    <t>CMA CGM OCANA</t>
  </si>
  <si>
    <t>0MEADW</t>
  </si>
  <si>
    <t>GDANSK</t>
  </si>
  <si>
    <t>010W</t>
  </si>
  <si>
    <t xml:space="preserve">MDV NIRVANA COBAIN </t>
  </si>
  <si>
    <t>949W</t>
  </si>
  <si>
    <t xml:space="preserve">MAYVIEW MAERSK </t>
  </si>
  <si>
    <t>950W</t>
  </si>
  <si>
    <t xml:space="preserve">MSC ARINA </t>
  </si>
  <si>
    <t>951W</t>
  </si>
  <si>
    <t xml:space="preserve">MSC LENI </t>
  </si>
  <si>
    <t>952W</t>
  </si>
  <si>
    <t xml:space="preserve">MOGENS MAERSK </t>
  </si>
  <si>
    <t>MARIT MAERSK</t>
  </si>
  <si>
    <t>MAGLEBY MAERSK</t>
  </si>
  <si>
    <t>MAYVIEW MAERSK</t>
  </si>
  <si>
    <t>MARSTAL MAERSK</t>
  </si>
  <si>
    <t>MAERSK MC-KINNEY M</t>
  </si>
  <si>
    <t>GENOVA</t>
  </si>
  <si>
    <t>002W</t>
  </si>
  <si>
    <t>SALAHUDDIN</t>
  </si>
  <si>
    <t>LINAH</t>
  </si>
  <si>
    <t>AL MURABBA</t>
  </si>
  <si>
    <t>CSCL URANUS</t>
  </si>
  <si>
    <t>02M5DW1MA</t>
  </si>
  <si>
    <t>02M5FW1MA</t>
  </si>
  <si>
    <t>02M5JW1MA</t>
  </si>
  <si>
    <r>
      <rPr>
        <b/>
        <sz val="11"/>
        <rFont val="Times New Roman"/>
        <charset val="134"/>
      </rPr>
      <t>ISTANBUL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134"/>
      </rPr>
      <t>AMBARLI</t>
    </r>
    <r>
      <rPr>
        <b/>
        <sz val="11"/>
        <rFont val="宋体"/>
        <charset val="134"/>
      </rPr>
      <t>）</t>
    </r>
  </si>
  <si>
    <t>ISTANBUL</t>
  </si>
  <si>
    <t xml:space="preserve">MAGLEBY MAERSK </t>
  </si>
  <si>
    <t>036W</t>
  </si>
  <si>
    <t xml:space="preserve">MARSTAL MAERSK </t>
  </si>
  <si>
    <t>038W</t>
  </si>
  <si>
    <t xml:space="preserve">MAASTRICHT MAERSK </t>
  </si>
  <si>
    <t>039W</t>
  </si>
  <si>
    <t>MSC NELA</t>
  </si>
  <si>
    <t>FJ135W</t>
  </si>
  <si>
    <t>MSC DIANA</t>
  </si>
  <si>
    <t>FJ136W</t>
  </si>
  <si>
    <t>MSC FEBE</t>
  </si>
  <si>
    <t>FJ137W</t>
  </si>
  <si>
    <t>MSC ELOANE</t>
  </si>
  <si>
    <t>FJ138W</t>
  </si>
  <si>
    <t>MSC SAMAR</t>
  </si>
  <si>
    <t>FJ139W</t>
  </si>
  <si>
    <t>HONG KONG EXPRESS</t>
  </si>
  <si>
    <t>NORTH  AMERICAN ROUTE</t>
  </si>
  <si>
    <t>NEW YORK</t>
  </si>
  <si>
    <t>0015E</t>
  </si>
  <si>
    <t>0039E</t>
  </si>
  <si>
    <t>0012E</t>
  </si>
  <si>
    <t>ONE APUS</t>
  </si>
  <si>
    <t>0008E</t>
  </si>
  <si>
    <t>EVER LEADING</t>
  </si>
  <si>
    <t>042E</t>
  </si>
  <si>
    <t>NUE4</t>
  </si>
  <si>
    <t>005E</t>
  </si>
  <si>
    <t>040E</t>
  </si>
  <si>
    <t>　1021E</t>
  </si>
  <si>
    <t>　1022E</t>
  </si>
  <si>
    <t>　1023E</t>
  </si>
  <si>
    <t>　1024E</t>
  </si>
  <si>
    <t>　1025E</t>
  </si>
  <si>
    <t xml:space="preserve">LOS ANGELES/LONG BEACH </t>
  </si>
  <si>
    <t>LONG BEACH</t>
  </si>
  <si>
    <t>SM LINE</t>
  </si>
  <si>
    <t>MAERSK ALGOL</t>
  </si>
  <si>
    <t>2001E</t>
  </si>
  <si>
    <t>MAERSK ALTAIR</t>
  </si>
  <si>
    <t>MAERSK ANTARES</t>
  </si>
  <si>
    <t>GUNVOR MAERSK</t>
  </si>
  <si>
    <t>PRESIDENT FD ROOSEVELT</t>
  </si>
  <si>
    <t>0DB79E1PL</t>
  </si>
  <si>
    <t>APL</t>
  </si>
  <si>
    <t xml:space="preserve">PRESIDENT TRUMAN </t>
  </si>
  <si>
    <t>0DB7BE1PL</t>
  </si>
  <si>
    <t>PRESIDENT EISENHOWER</t>
  </si>
  <si>
    <t>0DB7DE1PL</t>
  </si>
  <si>
    <t>PRESIDENT TRUMAN</t>
  </si>
  <si>
    <t>0DB7NE1PL</t>
  </si>
  <si>
    <t>0DB7PE1PL</t>
  </si>
  <si>
    <t>142E</t>
  </si>
  <si>
    <t>KURE</t>
  </si>
  <si>
    <t>011E</t>
  </si>
  <si>
    <t>COSCO IZMIR</t>
  </si>
  <si>
    <t>078E</t>
  </si>
  <si>
    <t>EVER LOADING</t>
  </si>
  <si>
    <t>037E</t>
  </si>
  <si>
    <t>EVER LUCENT</t>
  </si>
  <si>
    <t>CONTI CHIVALRY</t>
  </si>
  <si>
    <t>044E</t>
  </si>
  <si>
    <t>EVER LOGIC</t>
  </si>
  <si>
    <t>048E</t>
  </si>
  <si>
    <t>EVER LOYAL</t>
  </si>
  <si>
    <t>0980E</t>
  </si>
  <si>
    <t>PRESIDENT KENNEDY</t>
  </si>
  <si>
    <t>0DBAZE</t>
  </si>
  <si>
    <t>0DBB3E</t>
  </si>
  <si>
    <t>CSCL YELLOW SEA</t>
  </si>
  <si>
    <t>033E</t>
  </si>
  <si>
    <t>0TB4TE1MA</t>
  </si>
  <si>
    <t>0TB4VE1MA</t>
  </si>
  <si>
    <t>0TB4XE1MA</t>
  </si>
  <si>
    <t>0TB4ZE1MA</t>
  </si>
  <si>
    <t>NAVARINO</t>
  </si>
  <si>
    <t>0TB51E1MA</t>
  </si>
  <si>
    <t>OAKLAND/SAN FRANCISCO</t>
  </si>
  <si>
    <t>COSCO SPAIN</t>
  </si>
  <si>
    <t>COSCO HARMONY</t>
  </si>
  <si>
    <t>HYUNDAI BRAVE</t>
  </si>
  <si>
    <t>089E</t>
  </si>
  <si>
    <t>ONE HOUSTON</t>
  </si>
  <si>
    <t>ONE COSMOS</t>
  </si>
  <si>
    <t>077E</t>
  </si>
  <si>
    <t>SOFIA EXPRESS</t>
  </si>
  <si>
    <t>SEATTLE/TACOMA</t>
  </si>
  <si>
    <t>0073E</t>
  </si>
  <si>
    <t>0104E</t>
  </si>
  <si>
    <t>2005E</t>
  </si>
  <si>
    <t>COSCO/CMA</t>
  </si>
  <si>
    <t>CSCL BOHAI SEA</t>
  </si>
  <si>
    <t>COSCO SHIPPING ROSE</t>
  </si>
  <si>
    <t>CAP SAN JUAN</t>
  </si>
  <si>
    <t>2003E</t>
  </si>
  <si>
    <t>SMLINE</t>
  </si>
  <si>
    <t>2004E</t>
  </si>
  <si>
    <t>MAERSK EVORA</t>
  </si>
  <si>
    <t>MAERSK ALFIRK</t>
  </si>
  <si>
    <t>CAP SAN VINCENT</t>
  </si>
  <si>
    <t>MOL CHARISMA</t>
  </si>
  <si>
    <t>205E</t>
  </si>
  <si>
    <t>ONE COMMITMENT</t>
  </si>
  <si>
    <t>MOL CREATION</t>
  </si>
  <si>
    <t>067E</t>
  </si>
  <si>
    <t>ONE CONTINUITY</t>
  </si>
  <si>
    <t xml:space="preserve">0MEAFW </t>
  </si>
  <si>
    <t>DALLAS</t>
  </si>
  <si>
    <t>PRE SIDENT KENNEDY</t>
  </si>
  <si>
    <t>PRE SIDENT TRUMAN</t>
  </si>
  <si>
    <t>007E</t>
  </si>
  <si>
    <t>PRE SIDENT FD ROOSEVELT</t>
  </si>
  <si>
    <t>107E</t>
  </si>
  <si>
    <t>PRE SIDENT EISENHOWER</t>
  </si>
  <si>
    <t>PRE SIDENT WILSON</t>
  </si>
  <si>
    <t>025E</t>
  </si>
  <si>
    <t>PENDING</t>
  </si>
  <si>
    <t>PENDIND</t>
  </si>
  <si>
    <t>CMA CGM JACQUES</t>
  </si>
  <si>
    <t>0VC37E</t>
  </si>
  <si>
    <t>COSCO ENGLAND</t>
  </si>
  <si>
    <t>0BH5FE1MA</t>
  </si>
  <si>
    <t>COSCO ITALY</t>
  </si>
  <si>
    <t>0BH5HE1MA</t>
  </si>
  <si>
    <t>COSCO GLORY</t>
  </si>
  <si>
    <t>0BH5JE1MA</t>
  </si>
  <si>
    <t>COSCO DENMARK</t>
  </si>
  <si>
    <t>0BH5LE1MA</t>
  </si>
  <si>
    <t>COSCO NETHERLANDS</t>
  </si>
  <si>
    <t>0BH5NE1MA</t>
  </si>
  <si>
    <t>ESTELLE MAERSK</t>
  </si>
  <si>
    <t>HAM-SUD</t>
  </si>
  <si>
    <t>MSC VENICE</t>
  </si>
  <si>
    <t>MAASTRICHT MAERSK</t>
  </si>
  <si>
    <t>MARGRETHE MAERSK</t>
  </si>
  <si>
    <t>2M012</t>
  </si>
  <si>
    <t>940W</t>
  </si>
  <si>
    <t>COSCO SURABAYA</t>
  </si>
  <si>
    <t>096W</t>
  </si>
  <si>
    <t>ZIM SHANGHAI</t>
  </si>
  <si>
    <t xml:space="preserve"> XIN LAN ZHOU</t>
  </si>
  <si>
    <t>141S</t>
  </si>
  <si>
    <t>KOTA CABAR</t>
  </si>
  <si>
    <t>0055W</t>
  </si>
  <si>
    <t>APL OREGON</t>
  </si>
  <si>
    <t>0BDAIW</t>
  </si>
  <si>
    <t>KOTA LEKAS</t>
  </si>
  <si>
    <t>0045W</t>
  </si>
  <si>
    <t>EVER URBAN</t>
  </si>
  <si>
    <t>0132-165W</t>
  </si>
  <si>
    <t>012W</t>
  </si>
  <si>
    <t>COSCO SHIPPING SAGITTA RIUS</t>
  </si>
  <si>
    <t>COSCO SHIPPING NEBULA</t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</si>
  <si>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12W</t>
    </r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</si>
  <si>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11W</t>
    </r>
  </si>
  <si>
    <t>VALOR</t>
  </si>
  <si>
    <t>MSC ANTONELLA</t>
  </si>
  <si>
    <t>FZ136A</t>
  </si>
  <si>
    <t>VALUE</t>
  </si>
  <si>
    <t xml:space="preserve"> SEASPAN BELLWETHER</t>
  </si>
  <si>
    <t>SEASPAN BEYOND</t>
  </si>
  <si>
    <t xml:space="preserve"> COSCO PRINCE RUPERT</t>
  </si>
  <si>
    <t>XIN OU ZHOU</t>
  </si>
  <si>
    <t xml:space="preserve"> 052E</t>
  </si>
  <si>
    <t>MSC LEANNE</t>
  </si>
  <si>
    <t>945W</t>
  </si>
  <si>
    <t>MSC RIFAYA</t>
  </si>
  <si>
    <t xml:space="preserve"> 946W</t>
  </si>
  <si>
    <t>CORNELIUS MAERSK</t>
  </si>
  <si>
    <t>031S</t>
  </si>
  <si>
    <t>CAROLINE MAERSK</t>
  </si>
  <si>
    <t>032S</t>
  </si>
  <si>
    <t>CHASTINE MAERSK</t>
  </si>
  <si>
    <t>033S</t>
  </si>
  <si>
    <t>0037E</t>
  </si>
  <si>
    <t>0028E</t>
  </si>
  <si>
    <t>HYUNDAI VICTORY</t>
  </si>
  <si>
    <t>0041E</t>
  </si>
  <si>
    <t>HYUNDAI DRIVE</t>
  </si>
  <si>
    <t>0040E</t>
  </si>
  <si>
    <t>MAERSK SALINA</t>
  </si>
  <si>
    <t>134S</t>
  </si>
  <si>
    <t>MAERSK SALALAH</t>
  </si>
  <si>
    <t>MAERSK SAVANNAH</t>
  </si>
  <si>
    <t>SAN FELIX</t>
  </si>
  <si>
    <t>RUN HE</t>
  </si>
  <si>
    <t>2118W</t>
  </si>
  <si>
    <t>ASL</t>
  </si>
  <si>
    <t>HE JIN</t>
  </si>
  <si>
    <t>YM CREDENTIAL</t>
  </si>
  <si>
    <t>020S</t>
  </si>
  <si>
    <t>XUTRA BHUM</t>
  </si>
  <si>
    <t>907S</t>
  </si>
  <si>
    <t>GH BORA</t>
  </si>
  <si>
    <t>068S</t>
  </si>
  <si>
    <t>021S</t>
  </si>
  <si>
    <t>908S</t>
  </si>
  <si>
    <t xml:space="preserve"> SITC BANGKOK</t>
  </si>
  <si>
    <t>SITC</t>
  </si>
  <si>
    <t xml:space="preserve"> STELLAR WINDSOR</t>
  </si>
  <si>
    <t xml:space="preserve"> SITC KANTO</t>
  </si>
  <si>
    <t>KMTC</t>
  </si>
  <si>
    <r>
      <rPr>
        <sz val="11"/>
        <color indexed="8"/>
        <rFont val="Times New Roman"/>
        <charset val="134"/>
      </rPr>
      <t>Y</t>
    </r>
    <r>
      <rPr>
        <sz val="11"/>
        <color indexed="8"/>
        <rFont val="Times New Roman"/>
        <charset val="134"/>
      </rPr>
      <t>ML</t>
    </r>
  </si>
  <si>
    <t>TIAN CHANG HE</t>
  </si>
  <si>
    <t>066S</t>
  </si>
  <si>
    <r>
      <rPr>
        <sz val="11"/>
        <color indexed="8"/>
        <rFont val="Times New Roman"/>
        <charset val="134"/>
      </rPr>
      <t>C</t>
    </r>
    <r>
      <rPr>
        <sz val="11"/>
        <color indexed="8"/>
        <rFont val="Times New Roman"/>
        <charset val="134"/>
      </rPr>
      <t>OSCO</t>
    </r>
  </si>
  <si>
    <t xml:space="preserve"> OOCL CALIFORNIA</t>
  </si>
  <si>
    <t>115S</t>
  </si>
  <si>
    <t xml:space="preserve"> XIN NING BO</t>
  </si>
  <si>
    <t xml:space="preserve"> TIAN CHANG HE</t>
  </si>
  <si>
    <t>067S</t>
  </si>
  <si>
    <t>OOCL CALIFORNIA</t>
  </si>
  <si>
    <t>116S</t>
  </si>
  <si>
    <t>DUBAI/JEBEL ALI</t>
  </si>
  <si>
    <t xml:space="preserve">ONE </t>
  </si>
  <si>
    <t>YM WELCOME</t>
  </si>
  <si>
    <t>026W</t>
  </si>
  <si>
    <t>YM WELLBEING</t>
  </si>
  <si>
    <t>HOCHIMINH</t>
  </si>
  <si>
    <t>RACHA BHUM</t>
  </si>
  <si>
    <t>145S</t>
  </si>
  <si>
    <t>LYDIA</t>
  </si>
  <si>
    <t>049S</t>
  </si>
  <si>
    <t>LIOBA</t>
  </si>
  <si>
    <t>030S</t>
  </si>
  <si>
    <t>146S</t>
  </si>
  <si>
    <t>050S</t>
  </si>
  <si>
    <t xml:space="preserve">RUN HE </t>
  </si>
  <si>
    <t>2107W</t>
  </si>
  <si>
    <t>2108W</t>
  </si>
  <si>
    <t>2109W</t>
  </si>
  <si>
    <t>JACK LONDON</t>
  </si>
  <si>
    <t>0KRKJW</t>
  </si>
  <si>
    <t>SEATTLE C</t>
  </si>
  <si>
    <t>0KRKVW</t>
  </si>
  <si>
    <t>STAR CLIPPER</t>
  </si>
  <si>
    <t>2114S</t>
  </si>
  <si>
    <t>XIN NING BO</t>
  </si>
  <si>
    <t>XIN DE TIAN JIN</t>
  </si>
  <si>
    <t>DERBY D</t>
  </si>
  <si>
    <t>0KRL1S</t>
  </si>
  <si>
    <t>JONATHAN SWIFT</t>
  </si>
  <si>
    <t>0KRL5S</t>
  </si>
  <si>
    <t>CMA CGM CAIMEP</t>
  </si>
  <si>
    <t>0KRL9S</t>
  </si>
  <si>
    <t>SPIL NIKEN</t>
  </si>
  <si>
    <t>0KRLDS</t>
  </si>
  <si>
    <t>0KRLHS</t>
  </si>
  <si>
    <t>WANHAI</t>
  </si>
  <si>
    <t>RCL</t>
  </si>
  <si>
    <t>TSL</t>
  </si>
  <si>
    <t>XIN LIAN YUN GANG</t>
  </si>
  <si>
    <t>APL FLORIDA</t>
  </si>
  <si>
    <t>0FF45W</t>
  </si>
  <si>
    <t>MOL PROFICIENCY</t>
  </si>
  <si>
    <t>108S</t>
  </si>
  <si>
    <t>HSD</t>
  </si>
  <si>
    <t>MOL PRESENCE</t>
  </si>
  <si>
    <t>109S</t>
  </si>
  <si>
    <t>PL GERMANY</t>
  </si>
  <si>
    <t>110S</t>
  </si>
  <si>
    <t>MAERSK SEMAKAU</t>
  </si>
  <si>
    <t>111S</t>
  </si>
  <si>
    <t>ITAL LAGUNA</t>
  </si>
  <si>
    <t>089S</t>
  </si>
  <si>
    <t>BROOKLYN BRIDGE</t>
  </si>
  <si>
    <t xml:space="preserve">KOREA  ROUTE </t>
  </si>
  <si>
    <t>PANCON VICTORY</t>
  </si>
  <si>
    <t>PANCON</t>
  </si>
  <si>
    <t>SINOKOR</t>
  </si>
  <si>
    <t>FORTUNE TRADER</t>
  </si>
  <si>
    <t>REVERENCE</t>
  </si>
  <si>
    <t>1824E</t>
  </si>
  <si>
    <t>STX</t>
  </si>
  <si>
    <t>1825E</t>
  </si>
  <si>
    <t>1826E</t>
  </si>
  <si>
    <t>1827E</t>
  </si>
  <si>
    <t>1828E</t>
  </si>
  <si>
    <t>1829E</t>
  </si>
  <si>
    <t>1830E</t>
  </si>
  <si>
    <t>1831E</t>
  </si>
  <si>
    <t>1832E</t>
  </si>
  <si>
    <t>S</t>
  </si>
  <si>
    <t xml:space="preserve">        SAILING SCHEDULE-GUANGZHOU  </t>
  </si>
  <si>
    <t>REMARK:LOOKING FOR SCHEDULE PLEASE USE "CTRL+F" WITH PORT</t>
  </si>
  <si>
    <t>PS: The cargo and doc need to be sent to our warehouse and company before 12:00am 
of closing time every Tuesday.</t>
  </si>
  <si>
    <t>中印红</t>
  </si>
  <si>
    <r>
      <rPr>
        <b/>
        <sz val="12"/>
        <rFont val="宋体"/>
        <charset val="134"/>
        <scheme val="major"/>
      </rPr>
      <t>DUBAI(JEBEL ALI-COSCO-MEX4/WHL-MEX-2/4</t>
    </r>
    <r>
      <rPr>
        <b/>
        <sz val="12"/>
        <rFont val="宋体"/>
        <charset val="134"/>
        <scheme val="major"/>
      </rPr>
      <t>)</t>
    </r>
  </si>
  <si>
    <t>CNCAN</t>
  </si>
  <si>
    <t>CNSKU</t>
  </si>
  <si>
    <t>W017</t>
  </si>
  <si>
    <t>W076</t>
  </si>
  <si>
    <t>APL YANGSHAN</t>
  </si>
  <si>
    <t>OMD39W1MA</t>
  </si>
  <si>
    <t>W016</t>
  </si>
  <si>
    <t>W060</t>
  </si>
  <si>
    <t>STRAIT MAS</t>
  </si>
  <si>
    <t>W004</t>
  </si>
  <si>
    <t>NAVIOS JASMINE</t>
  </si>
  <si>
    <t>W895</t>
  </si>
  <si>
    <t>INTERASIA HORIZON</t>
  </si>
  <si>
    <t>CHENNAI (CI3)</t>
  </si>
  <si>
    <t>WAN HAI 303</t>
  </si>
  <si>
    <t>S326</t>
  </si>
  <si>
    <t>W136</t>
  </si>
  <si>
    <r>
      <rPr>
        <b/>
        <sz val="12"/>
        <rFont val="宋体"/>
        <charset val="134"/>
        <scheme val="major"/>
      </rPr>
      <t>COLOMBO (</t>
    </r>
    <r>
      <rPr>
        <b/>
        <sz val="12"/>
        <rFont val="宋体"/>
        <charset val="134"/>
        <scheme val="major"/>
      </rPr>
      <t>WHL-CI6</t>
    </r>
    <r>
      <rPr>
        <b/>
        <sz val="12"/>
        <rFont val="宋体"/>
        <charset val="134"/>
        <scheme val="major"/>
      </rPr>
      <t>)</t>
    </r>
  </si>
  <si>
    <t>FELIXSTOWE BRIDGE</t>
  </si>
  <si>
    <t>E106</t>
  </si>
  <si>
    <t>KARACHI-K港(CPX) // S港（CPX3）</t>
  </si>
  <si>
    <t>CN SKU</t>
  </si>
  <si>
    <t>CHITTAGONG(OOCL-KTX3/COSCO-CPX)SIN/PKL中转</t>
  </si>
  <si>
    <t>CNHKG</t>
  </si>
  <si>
    <t>0507-007W</t>
  </si>
  <si>
    <t>OOCL DALIAN</t>
  </si>
  <si>
    <t>664S</t>
  </si>
  <si>
    <t>SEASPAN KYQTO</t>
  </si>
  <si>
    <t>088S</t>
  </si>
  <si>
    <t>WAN HAI 501</t>
  </si>
  <si>
    <t>S217</t>
  </si>
  <si>
    <t>欧地非</t>
  </si>
  <si>
    <t>HAMBURG  (COSCO-AEU2 1/3)</t>
  </si>
  <si>
    <t>CNYTN</t>
  </si>
  <si>
    <t>TITAN</t>
  </si>
  <si>
    <t>1154-024W</t>
  </si>
  <si>
    <t>1156-009W</t>
  </si>
  <si>
    <t>CSCL STAR</t>
  </si>
  <si>
    <t>CAM CGM JACQUES SAADE</t>
  </si>
  <si>
    <t>FELIXSTOWE (AEU7-6/1)</t>
  </si>
  <si>
    <t>UKFXT</t>
  </si>
  <si>
    <t>OOCL HONG KONG</t>
  </si>
  <si>
    <t>042W</t>
  </si>
  <si>
    <t>0FM89W1MA</t>
  </si>
  <si>
    <r>
      <rPr>
        <b/>
        <sz val="12"/>
        <rFont val="宋体"/>
        <charset val="134"/>
        <scheme val="major"/>
      </rPr>
      <t>GENOVA(</t>
    </r>
    <r>
      <rPr>
        <b/>
        <sz val="12"/>
        <rFont val="宋体"/>
        <charset val="134"/>
        <scheme val="major"/>
      </rPr>
      <t>MD2</t>
    </r>
    <r>
      <rPr>
        <b/>
        <sz val="12"/>
        <rFont val="宋体"/>
        <charset val="134"/>
        <scheme val="major"/>
      </rPr>
      <t>-2/3)</t>
    </r>
  </si>
  <si>
    <t>LA SPEZIA</t>
  </si>
  <si>
    <t>MSC OLIVER</t>
  </si>
  <si>
    <t>FT133W</t>
  </si>
  <si>
    <t>ISTANBUL(TIGER-2/4 )</t>
  </si>
  <si>
    <t>Ambarli</t>
  </si>
  <si>
    <t>MSC ZOE</t>
  </si>
  <si>
    <t>FT130W</t>
  </si>
  <si>
    <t>MSC MAYA</t>
  </si>
  <si>
    <t>FT132W</t>
  </si>
  <si>
    <t>FT134S</t>
  </si>
  <si>
    <t>美洲</t>
  </si>
  <si>
    <t>MANZANILLO （COSCO-WSA2-7/2)</t>
  </si>
  <si>
    <t>0535-045E</t>
  </si>
  <si>
    <t>0537-045E</t>
  </si>
  <si>
    <t>EVER LOTUS</t>
  </si>
  <si>
    <t>0542-046E</t>
  </si>
  <si>
    <t>VALPARAISO/San Antonio（HPL/YML-AN2 7/2）</t>
  </si>
  <si>
    <r>
      <rPr>
        <sz val="12"/>
        <rFont val="宋体"/>
        <charset val="134"/>
        <scheme val="major"/>
      </rPr>
      <t>S</t>
    </r>
    <r>
      <rPr>
        <sz val="12"/>
        <rFont val="宋体"/>
        <charset val="134"/>
        <scheme val="major"/>
      </rPr>
      <t>AN ANTONIO</t>
    </r>
  </si>
  <si>
    <t>MSC JEWEL</t>
  </si>
  <si>
    <t>FA134A</t>
  </si>
  <si>
    <t>YML/HPL</t>
  </si>
  <si>
    <t>ELISA</t>
  </si>
  <si>
    <t>FA135A</t>
  </si>
  <si>
    <t>SEASPAN BRAVO</t>
  </si>
  <si>
    <t>MSC BERYL</t>
  </si>
  <si>
    <t>FA137A</t>
  </si>
  <si>
    <t>MONTEVIDEO(ONE-SX1 7/2)</t>
  </si>
  <si>
    <r>
      <rPr>
        <sz val="12"/>
        <rFont val="宋体"/>
        <charset val="134"/>
        <scheme val="major"/>
      </rPr>
      <t>ETA</t>
    </r>
    <r>
      <rPr>
        <sz val="12"/>
        <rFont val="宋体"/>
        <charset val="134"/>
        <scheme val="major"/>
      </rPr>
      <t xml:space="preserve"> </t>
    </r>
  </si>
  <si>
    <t>MSC CHANNE</t>
  </si>
  <si>
    <t>FI133A</t>
  </si>
  <si>
    <t>HPL/ONE</t>
  </si>
  <si>
    <t>SEASPAN OSPERY</t>
  </si>
  <si>
    <t>2134W</t>
  </si>
  <si>
    <t>LOS ANGELES(OOCL/COSCO-PCSC  5/6)</t>
  </si>
  <si>
    <t>COSCP PORTUGAL</t>
  </si>
  <si>
    <t>COSCO ASIA</t>
  </si>
  <si>
    <t>NEW YORK (OOCL/COSCO-AWE4 7/2</t>
  </si>
  <si>
    <t>CMA CGM CHILE</t>
  </si>
  <si>
    <t>0TUKHS1MA</t>
  </si>
  <si>
    <t>CMA DGM T.JEFFERSON</t>
  </si>
  <si>
    <t>0TUKLS1MA</t>
  </si>
  <si>
    <t>CMA CGM LEO</t>
  </si>
  <si>
    <t>0TUKTS1MA</t>
  </si>
  <si>
    <t>东南亚</t>
  </si>
  <si>
    <t>HOCHIMINH (JCV)</t>
  </si>
  <si>
    <t xml:space="preserve">CNHKG </t>
  </si>
  <si>
    <t>JINYUNHE</t>
  </si>
  <si>
    <t>N369</t>
  </si>
  <si>
    <t>PROGRESS</t>
  </si>
  <si>
    <t>S004</t>
  </si>
  <si>
    <t>INTERASIA ADVANCE</t>
  </si>
  <si>
    <t>S249</t>
  </si>
  <si>
    <t>WAN HAI 261</t>
  </si>
  <si>
    <t>S320</t>
  </si>
  <si>
    <t>BANGKOK(JST)</t>
  </si>
  <si>
    <t>HOCHIMIHN</t>
  </si>
  <si>
    <t xml:space="preserve">          SALLING SCHEDULE-XIAMEN</t>
  </si>
  <si>
    <t>PS: THE CARGO AND DOC WIL BE SENT TO OUR WAREHOUSE AND COMPANY BEFORE 11:00AM IN CUT OFF TIME</t>
  </si>
  <si>
    <t>CNXMN</t>
  </si>
  <si>
    <t>OOCL(AEU1)</t>
  </si>
  <si>
    <t>GODSPEED</t>
  </si>
  <si>
    <t>1037X</t>
  </si>
  <si>
    <t>YML(MD2)</t>
  </si>
  <si>
    <t>1041X</t>
  </si>
  <si>
    <t>1045X</t>
  </si>
  <si>
    <t>1049X</t>
  </si>
  <si>
    <t>1053X</t>
  </si>
  <si>
    <t>SOUTH KOREA</t>
  </si>
  <si>
    <t xml:space="preserve">MAERSK DHAKA  </t>
  </si>
  <si>
    <t>134N</t>
  </si>
  <si>
    <t>MCC(PH5)</t>
  </si>
  <si>
    <t xml:space="preserve">FRISIA GOTEBORG  </t>
  </si>
  <si>
    <t>MAERSK DAVAO</t>
  </si>
  <si>
    <t>136N</t>
  </si>
  <si>
    <t xml:space="preserve">AS CALIFORNIA </t>
  </si>
  <si>
    <t>137N</t>
  </si>
  <si>
    <t xml:space="preserve">MAERSK JABAL </t>
  </si>
  <si>
    <t>138N</t>
  </si>
  <si>
    <t>MSC ELISA</t>
  </si>
  <si>
    <t>ONE(ALX2)</t>
  </si>
  <si>
    <t>MSC RUBY</t>
  </si>
  <si>
    <t>FA138A</t>
  </si>
  <si>
    <t>SEASPAN BELIEF</t>
  </si>
  <si>
    <t>ONE(ALX 2)</t>
  </si>
  <si>
    <t>KOTA LEGIT</t>
  </si>
  <si>
    <t>045W</t>
  </si>
  <si>
    <t>KOTA LAWA</t>
  </si>
  <si>
    <t>COSCO ASHDOD</t>
  </si>
  <si>
    <t>068W</t>
  </si>
  <si>
    <t>062W</t>
  </si>
  <si>
    <t>BAY BRIDGE</t>
  </si>
  <si>
    <t>146W</t>
  </si>
  <si>
    <t xml:space="preserve">        SAILING SCHEDULE-TIANJIN</t>
  </si>
  <si>
    <t xml:space="preserve">EUROPEAN ROUTE  </t>
  </si>
  <si>
    <t>CNTSN</t>
  </si>
  <si>
    <t>OOCL HAMBURG</t>
  </si>
  <si>
    <t>131W</t>
  </si>
  <si>
    <t xml:space="preserve">VESSEL </t>
  </si>
  <si>
    <t xml:space="preserve">XIN NING BO    </t>
  </si>
  <si>
    <t xml:space="preserve">XIN DE TIAN JIN    </t>
  </si>
  <si>
    <t>SINGAPRE</t>
  </si>
  <si>
    <t xml:space="preserve">CSL SANTA MARIA </t>
  </si>
  <si>
    <t>901W</t>
  </si>
  <si>
    <t xml:space="preserve">WIDE ALPHA </t>
  </si>
  <si>
    <t>224W</t>
  </si>
  <si>
    <t xml:space="preserve">EVER USEFUL </t>
  </si>
  <si>
    <t>155W</t>
  </si>
  <si>
    <t xml:space="preserve">BALBINA </t>
  </si>
  <si>
    <t>SITC HONGKONG</t>
  </si>
  <si>
    <t>2144S</t>
  </si>
  <si>
    <t>SITC OSAKA</t>
  </si>
  <si>
    <t>SITC MOJI</t>
  </si>
  <si>
    <t>SITC LIANYUNGAN</t>
  </si>
  <si>
    <t>HOCHIMING</t>
  </si>
  <si>
    <t xml:space="preserve">YM CREDENTIAL    </t>
  </si>
  <si>
    <t xml:space="preserve">XUTRA BHUM    </t>
  </si>
  <si>
    <t xml:space="preserve">GH BORA    </t>
  </si>
  <si>
    <r>
      <rPr>
        <b/>
        <sz val="12"/>
        <rFont val="Arial Unicode MS"/>
        <charset val="134"/>
      </rPr>
      <t>J</t>
    </r>
    <r>
      <rPr>
        <b/>
        <sz val="12"/>
        <rFont val="Arial Unicode MS"/>
        <charset val="134"/>
      </rPr>
      <t>AKARTA</t>
    </r>
  </si>
  <si>
    <t xml:space="preserve">COSCO HAIFA    </t>
  </si>
  <si>
    <t xml:space="preserve"> COSCO DURBAN    </t>
  </si>
  <si>
    <t xml:space="preserve">XIN RI ZHAO    </t>
  </si>
  <si>
    <r>
      <rPr>
        <b/>
        <sz val="12"/>
        <rFont val="Arial Unicode MS"/>
        <charset val="134"/>
      </rPr>
      <t>B</t>
    </r>
    <r>
      <rPr>
        <b/>
        <sz val="12"/>
        <rFont val="Arial Unicode MS"/>
        <charset val="134"/>
      </rPr>
      <t>ANGKOK</t>
    </r>
  </si>
  <si>
    <t xml:space="preserve">COSCO HAMBURG    </t>
  </si>
  <si>
    <t>247S</t>
  </si>
  <si>
    <t>WAN HAI 612</t>
  </si>
  <si>
    <t>S060</t>
  </si>
  <si>
    <t>COSCO SHANGHAI</t>
  </si>
  <si>
    <t>185S</t>
  </si>
  <si>
    <t>OOCL AMERICA</t>
  </si>
  <si>
    <t xml:space="preserve">QING YUN HE    </t>
  </si>
  <si>
    <t>514S</t>
  </si>
  <si>
    <t xml:space="preserve"> TENG YUN HE     </t>
  </si>
  <si>
    <t xml:space="preserve">303S </t>
  </si>
  <si>
    <t>515S</t>
  </si>
  <si>
    <t>EASLINE DALIAN</t>
  </si>
  <si>
    <t>EAS</t>
  </si>
  <si>
    <t>2145E</t>
  </si>
  <si>
    <t>2147E</t>
  </si>
  <si>
    <t>2148E</t>
  </si>
  <si>
    <t>BEI JIANG</t>
  </si>
  <si>
    <t xml:space="preserve">YM CREDENTIAL </t>
  </si>
  <si>
    <t xml:space="preserve">XUTRA BHUM   </t>
  </si>
  <si>
    <t xml:space="preserve">GH BORA </t>
  </si>
  <si>
    <t>ALS MARS</t>
  </si>
  <si>
    <t>CHICAGO/LOS ANGELES /NY</t>
  </si>
  <si>
    <t>ETA LA</t>
  </si>
  <si>
    <t>ETA NY</t>
  </si>
</sst>
</file>

<file path=xl/styles.xml><?xml version="1.0" encoding="utf-8"?>
<styleSheet xmlns="http://schemas.openxmlformats.org/spreadsheetml/2006/main">
  <numFmts count="71">
    <numFmt numFmtId="176" formatCode="#,##0.000_);[Red]\(#,##0.000\)"/>
    <numFmt numFmtId="177" formatCode="[$-F800]dddd\,\ mmmm\ dd\,\ yyyy"/>
    <numFmt numFmtId="178" formatCode="dd"/>
    <numFmt numFmtId="179" formatCode="&quot;£&quot;#,##0.00;[Red]\-&quot;£&quot;#,##0.00"/>
    <numFmt numFmtId="180" formatCode="[$-409]d\-mmm;@"/>
    <numFmt numFmtId="181" formatCode="[$-409]d/mmm;@"/>
    <numFmt numFmtId="182" formatCode="_-&quot;£&quot;* #,##0.00_-;\-&quot;£&quot;* #,##0.00_-;_-&quot;£&quot;* &quot;-&quot;??_-;_-@_-"/>
    <numFmt numFmtId="183" formatCode="_(* #,##0_);_(* \(#,##0\);_(* &quot;-&quot;_);_(@_)"/>
    <numFmt numFmtId="184" formatCode="[$-14809]dd/mm/yyyy;@"/>
    <numFmt numFmtId="185" formatCode="0.000%"/>
    <numFmt numFmtId="186" formatCode="_(&quot;$&quot;* #,##0.0000000_);_(&quot;$&quot;* \(#,##0.0000000\);_(&quot;$&quot;* &quot;-&quot;??_);_(@_)"/>
    <numFmt numFmtId="187" formatCode="_([$€]* #,##0.00_);_([$€]* \(#,##0.00\);_([$€]* &quot;-&quot;??_);_(@_)"/>
    <numFmt numFmtId="188" formatCode="mm/dd"/>
    <numFmt numFmtId="189" formatCode="m/d"/>
    <numFmt numFmtId="190" formatCode="[$-409]ddd\ hh:mm"/>
    <numFmt numFmtId="191" formatCode="000\S"/>
    <numFmt numFmtId="42" formatCode="_ &quot;￥&quot;* #,##0_ ;_ &quot;￥&quot;* \-#,##0_ ;_ &quot;￥&quot;* &quot;-&quot;_ ;_ @_ "/>
    <numFmt numFmtId="192" formatCode="_(&quot;$&quot;* #,##0_);_(&quot;$&quot;* \(#,##0\);_(&quot;$&quot;* &quot;-&quot;_);_(@_)"/>
    <numFmt numFmtId="193" formatCode="&quot;\&quot;#,##0.00;[Red]&quot;\&quot;\-#,##0.00"/>
    <numFmt numFmtId="44" formatCode="_ &quot;￥&quot;* #,##0.00_ ;_ &quot;￥&quot;* \-#,##0.00_ ;_ &quot;￥&quot;* &quot;-&quot;??_ ;_ @_ "/>
    <numFmt numFmtId="41" formatCode="_ * #,##0_ ;_ * \-#,##0_ ;_ * &quot;-&quot;_ ;_ @_ "/>
    <numFmt numFmtId="194" formatCode="&quot;$&quot;#,##0.00_);[Red]\(&quot;$&quot;#,##0.00\)"/>
    <numFmt numFmtId="195" formatCode="[$-409]mmm\-yy;@"/>
    <numFmt numFmtId="196" formatCode="mm/dd/yy"/>
    <numFmt numFmtId="197" formatCode="aaaa"/>
    <numFmt numFmtId="198" formatCode="&quot;£&quot;#,##0;[Red]\-&quot;£&quot;#,##0"/>
    <numFmt numFmtId="199" formatCode="0_);\(0\)"/>
    <numFmt numFmtId="43" formatCode="_ * #,##0.00_ ;_ * \-#,##0.00_ ;_ * &quot;-&quot;??_ ;_ @_ "/>
    <numFmt numFmtId="200" formatCode="0.0"/>
    <numFmt numFmtId="201" formatCode="_-* #,##0_-;\-* #,##0_-;_-* &quot;-&quot;_-;_-@_-"/>
    <numFmt numFmtId="202" formatCode="_-\¥* #,##0_-;\-\¥* #,##0_-;_-\¥* &quot;-&quot;_-;_-@_-"/>
    <numFmt numFmtId="203" formatCode="0.00_)"/>
    <numFmt numFmtId="204" formatCode="yyyy/m/d;@"/>
    <numFmt numFmtId="205" formatCode="#,##0.00\ [$€];[Red]\-#,##0.00\ [$€]"/>
    <numFmt numFmtId="206" formatCode="#,##0;\-#,##0;\-"/>
    <numFmt numFmtId="207" formatCode="&quot;VND&quot;#,##0_);[Red]\(&quot;VND&quot;#,##0\)"/>
    <numFmt numFmtId="208" formatCode="_-* #,##0.00\ _€_-;\-* #,##0.00\ _€_-;_-* &quot;-&quot;??\ _€_-;_-@_-"/>
    <numFmt numFmtId="209" formatCode="&quot;$&quot;#,##0.0000_);\(&quot;$&quot;#,##0.0000\)"/>
    <numFmt numFmtId="210" formatCode="\¥#,##0;\¥\-#,##0"/>
    <numFmt numFmtId="211" formatCode="_ * #,##0_ ;_ * &quot;\&quot;&quot;\&quot;&quot;\&quot;&quot;\&quot;&quot;\&quot;&quot;\&quot;\-#,##0_ ;_ * &quot;-&quot;_ ;_ @_ "/>
    <numFmt numFmtId="212" formatCode="0.0&quot;  &quot;"/>
    <numFmt numFmtId="213" formatCode="[$€-2]\ #,##0.00_);[Red]\([$€-2]\ #,##0.00\)"/>
    <numFmt numFmtId="214" formatCode="&quot;£&quot;#,##0.00;\-&quot;£&quot;#,##0.00"/>
    <numFmt numFmtId="215" formatCode="\$#,##0\ ;\(\$#,##0\)"/>
    <numFmt numFmtId="216" formatCode="_-&quot;$&quot;* #,##0.00_-;\-&quot;$&quot;* #,##0.00_-;_-&quot;$&quot;* &quot;-&quot;??_-;_-@_-"/>
    <numFmt numFmtId="217" formatCode="_-&quot;\&quot;* #,##0.00_-;\-&quot;\&quot;* #,##0.00_-;_-&quot;\&quot;* &quot;-&quot;??_-;_-@_-"/>
    <numFmt numFmtId="218" formatCode="#,##0&quot; F&quot;_);\(#,##0&quot; F&quot;\)"/>
    <numFmt numFmtId="219" formatCode="_-* #,##0.00_-;\-* #,##0.00_-;_-* &quot;-&quot;??_-;_-@_-"/>
    <numFmt numFmtId="220" formatCode="_-&quot;£&quot;* #,##0_-;\-&quot;£&quot;* #,##0_-;_-&quot;£&quot;* &quot;-&quot;_-;_-@_-"/>
    <numFmt numFmtId="221" formatCode="_ \¥* #,##0_ ;_ \¥* \-#,##0_ ;_ \¥* &quot;-&quot;_ ;_ @_ "/>
    <numFmt numFmtId="222" formatCode="#,##0.0_);[Red]\(#,##0.0\)"/>
    <numFmt numFmtId="223" formatCode="_(&quot;$&quot;* #,##0.00_);_(&quot;$&quot;* \(#,##0.00\);_(&quot;$&quot;* &quot;-&quot;??_);_(@_)"/>
    <numFmt numFmtId="224" formatCode="_-* #,##0.00\ &quot;F&quot;_-;\-* #,##0.00\ &quot;F&quot;_-;_-* &quot;-&quot;??\ &quot;F&quot;_-;_-@_-"/>
    <numFmt numFmtId="225" formatCode="&quot;$&quot;#,##0_);[Red]\(&quot;$&quot;#,##0\)"/>
    <numFmt numFmtId="226" formatCode="0.0_);[Red]\(0.0\)"/>
    <numFmt numFmtId="227" formatCode="d/m/yyyy"/>
    <numFmt numFmtId="228" formatCode="ddd\ dd/mmm"/>
    <numFmt numFmtId="229" formatCode="mmm/yyyy"/>
    <numFmt numFmtId="230" formatCode="0_);[Red]\(0\)"/>
    <numFmt numFmtId="231" formatCode="ddd\ dd\/mmm"/>
    <numFmt numFmtId="232" formatCode="dd\/mm"/>
    <numFmt numFmtId="233" formatCode="[$-409]mmmmm;@"/>
    <numFmt numFmtId="234" formatCode="mm\/dd"/>
    <numFmt numFmtId="235" formatCode="000&quot;E&quot;"/>
    <numFmt numFmtId="236" formatCode="000000"/>
    <numFmt numFmtId="237" formatCode="000&quot;W&quot;"/>
    <numFmt numFmtId="238" formatCode="0000&quot;W&quot;"/>
    <numFmt numFmtId="239" formatCode="0000&quot;E&quot;"/>
    <numFmt numFmtId="240" formatCode="[$-409]d/mmm/yy;@"/>
    <numFmt numFmtId="241" formatCode="000&quot;A&quot;"/>
    <numFmt numFmtId="242" formatCode="[$-409]d\/mmm;@"/>
  </numFmts>
  <fonts count="298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Arial Narrow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2"/>
      <name val="Arial Unicode MS"/>
      <charset val="134"/>
    </font>
    <font>
      <sz val="12"/>
      <name val="Arial Unicode MS"/>
      <charset val="134"/>
    </font>
    <font>
      <sz val="9"/>
      <color theme="1"/>
      <name val="微软雅黑"/>
      <charset val="134"/>
    </font>
    <font>
      <sz val="12"/>
      <color theme="1"/>
      <name val="Arial Unicode MS"/>
      <charset val="134"/>
    </font>
    <font>
      <sz val="9"/>
      <color rgb="FF000000"/>
      <name val="微软雅黑"/>
      <charset val="134"/>
    </font>
    <font>
      <b/>
      <sz val="11"/>
      <name val="Arial Unicode MS"/>
      <charset val="134"/>
    </font>
    <font>
      <sz val="12"/>
      <name val="Arial Narrow"/>
      <charset val="134"/>
    </font>
    <font>
      <sz val="10"/>
      <color indexed="8"/>
      <name val="Arial Unicode MS"/>
      <charset val="134"/>
    </font>
    <font>
      <sz val="12"/>
      <color indexed="8"/>
      <name val="Arial Unicode MS"/>
      <charset val="134"/>
    </font>
    <font>
      <sz val="12"/>
      <color rgb="FFFF0000"/>
      <name val="Arial Unicode MS"/>
      <charset val="134"/>
    </font>
    <font>
      <sz val="11"/>
      <name val="Arial Narrow"/>
      <charset val="134"/>
    </font>
    <font>
      <b/>
      <sz val="16"/>
      <name val="Arial Narrow"/>
      <charset val="134"/>
    </font>
    <font>
      <b/>
      <i/>
      <sz val="16"/>
      <name val="Arial Narrow"/>
      <charset val="134"/>
    </font>
    <font>
      <b/>
      <sz val="11"/>
      <name val="Arial Narrow"/>
      <charset val="134"/>
    </font>
    <font>
      <sz val="11"/>
      <color theme="1"/>
      <name val="Arial Narrow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b/>
      <sz val="20"/>
      <name val="宋体"/>
      <charset val="134"/>
      <scheme val="major"/>
    </font>
    <font>
      <b/>
      <sz val="10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6"/>
      <name val="宋体"/>
      <charset val="134"/>
      <scheme val="major"/>
    </font>
    <font>
      <sz val="10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indexed="12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20"/>
      <name val="Times New Roman"/>
      <charset val="134"/>
    </font>
    <font>
      <b/>
      <sz val="11"/>
      <name val="Times New Roman"/>
      <charset val="134"/>
    </font>
    <font>
      <b/>
      <i/>
      <sz val="14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0"/>
      <name val="Times New Roman"/>
      <charset val="134"/>
    </font>
    <font>
      <sz val="11"/>
      <color indexed="18"/>
      <name val="Times New Roman"/>
      <charset val="134"/>
    </font>
    <font>
      <sz val="11"/>
      <name val="宋体"/>
      <charset val="134"/>
    </font>
    <font>
      <sz val="10"/>
      <name val="Arial"/>
      <charset val="134"/>
    </font>
    <font>
      <sz val="11"/>
      <color indexed="12"/>
      <name val="宋体"/>
      <charset val="134"/>
    </font>
    <font>
      <sz val="11"/>
      <color indexed="8"/>
      <name val="Albertus Medium"/>
      <charset val="134"/>
    </font>
    <font>
      <sz val="12"/>
      <color indexed="8"/>
      <name val="Albertus Medium"/>
      <charset val="134"/>
    </font>
    <font>
      <sz val="11"/>
      <name val="Albertus Medium"/>
      <charset val="134"/>
    </font>
    <font>
      <sz val="12"/>
      <name val="Albertus Medium"/>
      <charset val="134"/>
    </font>
    <font>
      <sz val="11"/>
      <color indexed="22"/>
      <name val="Times New Roman"/>
      <charset val="134"/>
    </font>
    <font>
      <sz val="11"/>
      <color indexed="8"/>
      <name val="宋体"/>
      <charset val="134"/>
    </font>
    <font>
      <sz val="10"/>
      <color theme="1"/>
      <name val="Arial"/>
      <charset val="134"/>
    </font>
    <font>
      <b/>
      <sz val="20"/>
      <name val="Bodoni MT Black"/>
      <charset val="134"/>
    </font>
    <font>
      <b/>
      <sz val="12"/>
      <name val="Arial"/>
      <charset val="134"/>
    </font>
    <font>
      <b/>
      <i/>
      <sz val="14"/>
      <name val="Arial"/>
      <charset val="134"/>
    </font>
    <font>
      <sz val="10"/>
      <color indexed="10"/>
      <name val="Arial"/>
      <charset val="134"/>
    </font>
    <font>
      <sz val="10"/>
      <color rgb="FFFF0000"/>
      <name val="Arial"/>
      <charset val="134"/>
    </font>
    <font>
      <sz val="10"/>
      <color indexed="0"/>
      <name val="Arial"/>
      <charset val="134"/>
    </font>
    <font>
      <sz val="10"/>
      <color indexed="63"/>
      <name val="Arial"/>
      <charset val="134"/>
    </font>
    <font>
      <sz val="10"/>
      <name val="Verdana"/>
      <charset val="134"/>
    </font>
    <font>
      <u/>
      <sz val="11"/>
      <color theme="10"/>
      <name val="宋体"/>
      <charset val="134"/>
    </font>
    <font>
      <sz val="9"/>
      <color rgb="FF495060"/>
      <name val="Tahoma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b/>
      <sz val="11"/>
      <color theme="1"/>
      <name val="Arial Narrow"/>
      <charset val="134"/>
    </font>
    <font>
      <strike/>
      <sz val="11"/>
      <color theme="1"/>
      <name val="Arial Narrow"/>
      <charset val="134"/>
    </font>
    <font>
      <sz val="11"/>
      <color theme="1"/>
      <name val="Arial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Arial Narrow"/>
      <charset val="134"/>
    </font>
    <font>
      <u/>
      <sz val="11"/>
      <color theme="1"/>
      <name val="Arial Narrow"/>
      <charset val="134"/>
    </font>
    <font>
      <b/>
      <sz val="11"/>
      <color theme="1"/>
      <name val="Calibri"/>
      <charset val="134"/>
    </font>
    <font>
      <b/>
      <sz val="11"/>
      <color theme="1"/>
      <name val="Arial"/>
      <charset val="134"/>
    </font>
    <font>
      <sz val="11"/>
      <color theme="1"/>
      <name val="宋体"/>
      <charset val="134"/>
      <scheme val="minor"/>
    </font>
    <font>
      <sz val="14"/>
      <color theme="1"/>
      <name val="Arial"/>
      <charset val="134"/>
    </font>
    <font>
      <b/>
      <sz val="14"/>
      <name val="Arial"/>
      <charset val="134"/>
    </font>
    <font>
      <sz val="12"/>
      <color theme="1"/>
      <name val="宋体"/>
      <charset val="134"/>
    </font>
    <font>
      <sz val="12"/>
      <color theme="1"/>
      <name val="Arial Narrow"/>
      <charset val="134"/>
    </font>
    <font>
      <b/>
      <sz val="12"/>
      <color theme="1"/>
      <name val="Arial Narrow"/>
      <charset val="134"/>
    </font>
    <font>
      <sz val="12"/>
      <color rgb="FFFF0000"/>
      <name val="宋体"/>
      <charset val="134"/>
    </font>
    <font>
      <b/>
      <sz val="12"/>
      <color rgb="FFFF0000"/>
      <name val="Arial Narrow"/>
      <charset val="134"/>
    </font>
    <font>
      <sz val="12"/>
      <color rgb="FFFF0000"/>
      <name val="Arial Narrow"/>
      <charset val="134"/>
    </font>
    <font>
      <b/>
      <sz val="10"/>
      <color theme="1"/>
      <name val="Arial Narrow"/>
      <charset val="134"/>
    </font>
    <font>
      <b/>
      <sz val="12"/>
      <color theme="1"/>
      <name val="宋体"/>
      <charset val="134"/>
    </font>
    <font>
      <u/>
      <sz val="12"/>
      <color indexed="12"/>
      <name val="宋体"/>
      <charset val="134"/>
    </font>
    <font>
      <b/>
      <sz val="11"/>
      <color indexed="52"/>
      <name val="宋体"/>
      <charset val="134"/>
    </font>
    <font>
      <b/>
      <sz val="12"/>
      <color indexed="8"/>
      <name val="新細明體"/>
      <charset val="134"/>
    </font>
    <font>
      <b/>
      <sz val="11"/>
      <color indexed="63"/>
      <name val="맑은 고딕"/>
      <charset val="134"/>
    </font>
    <font>
      <b/>
      <sz val="12"/>
      <color indexed="10"/>
      <name val="新細明體"/>
      <charset val="134"/>
    </font>
    <font>
      <sz val="12"/>
      <color indexed="9"/>
      <name val="新細明體"/>
      <charset val="134"/>
    </font>
    <font>
      <sz val="11"/>
      <color indexed="62"/>
      <name val="맑은 고딕"/>
      <charset val="134"/>
    </font>
    <font>
      <b/>
      <sz val="11"/>
      <color indexed="63"/>
      <name val="Calibri"/>
      <charset val="134"/>
    </font>
    <font>
      <sz val="11"/>
      <color indexed="9"/>
      <name val="宋体"/>
      <charset val="134"/>
    </font>
    <font>
      <sz val="11"/>
      <color indexed="62"/>
      <name val="Calibri"/>
      <charset val="134"/>
    </font>
    <font>
      <b/>
      <sz val="11"/>
      <color indexed="52"/>
      <name val="Calibri"/>
      <charset val="134"/>
    </font>
    <font>
      <u/>
      <sz val="9.7"/>
      <color theme="10"/>
      <name val="宋体"/>
      <charset val="134"/>
    </font>
    <font>
      <sz val="12"/>
      <name val="新細明體"/>
      <charset val="134"/>
    </font>
    <font>
      <sz val="12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name val="돋움"/>
      <charset val="134"/>
    </font>
    <font>
      <b/>
      <sz val="12"/>
      <color indexed="63"/>
      <name val="新細明體"/>
      <charset val="134"/>
    </font>
    <font>
      <u/>
      <sz val="12"/>
      <color indexed="12"/>
      <name val="新細明體"/>
      <charset val="134"/>
    </font>
    <font>
      <b/>
      <sz val="11"/>
      <color indexed="63"/>
      <name val="宋体"/>
      <charset val="134"/>
    </font>
    <font>
      <sz val="12"/>
      <color indexed="10"/>
      <name val="新細明體"/>
      <charset val="134"/>
    </font>
    <font>
      <sz val="12"/>
      <color indexed="8"/>
      <name val="新細明體"/>
      <charset val="134"/>
    </font>
    <font>
      <b/>
      <sz val="11"/>
      <color indexed="8"/>
      <name val="Calibri"/>
      <charset val="134"/>
    </font>
    <font>
      <i/>
      <sz val="11"/>
      <color indexed="23"/>
      <name val="宋体"/>
      <charset val="134"/>
    </font>
    <font>
      <b/>
      <sz val="11"/>
      <color indexed="52"/>
      <name val="맑은 고딕"/>
      <charset val="134"/>
    </font>
    <font>
      <b/>
      <sz val="11"/>
      <color indexed="9"/>
      <name val="宋体"/>
      <charset val="134"/>
    </font>
    <font>
      <sz val="10"/>
      <name val="Helv"/>
      <charset val="134"/>
    </font>
    <font>
      <sz val="11"/>
      <color indexed="10"/>
      <name val="맑은 고딕"/>
      <charset val="134"/>
    </font>
    <font>
      <b/>
      <sz val="11"/>
      <color indexed="10"/>
      <name val="맑은 고딕"/>
      <charset val="134"/>
    </font>
    <font>
      <sz val="12"/>
      <color indexed="62"/>
      <name val="新細明體"/>
      <charset val="134"/>
    </font>
    <font>
      <sz val="11"/>
      <color theme="1"/>
      <name val="宋体"/>
      <charset val="134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sz val="8"/>
      <name val="굴림체"/>
      <charset val="134"/>
    </font>
    <font>
      <b/>
      <sz val="13"/>
      <color indexed="62"/>
      <name val="新細明體"/>
      <charset val="134"/>
    </font>
    <font>
      <b/>
      <sz val="11"/>
      <name val="돋움"/>
      <charset val="134"/>
    </font>
    <font>
      <sz val="11"/>
      <name val="ＭＳ Ｐゴシック"/>
      <charset val="134"/>
    </font>
    <font>
      <sz val="11"/>
      <color indexed="20"/>
      <name val="宋体"/>
      <charset val="134"/>
    </font>
    <font>
      <sz val="11"/>
      <color indexed="8"/>
      <name val="ＭＳ Ｐゴシック"/>
      <charset val="134"/>
    </font>
    <font>
      <sz val="9"/>
      <name val="Arial"/>
      <charset val="134"/>
    </font>
    <font>
      <b/>
      <sz val="11"/>
      <color indexed="62"/>
      <name val="新細明體"/>
      <charset val="134"/>
    </font>
    <font>
      <sz val="8"/>
      <name val="Arial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sz val="8"/>
      <name val="Helv"/>
      <charset val="134"/>
    </font>
    <font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b/>
      <sz val="12"/>
      <color indexed="63"/>
      <name val="新細明體"/>
      <charset val="136"/>
    </font>
    <font>
      <b/>
      <sz val="13"/>
      <color indexed="56"/>
      <name val="宋体"/>
      <charset val="134"/>
    </font>
    <font>
      <sz val="11"/>
      <color indexed="8"/>
      <name val="微软雅黑"/>
      <charset val="134"/>
    </font>
    <font>
      <u/>
      <sz val="10"/>
      <color indexed="12"/>
      <name val="Arial"/>
      <charset val="134"/>
    </font>
    <font>
      <b/>
      <sz val="11"/>
      <color theme="0"/>
      <name val="宋体"/>
      <charset val="134"/>
      <scheme val="minor"/>
    </font>
    <font>
      <sz val="11"/>
      <color indexed="60"/>
      <name val="宋体"/>
      <charset val="134"/>
    </font>
    <font>
      <b/>
      <sz val="11"/>
      <color indexed="9"/>
      <name val="Calibri"/>
      <charset val="134"/>
    </font>
    <font>
      <u/>
      <sz val="9"/>
      <color indexed="36"/>
      <name val="???"/>
      <charset val="134"/>
    </font>
    <font>
      <b/>
      <sz val="15"/>
      <color indexed="56"/>
      <name val="宋体"/>
      <charset val="134"/>
    </font>
    <font>
      <b/>
      <sz val="12"/>
      <color indexed="8"/>
      <name val="新細明體"/>
      <charset val="136"/>
    </font>
    <font>
      <b/>
      <sz val="13"/>
      <color indexed="56"/>
      <name val="Calibri"/>
      <charset val="134"/>
    </font>
    <font>
      <sz val="11"/>
      <name val=""/>
      <charset val="134"/>
    </font>
    <font>
      <u/>
      <sz val="11"/>
      <color indexed="36"/>
      <name val="돋움"/>
      <charset val="129"/>
    </font>
    <font>
      <u/>
      <sz val="9"/>
      <color indexed="12"/>
      <name val="???"/>
      <charset val="134"/>
    </font>
    <font>
      <b/>
      <sz val="11"/>
      <color indexed="56"/>
      <name val="Calibri"/>
      <charset val="134"/>
    </font>
    <font>
      <i/>
      <sz val="12"/>
      <color indexed="23"/>
      <name val="新細明體"/>
      <charset val="134"/>
    </font>
    <font>
      <sz val="12"/>
      <color indexed="20"/>
      <name val="新細明體"/>
      <charset val="134"/>
    </font>
    <font>
      <b/>
      <sz val="15"/>
      <color indexed="62"/>
      <name val="新細明體"/>
      <charset val="134"/>
    </font>
    <font>
      <b/>
      <sz val="11"/>
      <color indexed="56"/>
      <name val="宋体"/>
      <charset val="134"/>
    </font>
    <font>
      <u/>
      <sz val="9"/>
      <color indexed="12"/>
      <name val="바탕체"/>
      <charset val="134"/>
    </font>
    <font>
      <sz val="11"/>
      <color indexed="18"/>
      <name val="Calibri"/>
      <charset val="134"/>
    </font>
    <font>
      <sz val="10"/>
      <name val="MS Sans Serif"/>
      <charset val="134"/>
    </font>
    <font>
      <b/>
      <sz val="14"/>
      <name val="MS Sans Serif"/>
      <charset val="134"/>
    </font>
    <font>
      <b/>
      <sz val="11"/>
      <name val="돋움"/>
      <charset val="129"/>
    </font>
    <font>
      <b/>
      <sz val="11"/>
      <color indexed="56"/>
      <name val="ＭＳ Ｐゴシック"/>
      <charset val="134"/>
    </font>
    <font>
      <sz val="11"/>
      <color indexed="17"/>
      <name val="Calibri"/>
      <charset val="134"/>
    </font>
    <font>
      <sz val="11"/>
      <color indexed="8"/>
      <name val="맑은 고딕"/>
      <charset val="134"/>
    </font>
    <font>
      <b/>
      <sz val="11"/>
      <color indexed="53"/>
      <name val="Calibri"/>
      <charset val="134"/>
    </font>
    <font>
      <u/>
      <sz val="11"/>
      <color rgb="FF0000FF"/>
      <name val="宋体"/>
      <charset val="0"/>
      <scheme val="minor"/>
    </font>
    <font>
      <u/>
      <sz val="9"/>
      <name val="돋움"/>
      <charset val="129"/>
    </font>
    <font>
      <sz val="14"/>
      <name val="Cordia New"/>
      <charset val="134"/>
    </font>
    <font>
      <b/>
      <sz val="18"/>
      <color indexed="56"/>
      <name val="宋体"/>
      <charset val="134"/>
    </font>
    <font>
      <u/>
      <sz val="10"/>
      <color indexed="36"/>
      <name val="Helv"/>
      <charset val="134"/>
    </font>
    <font>
      <u/>
      <sz val="7.5"/>
      <color indexed="36"/>
      <name val="MS Sans Serif"/>
      <charset val="134"/>
    </font>
    <font>
      <b/>
      <sz val="11"/>
      <color indexed="13"/>
      <name val="Calibri"/>
      <charset val="134"/>
    </font>
    <font>
      <b/>
      <sz val="11"/>
      <color indexed="62"/>
      <name val="Calibri"/>
      <charset val="134"/>
    </font>
    <font>
      <sz val="11"/>
      <color indexed="9"/>
      <name val="Calibri"/>
      <charset val="134"/>
    </font>
    <font>
      <sz val="11"/>
      <name val="돋움"/>
      <charset val="129"/>
    </font>
    <font>
      <sz val="11"/>
      <color indexed="20"/>
      <name val="Calibri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color indexed="19"/>
      <name val="新細明體"/>
      <charset val="134"/>
    </font>
    <font>
      <sz val="10"/>
      <color indexed="8"/>
      <name val="MS Sans Serif"/>
      <charset val="134"/>
    </font>
    <font>
      <sz val="11"/>
      <color theme="1"/>
      <name val="宋体"/>
      <charset val="134"/>
      <scheme val="major"/>
    </font>
    <font>
      <b/>
      <sz val="15"/>
      <color indexed="62"/>
      <name val="Calibri"/>
      <charset val="134"/>
    </font>
    <font>
      <u/>
      <sz val="11"/>
      <color indexed="12"/>
      <name val="돋움"/>
      <charset val="134"/>
    </font>
    <font>
      <sz val="12"/>
      <color indexed="17"/>
      <name val="新細明體"/>
      <charset val="134"/>
    </font>
    <font>
      <b/>
      <sz val="12"/>
      <color indexed="9"/>
      <name val="新細明體"/>
      <charset val="134"/>
    </font>
    <font>
      <u/>
      <sz val="11"/>
      <color indexed="12"/>
      <name val="ＭＳ Ｐゴシック"/>
      <charset val="134"/>
    </font>
    <font>
      <sz val="11"/>
      <color theme="1"/>
      <name val="Calibri"/>
      <charset val="134"/>
    </font>
    <font>
      <b/>
      <sz val="18"/>
      <color indexed="62"/>
      <name val="新細明體"/>
      <charset val="134"/>
    </font>
    <font>
      <b/>
      <sz val="8"/>
      <color indexed="8"/>
      <name val="Helv"/>
      <charset val="134"/>
    </font>
    <font>
      <sz val="14"/>
      <name val="ＭＳ Ｐゴシック"/>
      <charset val="134"/>
    </font>
    <font>
      <sz val="11"/>
      <color rgb="FF000000"/>
      <name val="宋体"/>
      <charset val="134"/>
      <scheme val="minor"/>
    </font>
    <font>
      <sz val="32"/>
      <color theme="4" tint="-0.249946592608417"/>
      <name val="宋体"/>
      <charset val="134"/>
      <scheme val="major"/>
    </font>
    <font>
      <sz val="9"/>
      <name val="Tahoma"/>
      <charset val="134"/>
    </font>
    <font>
      <sz val="12"/>
      <name val="夥鰻羹"/>
      <charset val="134"/>
    </font>
    <font>
      <sz val="10"/>
      <name val="Times New Roman"/>
      <charset val="134"/>
    </font>
    <font>
      <sz val="11"/>
      <color theme="1" tint="0.349986266670736"/>
      <name val="宋体"/>
      <charset val="134"/>
      <scheme val="minor"/>
    </font>
    <font>
      <sz val="11"/>
      <name val="明朝"/>
      <charset val="128"/>
    </font>
    <font>
      <b/>
      <sz val="13"/>
      <color indexed="18"/>
      <name val="Calibri"/>
      <charset val="134"/>
    </font>
    <font>
      <b/>
      <sz val="18"/>
      <color indexed="62"/>
      <name val="Cambria"/>
      <charset val="134"/>
    </font>
    <font>
      <b/>
      <sz val="15"/>
      <color theme="3"/>
      <name val="宋体"/>
      <charset val="134"/>
      <scheme val="minor"/>
    </font>
    <font>
      <u/>
      <sz val="9"/>
      <color indexed="36"/>
      <name val="¹ÙÅÁÃ¼"/>
      <charset val="134"/>
    </font>
    <font>
      <u/>
      <sz val="12"/>
      <color indexed="4"/>
      <name val="新細明體"/>
      <charset val="134"/>
    </font>
    <font>
      <u/>
      <sz val="8.5"/>
      <color indexed="12"/>
      <name val="Arial"/>
      <charset val="134"/>
    </font>
    <font>
      <sz val="9"/>
      <color theme="1"/>
      <name val="Comic Sans MS"/>
      <charset val="134"/>
    </font>
    <font>
      <sz val="12"/>
      <color indexed="62"/>
      <name val="新細明體"/>
      <charset val="136"/>
    </font>
    <font>
      <u/>
      <sz val="11"/>
      <color theme="10"/>
      <name val="Calibri"/>
      <charset val="134"/>
    </font>
    <font>
      <sz val="12"/>
      <name val="바탕체"/>
      <charset val="134"/>
    </font>
    <font>
      <sz val="9"/>
      <color theme="1"/>
      <name val="宋体"/>
      <charset val="134"/>
      <scheme val="minor"/>
    </font>
    <font>
      <b/>
      <sz val="12"/>
      <color indexed="52"/>
      <name val="新細明體"/>
      <charset val="136"/>
    </font>
    <font>
      <b/>
      <sz val="15"/>
      <color indexed="56"/>
      <name val="Calibri"/>
      <charset val="134"/>
    </font>
    <font>
      <b/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sz val="10"/>
      <name val="Bookman Old Style"/>
      <charset val="134"/>
    </font>
    <font>
      <b/>
      <sz val="11"/>
      <color indexed="43"/>
      <name val="Arial"/>
      <charset val="134"/>
    </font>
    <font>
      <sz val="10"/>
      <name val="ＭＳ Ｐゴシック"/>
      <charset val="134"/>
    </font>
    <font>
      <sz val="12"/>
      <color theme="3"/>
      <name val="宋体"/>
      <charset val="134"/>
      <scheme val="minor"/>
    </font>
    <font>
      <sz val="12"/>
      <name val="新細明體"/>
      <charset val="136"/>
    </font>
    <font>
      <b/>
      <sz val="18"/>
      <color indexed="56"/>
      <name val="Cambria"/>
      <charset val="134"/>
    </font>
    <font>
      <u/>
      <sz val="9"/>
      <name val="돋움"/>
      <charset val="134"/>
    </font>
    <font>
      <sz val="11"/>
      <color theme="0"/>
      <name val="宋体"/>
      <charset val="134"/>
      <scheme val="minor"/>
    </font>
    <font>
      <b/>
      <sz val="13"/>
      <color indexed="56"/>
      <name val="新細明體"/>
      <charset val="134"/>
    </font>
    <font>
      <b/>
      <sz val="13"/>
      <color indexed="62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indexed="62"/>
      <name val="宋体"/>
      <charset val="134"/>
    </font>
    <font>
      <i/>
      <sz val="12"/>
      <color indexed="23"/>
      <name val="新細明體"/>
      <charset val="136"/>
    </font>
    <font>
      <sz val="12"/>
      <name val="–¾’©"/>
      <charset val="129"/>
    </font>
    <font>
      <u/>
      <sz val="12"/>
      <color theme="10"/>
      <name val="宋体"/>
      <charset val="134"/>
    </font>
    <font>
      <b/>
      <sz val="12"/>
      <color indexed="8"/>
      <name val="宋体"/>
      <charset val="134"/>
    </font>
    <font>
      <sz val="10"/>
      <name val="Garamond"/>
      <charset val="134"/>
    </font>
    <font>
      <b/>
      <sz val="18"/>
      <color indexed="56"/>
      <name val="新細明體"/>
      <charset val="134"/>
    </font>
    <font>
      <u/>
      <sz val="9"/>
      <color theme="10"/>
      <name val="Comic Sans MS"/>
      <charset val="134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2"/>
      <color indexed="52"/>
      <name val="新細明體"/>
      <charset val="134"/>
    </font>
    <font>
      <sz val="11"/>
      <color rgb="FF006100"/>
      <name val="宋体"/>
      <charset val="134"/>
      <scheme val="minor"/>
    </font>
    <font>
      <sz val="12"/>
      <color indexed="60"/>
      <name val="新細明體"/>
      <charset val="134"/>
    </font>
    <font>
      <u/>
      <sz val="11"/>
      <color indexed="36"/>
      <name val="돋움"/>
      <charset val="134"/>
    </font>
    <font>
      <b/>
      <sz val="11"/>
      <color theme="3"/>
      <name val="宋体"/>
      <charset val="134"/>
      <scheme val="minor"/>
    </font>
    <font>
      <sz val="14"/>
      <name val="AngsanaUPC"/>
      <charset val="134"/>
    </font>
    <font>
      <sz val="11"/>
      <color theme="1"/>
      <name val="가을체"/>
      <charset val="129"/>
    </font>
    <font>
      <sz val="18"/>
      <color theme="3"/>
      <name val="宋体"/>
      <charset val="134"/>
      <scheme val="major"/>
    </font>
    <font>
      <sz val="12"/>
      <color indexed="20"/>
      <name val="新細明體"/>
      <charset val="136"/>
    </font>
    <font>
      <sz val="11"/>
      <color rgb="FF9C0006"/>
      <name val="宋体"/>
      <charset val="134"/>
      <scheme val="minor"/>
    </font>
    <font>
      <sz val="11"/>
      <color indexed="53"/>
      <name val="Calibri"/>
      <charset val="134"/>
    </font>
    <font>
      <i/>
      <sz val="11"/>
      <color indexed="23"/>
      <name val="Calibri"/>
      <charset val="134"/>
    </font>
    <font>
      <b/>
      <i/>
      <sz val="16"/>
      <name val="Helv"/>
      <charset val="134"/>
    </font>
    <font>
      <sz val="12"/>
      <color rgb="FF212B60"/>
      <name val="宋体"/>
      <charset val="134"/>
      <scheme val="major"/>
    </font>
    <font>
      <sz val="11"/>
      <color rgb="FFFA7D00"/>
      <name val="宋体"/>
      <charset val="134"/>
      <scheme val="minor"/>
    </font>
    <font>
      <b/>
      <sz val="13"/>
      <color theme="3"/>
      <name val="Calibri"/>
      <charset val="134"/>
    </font>
    <font>
      <sz val="9"/>
      <color theme="1"/>
      <name val="Arial"/>
      <charset val="134"/>
    </font>
    <font>
      <sz val="32"/>
      <color theme="3"/>
      <name val="宋体"/>
      <charset val="134"/>
      <scheme val="major"/>
    </font>
    <font>
      <b/>
      <sz val="11"/>
      <color indexed="56"/>
      <name val="新細明體"/>
      <charset val="134"/>
    </font>
    <font>
      <i/>
      <sz val="11"/>
      <color indexed="63"/>
      <name val="Calibri"/>
      <charset val="134"/>
    </font>
    <font>
      <sz val="10"/>
      <name val="VNtimes new roman"/>
      <charset val="134"/>
    </font>
    <font>
      <b/>
      <sz val="10"/>
      <color indexed="8"/>
      <name val="宋体"/>
      <charset val="134"/>
    </font>
    <font>
      <sz val="11"/>
      <color indexed="60"/>
      <name val="Calibri"/>
      <charset val="134"/>
    </font>
    <font>
      <sz val="11"/>
      <color indexed="10"/>
      <name val="Calibri"/>
      <charset val="134"/>
    </font>
    <font>
      <b/>
      <sz val="13"/>
      <color indexed="56"/>
      <name val="ＭＳ Ｐゴシック"/>
      <charset val="134"/>
    </font>
    <font>
      <u/>
      <sz val="10"/>
      <color theme="10"/>
      <name val="Times New Roman"/>
      <charset val="134"/>
    </font>
    <font>
      <u/>
      <sz val="14"/>
      <color theme="10"/>
      <name val="Cordia New"/>
      <charset val="134"/>
    </font>
    <font>
      <sz val="12"/>
      <name val="宋体"/>
      <charset val="134"/>
      <scheme val="minor"/>
    </font>
    <font>
      <sz val="11"/>
      <color indexed="52"/>
      <name val="Calibri"/>
      <charset val="134"/>
    </font>
    <font>
      <u/>
      <sz val="11"/>
      <color theme="10"/>
      <name val="宋体"/>
      <charset val="134"/>
      <scheme val="minor"/>
    </font>
    <font>
      <b/>
      <sz val="13"/>
      <color indexed="62"/>
      <name val="Calibri"/>
      <charset val="134"/>
    </font>
    <font>
      <sz val="11"/>
      <color rgb="FF9C6500"/>
      <name val="宋体"/>
      <charset val="134"/>
      <scheme val="minor"/>
    </font>
    <font>
      <b/>
      <sz val="9"/>
      <color indexed="10"/>
      <name val="Arial"/>
      <charset val="134"/>
    </font>
    <font>
      <sz val="12"/>
      <name val="Arial"/>
      <charset val="134"/>
    </font>
    <font>
      <u/>
      <sz val="8.4"/>
      <color theme="10"/>
      <name val="宋体"/>
      <charset val="134"/>
    </font>
    <font>
      <u/>
      <sz val="10"/>
      <color indexed="12"/>
      <name val="Helv"/>
      <charset val="134"/>
    </font>
    <font>
      <b/>
      <sz val="15"/>
      <color indexed="18"/>
      <name val="Calibri"/>
      <charset val="134"/>
    </font>
    <font>
      <u/>
      <sz val="9"/>
      <color indexed="12"/>
      <name val="Arial"/>
      <charset val="134"/>
    </font>
    <font>
      <sz val="10"/>
      <color theme="1"/>
      <name val="宋体"/>
      <charset val="134"/>
      <scheme val="minor"/>
    </font>
    <font>
      <b/>
      <sz val="15"/>
      <color indexed="56"/>
      <name val="新細明體"/>
      <charset val="134"/>
    </font>
    <font>
      <b/>
      <sz val="18"/>
      <name val="Arial"/>
      <charset val="134"/>
    </font>
    <font>
      <sz val="9"/>
      <color indexed="8"/>
      <name val="Arial"/>
      <charset val="134"/>
    </font>
    <font>
      <b/>
      <sz val="11"/>
      <color rgb="FFFA7D00"/>
      <name val="宋体"/>
      <charset val="134"/>
      <scheme val="minor"/>
    </font>
    <font>
      <u/>
      <sz val="9"/>
      <name val="Arial"/>
      <charset val="134"/>
    </font>
    <font>
      <sz val="10"/>
      <name val="MS Serif"/>
      <charset val="134"/>
    </font>
    <font>
      <u/>
      <sz val="11"/>
      <name val="Arial"/>
      <charset val="134"/>
    </font>
    <font>
      <sz val="10"/>
      <color indexed="16"/>
      <name val="MS Serif"/>
      <charset val="134"/>
    </font>
    <font>
      <u/>
      <sz val="10"/>
      <color theme="10"/>
      <name val="Arial"/>
      <charset val="134"/>
    </font>
    <font>
      <u/>
      <sz val="12"/>
      <color theme="10"/>
      <name val="宋体"/>
      <charset val="134"/>
      <scheme val="minor"/>
    </font>
    <font>
      <sz val="10"/>
      <name val="Geneva"/>
      <charset val="134"/>
    </font>
    <font>
      <b/>
      <sz val="15"/>
      <color theme="3"/>
      <name val="Calibri"/>
      <charset val="134"/>
    </font>
    <font>
      <sz val="11"/>
      <color rgb="FF000000"/>
      <name val="맑은 고딕"/>
      <charset val="134"/>
    </font>
    <font>
      <u/>
      <sz val="7.5"/>
      <color indexed="12"/>
      <name val="MS Sans Serif"/>
      <charset val="134"/>
    </font>
    <font>
      <sz val="11"/>
      <color indexed="17"/>
      <name val="ＭＳ Ｐゴシック"/>
      <charset val="134"/>
    </font>
    <font>
      <u/>
      <sz val="9"/>
      <color indexed="36"/>
      <name val="바탕체"/>
      <charset val="134"/>
    </font>
    <font>
      <sz val="11"/>
      <color theme="1"/>
      <name val="맑은 고딕"/>
      <charset val="134"/>
    </font>
    <font>
      <b/>
      <sz val="18"/>
      <color theme="3"/>
      <name val="宋体"/>
      <charset val="134"/>
      <scheme val="major"/>
    </font>
    <font>
      <sz val="11"/>
      <name val=""/>
      <charset val="134"/>
    </font>
    <font>
      <sz val="11"/>
      <color theme="1"/>
      <name val="等线"/>
      <charset val="134"/>
    </font>
    <font>
      <sz val="11"/>
      <color rgb="FF9C57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6"/>
      <color indexed="12"/>
      <name val="宋体"/>
      <charset val="134"/>
    </font>
    <font>
      <b/>
      <sz val="15"/>
      <color indexed="56"/>
      <name val="ＭＳ Ｐゴシック"/>
      <charset val="134"/>
    </font>
    <font>
      <sz val="12"/>
      <color indexed="10"/>
      <name val="新細明體"/>
      <charset val="136"/>
    </font>
    <font>
      <sz val="11"/>
      <color indexed="8"/>
      <name val="新細明體"/>
      <charset val="134"/>
    </font>
    <font>
      <b/>
      <sz val="11"/>
      <name val="宋体"/>
      <charset val="134"/>
    </font>
    <font>
      <sz val="8"/>
      <color rgb="FF44678C"/>
      <name val="Malgun Gothic"/>
      <charset val="129"/>
    </font>
    <font>
      <sz val="8"/>
      <color rgb="FF444444"/>
      <name val="Malgun Gothic"/>
      <charset val="129"/>
    </font>
    <font>
      <sz val="10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Tahoma"/>
      <charset val="134"/>
    </font>
  </fonts>
  <fills count="9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6"/>
        <bgColor indexed="64"/>
      </patternFill>
    </fill>
    <fill>
      <patternFill patternType="lightGray">
        <fgColor indexed="8"/>
      </patternFill>
    </fill>
    <fill>
      <patternFill patternType="solid">
        <fgColor rgb="FFFFFFCC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9" tint="0.799768059327982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76805932798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76805932798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4" tint="0.39979247413556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76805932798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gray0625"/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76805932798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76805932798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9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indexed="2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1" tint="0.14996795556505"/>
      </bottom>
      <diagonal/>
    </border>
    <border>
      <left/>
      <right/>
      <top/>
      <bottom style="medium">
        <color theme="4" tint="0.399792474135563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3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theme="0" tint="-0.249946592608417"/>
      </left>
      <right style="thin">
        <color theme="0" tint="-0.249946592608417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ck">
        <color indexed="23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theme="1" tint="0.149784844508194"/>
      </bottom>
      <diagonal/>
    </border>
  </borders>
  <cellStyleXfs count="50165">
    <xf numFmtId="0" fontId="0" fillId="0" borderId="0"/>
    <xf numFmtId="0" fontId="1" fillId="0" borderId="0"/>
    <xf numFmtId="42" fontId="112" fillId="0" borderId="0" applyFont="0" applyFill="0" applyBorder="0" applyAlignment="0" applyProtection="0">
      <alignment vertical="center"/>
    </xf>
    <xf numFmtId="181" fontId="92" fillId="18" borderId="50" applyNumberFormat="0" applyAlignment="0" applyProtection="0"/>
    <xf numFmtId="0" fontId="49" fillId="23" borderId="0" applyNumberFormat="0" applyBorder="0" applyAlignment="0" applyProtection="0">
      <alignment vertical="center"/>
    </xf>
    <xf numFmtId="177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22" borderId="0" applyNumberFormat="0" applyBorder="0" applyAlignment="0" applyProtection="0">
      <alignment vertical="center"/>
    </xf>
    <xf numFmtId="0" fontId="42" fillId="0" borderId="0"/>
    <xf numFmtId="44" fontId="112" fillId="0" borderId="0" applyFont="0" applyFill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104" fillId="0" borderId="57" applyNumberFormat="0" applyFill="0" applyAlignment="0" applyProtection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0" fontId="86" fillId="16" borderId="52" applyNumberFormat="0" applyAlignment="0" applyProtection="0">
      <alignment vertical="center"/>
    </xf>
    <xf numFmtId="187" fontId="95" fillId="0" borderId="0"/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181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7" fontId="95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41" fontId="112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43" fontId="1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91" fillId="25" borderId="0" applyNumberFormat="0" applyBorder="0" applyAlignment="0" applyProtection="0">
      <alignment vertical="center"/>
    </xf>
    <xf numFmtId="181" fontId="21" fillId="0" borderId="0"/>
    <xf numFmtId="181" fontId="21" fillId="0" borderId="0"/>
    <xf numFmtId="181" fontId="91" fillId="10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77" fontId="137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7" fontId="21" fillId="0" borderId="0"/>
    <xf numFmtId="177" fontId="21" fillId="0" borderId="0"/>
    <xf numFmtId="187" fontId="42" fillId="0" borderId="0"/>
    <xf numFmtId="181" fontId="91" fillId="37" borderId="0" applyNumberFormat="0" applyBorder="0" applyAlignment="0" applyProtection="0">
      <alignment vertical="center"/>
    </xf>
    <xf numFmtId="177" fontId="21" fillId="0" borderId="0"/>
    <xf numFmtId="0" fontId="21" fillId="0" borderId="0"/>
    <xf numFmtId="180" fontId="21" fillId="0" borderId="0"/>
    <xf numFmtId="181" fontId="88" fillId="1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187" fontId="95" fillId="0" borderId="0"/>
    <xf numFmtId="0" fontId="92" fillId="18" borderId="50" applyNumberFormat="0" applyAlignment="0" applyProtection="0"/>
    <xf numFmtId="181" fontId="49" fillId="20" borderId="54" applyNumberFormat="0" applyFont="0" applyAlignment="0" applyProtection="0">
      <alignment vertical="center"/>
    </xf>
    <xf numFmtId="180" fontId="42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77" fontId="95" fillId="0" borderId="0"/>
    <xf numFmtId="177" fontId="103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42" fillId="0" borderId="0"/>
    <xf numFmtId="184" fontId="52" fillId="0" borderId="18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92" fillId="18" borderId="50" applyNumberFormat="0" applyAlignment="0" applyProtection="0"/>
    <xf numFmtId="180" fontId="108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77" fontId="95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177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6" fillId="0" borderId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77" fontId="21" fillId="0" borderId="0"/>
    <xf numFmtId="0" fontId="42" fillId="0" borderId="0"/>
    <xf numFmtId="0" fontId="42" fillId="0" borderId="0"/>
    <xf numFmtId="184" fontId="1" fillId="0" borderId="0"/>
    <xf numFmtId="177" fontId="95" fillId="0" borderId="0"/>
    <xf numFmtId="0" fontId="15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2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91" fillId="21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187" fontId="95" fillId="0" borderId="0"/>
    <xf numFmtId="180" fontId="95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10" fillId="0" borderId="59" applyNumberFormat="0" applyFill="0" applyAlignment="0" applyProtection="0">
      <alignment vertical="center"/>
    </xf>
    <xf numFmtId="180" fontId="95" fillId="0" borderId="0"/>
    <xf numFmtId="181" fontId="111" fillId="27" borderId="50" applyNumberFormat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184" fontId="1" fillId="0" borderId="0"/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9" fontId="112" fillId="0" borderId="0" applyFont="0" applyFill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164" fillId="16" borderId="50" applyNumberFormat="0" applyAlignment="0" applyProtection="0"/>
    <xf numFmtId="18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0" fontId="42" fillId="0" borderId="0"/>
    <xf numFmtId="0" fontId="95" fillId="20" borderId="54" applyNumberFormat="0" applyFont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181" fontId="93" fillId="16" borderId="50" applyNumberFormat="0" applyAlignment="0" applyProtection="0"/>
    <xf numFmtId="177" fontId="95" fillId="0" borderId="0"/>
    <xf numFmtId="181" fontId="90" fillId="16" borderId="52" applyNumberFormat="0" applyAlignment="0" applyProtection="0"/>
    <xf numFmtId="0" fontId="49" fillId="44" borderId="61" applyNumberFormat="0" applyFont="0" applyAlignment="0" applyProtection="0"/>
    <xf numFmtId="0" fontId="95" fillId="20" borderId="54" applyNumberFormat="0" applyFon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181" fontId="21" fillId="0" borderId="0"/>
    <xf numFmtId="180" fontId="21" fillId="0" borderId="0"/>
    <xf numFmtId="0" fontId="16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109" fillId="20" borderId="0" applyNumberFormat="0" applyBorder="0" applyAlignment="0" applyProtection="0">
      <alignment vertical="center"/>
    </xf>
    <xf numFmtId="0" fontId="103" fillId="0" borderId="0"/>
    <xf numFmtId="0" fontId="84" fillId="16" borderId="50" applyNumberFormat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0" fontId="21" fillId="0" borderId="0"/>
    <xf numFmtId="177" fontId="95" fillId="0" borderId="0"/>
    <xf numFmtId="0" fontId="84" fillId="16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77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108" fillId="0" borderId="0"/>
    <xf numFmtId="0" fontId="122" fillId="0" borderId="0" applyNumberFormat="0" applyFill="0" applyBorder="0" applyAlignment="0" applyProtection="0">
      <alignment vertical="center"/>
    </xf>
    <xf numFmtId="187" fontId="95" fillId="0" borderId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10" fillId="0" borderId="59" applyNumberFormat="0" applyFill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0" fontId="95" fillId="0" borderId="0"/>
    <xf numFmtId="187" fontId="120" fillId="9" borderId="0" applyNumberFormat="0" applyBorder="0" applyAlignment="0" applyProtection="0">
      <alignment vertical="center"/>
    </xf>
    <xf numFmtId="177" fontId="9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1" fillId="0" borderId="0"/>
    <xf numFmtId="180" fontId="21" fillId="0" borderId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0" fontId="172" fillId="0" borderId="0"/>
    <xf numFmtId="0" fontId="21" fillId="0" borderId="0"/>
    <xf numFmtId="181" fontId="111" fillId="27" borderId="50" applyNumberFormat="0" applyAlignment="0" applyProtection="0">
      <alignment vertical="center"/>
    </xf>
    <xf numFmtId="187" fontId="21" fillId="0" borderId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42" fillId="0" borderId="0"/>
    <xf numFmtId="0" fontId="92" fillId="18" borderId="50" applyNumberFormat="0" applyAlignment="0" applyProtection="0"/>
    <xf numFmtId="180" fontId="21" fillId="0" borderId="0"/>
    <xf numFmtId="184" fontId="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184" fontId="1" fillId="0" borderId="0"/>
    <xf numFmtId="177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6" fillId="0" borderId="0">
      <alignment vertical="center"/>
    </xf>
    <xf numFmtId="181" fontId="88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187" fontId="95" fillId="0" borderId="0"/>
    <xf numFmtId="0" fontId="49" fillId="36" borderId="0" applyNumberFormat="0" applyBorder="0" applyAlignment="0" applyProtection="0">
      <alignment vertical="center"/>
    </xf>
    <xf numFmtId="0" fontId="1" fillId="0" borderId="0"/>
    <xf numFmtId="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21" fillId="0" borderId="0"/>
    <xf numFmtId="0" fontId="42" fillId="0" borderId="0"/>
    <xf numFmtId="181" fontId="103" fillId="29" borderId="0" applyNumberFormat="0" applyBorder="0" applyAlignment="0" applyProtection="0">
      <alignment vertical="center"/>
    </xf>
    <xf numFmtId="0" fontId="21" fillId="0" borderId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0" fontId="88" fillId="19" borderId="0" applyNumberFormat="0" applyBorder="0" applyAlignment="0" applyProtection="0">
      <alignment vertical="center"/>
    </xf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114" fillId="0" borderId="57" applyNumberFormat="0" applyFill="0" applyAlignment="0" applyProtection="0">
      <alignment vertical="center"/>
    </xf>
    <xf numFmtId="0" fontId="184" fillId="0" borderId="0" applyNumberFormat="0" applyProtection="0">
      <alignment horizontal="left"/>
    </xf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7" fontId="42" fillId="0" borderId="0"/>
    <xf numFmtId="177" fontId="109" fillId="27" borderId="0" applyNumberFormat="0" applyBorder="0" applyAlignment="0" applyProtection="0">
      <alignment vertical="center"/>
    </xf>
    <xf numFmtId="187" fontId="21" fillId="0" borderId="0"/>
    <xf numFmtId="0" fontId="85" fillId="0" borderId="51" applyNumberFormat="0" applyFill="0" applyAlignment="0" applyProtection="0">
      <alignment vertical="center"/>
    </xf>
    <xf numFmtId="187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16" fillId="0" borderId="62" applyNumberFormat="0" applyFill="0" applyAlignment="0" applyProtection="0">
      <alignment vertical="center"/>
    </xf>
    <xf numFmtId="177" fontId="95" fillId="0" borderId="0"/>
    <xf numFmtId="180" fontId="42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184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24" fillId="23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0" fontId="108" fillId="0" borderId="0"/>
    <xf numFmtId="0" fontId="21" fillId="0" borderId="0"/>
    <xf numFmtId="0" fontId="113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108" fillId="0" borderId="0"/>
    <xf numFmtId="187" fontId="42" fillId="0" borderId="0"/>
    <xf numFmtId="0" fontId="42" fillId="0" borderId="0"/>
    <xf numFmtId="0" fontId="96" fillId="0" borderId="0" applyNumberFormat="0" applyFill="0" applyBorder="0" applyAlignment="0" applyProtection="0"/>
    <xf numFmtId="181" fontId="49" fillId="36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" fillId="0" borderId="0"/>
    <xf numFmtId="177" fontId="21" fillId="0" borderId="0"/>
    <xf numFmtId="0" fontId="119" fillId="22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181" fontId="90" fillId="16" borderId="52" applyNumberFormat="0" applyAlignment="0" applyProtection="0"/>
    <xf numFmtId="0" fontId="1" fillId="0" borderId="0"/>
    <xf numFmtId="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7" fontId="113" fillId="22" borderId="0" applyNumberFormat="0" applyBorder="0" applyAlignment="0" applyProtection="0"/>
    <xf numFmtId="0" fontId="99" fillId="5" borderId="52" applyNumberFormat="0" applyAlignment="0" applyProtection="0">
      <alignment vertical="center"/>
    </xf>
    <xf numFmtId="187" fontId="95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42" fillId="0" borderId="0"/>
    <xf numFmtId="180" fontId="21" fillId="0" borderId="0"/>
    <xf numFmtId="0" fontId="91" fillId="37" borderId="0" applyNumberFormat="0" applyBorder="0" applyAlignment="0" applyProtection="0">
      <alignment vertical="center"/>
    </xf>
    <xf numFmtId="202" fontId="42" fillId="0" borderId="0" applyFont="0" applyFill="0" applyBorder="0" applyAlignment="0" applyProtection="0"/>
    <xf numFmtId="187" fontId="108" fillId="0" borderId="0"/>
    <xf numFmtId="177" fontId="95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98" fillId="0" borderId="0">
      <alignment vertical="center"/>
    </xf>
    <xf numFmtId="0" fontId="107" fillId="24" borderId="58" applyNumberFormat="0" applyAlignment="0" applyProtection="0">
      <alignment vertical="center"/>
    </xf>
    <xf numFmtId="187" fontId="103" fillId="9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177" fontId="21" fillId="0" borderId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180" fontId="137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113" fillId="28" borderId="0" applyNumberFormat="0" applyBorder="0" applyAlignment="0" applyProtection="0"/>
    <xf numFmtId="0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9" fillId="18" borderId="53" applyNumberFormat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77" fontId="95" fillId="0" borderId="0"/>
    <xf numFmtId="177" fontId="49" fillId="31" borderId="0" applyNumberFormat="0" applyBorder="0" applyAlignment="0" applyProtection="0">
      <alignment vertical="center"/>
    </xf>
    <xf numFmtId="180" fontId="95" fillId="0" borderId="0"/>
    <xf numFmtId="187" fontId="95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184" fontId="1" fillId="0" borderId="0"/>
    <xf numFmtId="177" fontId="95" fillId="0" borderId="0"/>
    <xf numFmtId="0" fontId="111" fillId="27" borderId="50" applyNumberFormat="0" applyAlignment="0" applyProtection="0">
      <alignment vertical="center"/>
    </xf>
    <xf numFmtId="187" fontId="95" fillId="0" borderId="0"/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7" fontId="21" fillId="0" borderId="0"/>
    <xf numFmtId="181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95" fillId="0" borderId="0"/>
    <xf numFmtId="187" fontId="95" fillId="0" borderId="0"/>
    <xf numFmtId="0" fontId="99" fillId="5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0" fontId="95" fillId="0" borderId="0"/>
    <xf numFmtId="181" fontId="101" fillId="16" borderId="52" applyNumberFormat="0" applyAlignment="0" applyProtection="0">
      <alignment vertical="center"/>
    </xf>
    <xf numFmtId="177" fontId="95" fillId="0" borderId="0"/>
    <xf numFmtId="177" fontId="120" fillId="34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33" fillId="20" borderId="54" applyNumberFormat="0" applyFont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87" fillId="5" borderId="50" applyNumberFormat="0" applyAlignment="0" applyProtection="0">
      <alignment vertical="center"/>
    </xf>
    <xf numFmtId="198" fontId="42" fillId="0" borderId="0" applyFont="0" applyFill="0" applyBorder="0" applyAlignment="0" applyProtection="0"/>
    <xf numFmtId="187" fontId="21" fillId="0" borderId="0"/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36" fillId="24" borderId="58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77" fontId="49" fillId="18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177" fontId="108" fillId="0" borderId="0"/>
    <xf numFmtId="0" fontId="21" fillId="0" borderId="0"/>
    <xf numFmtId="0" fontId="185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33" fillId="20" borderId="54" applyNumberFormat="0" applyFont="0" applyAlignment="0" applyProtection="0"/>
    <xf numFmtId="181" fontId="49" fillId="9" borderId="0" applyNumberFormat="0" applyBorder="0" applyAlignment="0" applyProtection="0">
      <alignment vertical="center"/>
    </xf>
    <xf numFmtId="0" fontId="42" fillId="0" borderId="0"/>
    <xf numFmtId="0" fontId="21" fillId="0" borderId="0"/>
    <xf numFmtId="0" fontId="33" fillId="20" borderId="54" applyNumberFormat="0" applyFont="0" applyAlignment="0" applyProtection="0"/>
    <xf numFmtId="180" fontId="197" fillId="18" borderId="50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1" fillId="3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0" fontId="95" fillId="0" borderId="0"/>
    <xf numFmtId="0" fontId="99" fillId="5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0" fontId="21" fillId="0" borderId="0"/>
    <xf numFmtId="0" fontId="49" fillId="0" borderId="0">
      <alignment vertical="center"/>
    </xf>
    <xf numFmtId="180" fontId="21" fillId="0" borderId="0"/>
    <xf numFmtId="180" fontId="137" fillId="0" borderId="0" applyNumberFormat="0" applyFill="0" applyBorder="0" applyAlignment="0" applyProtection="0">
      <alignment vertical="top"/>
      <protection locked="0"/>
    </xf>
    <xf numFmtId="0" fontId="49" fillId="31" borderId="0" applyNumberFormat="0" applyBorder="0" applyAlignment="0" applyProtection="0">
      <alignment vertical="center"/>
    </xf>
    <xf numFmtId="177" fontId="21" fillId="0" borderId="0"/>
    <xf numFmtId="0" fontId="88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42" fillId="0" borderId="0"/>
    <xf numFmtId="181" fontId="1" fillId="0" borderId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43" fontId="42" fillId="0" borderId="0" applyFont="0" applyFill="0" applyBorder="0" applyAlignment="0" applyProtection="0"/>
    <xf numFmtId="177" fontId="103" fillId="22" borderId="0" applyNumberFormat="0" applyBorder="0" applyAlignment="0" applyProtection="0">
      <alignment vertical="center"/>
    </xf>
    <xf numFmtId="187" fontId="21" fillId="0" borderId="0"/>
    <xf numFmtId="187" fontId="137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9" fillId="22" borderId="0" applyNumberFormat="0" applyBorder="0" applyAlignment="0" applyProtection="0">
      <alignment vertical="center"/>
    </xf>
    <xf numFmtId="187" fontId="95" fillId="0" borderId="0"/>
    <xf numFmtId="180" fontId="95" fillId="0" borderId="0"/>
    <xf numFmtId="0" fontId="21" fillId="0" borderId="0"/>
    <xf numFmtId="0" fontId="92" fillId="18" borderId="50" applyNumberFormat="0" applyAlignment="0" applyProtection="0"/>
    <xf numFmtId="0" fontId="49" fillId="20" borderId="54" applyNumberFormat="0" applyFont="0" applyAlignment="0" applyProtection="0">
      <alignment vertical="center"/>
    </xf>
    <xf numFmtId="187" fontId="95" fillId="0" borderId="0"/>
    <xf numFmtId="177" fontId="42" fillId="0" borderId="0"/>
    <xf numFmtId="177" fontId="103" fillId="23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33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3" fillId="17" borderId="0" applyNumberFormat="0" applyBorder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4" fontId="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0" fontId="119" fillId="22" borderId="0" applyNumberFormat="0" applyBorder="0" applyAlignment="0" applyProtection="0">
      <alignment vertical="center"/>
    </xf>
    <xf numFmtId="0" fontId="21" fillId="0" borderId="0"/>
    <xf numFmtId="181" fontId="92" fillId="18" borderId="50" applyNumberFormat="0" applyAlignment="0" applyProtection="0"/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0" fontId="49" fillId="9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9" fillId="20" borderId="54" applyNumberFormat="0" applyFont="0" applyAlignment="0" applyProtection="0">
      <alignment vertical="center"/>
    </xf>
    <xf numFmtId="0" fontId="113" fillId="9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177" fontId="137" fillId="0" borderId="0" applyNumberFormat="0" applyFill="0" applyBorder="0" applyAlignment="0" applyProtection="0">
      <alignment vertical="top"/>
      <protection locked="0"/>
    </xf>
    <xf numFmtId="181" fontId="21" fillId="0" borderId="0"/>
    <xf numFmtId="180" fontId="49" fillId="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214" fontId="42" fillId="0" borderId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77" fontId="95" fillId="0" borderId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03" fillId="17" borderId="0" applyNumberFormat="0" applyBorder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0" fontId="95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33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81" fontId="49" fillId="17" borderId="0" applyNumberFormat="0" applyBorder="0" applyAlignment="0" applyProtection="0">
      <alignment vertical="center"/>
    </xf>
    <xf numFmtId="187" fontId="95" fillId="0" borderId="0"/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4" fontId="1" fillId="0" borderId="0"/>
    <xf numFmtId="187" fontId="95" fillId="0" borderId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77" fontId="137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187" fontId="49" fillId="9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187" fontId="95" fillId="0" borderId="0"/>
    <xf numFmtId="177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108" fillId="0" borderId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90" fillId="16" borderId="52" applyNumberFormat="0" applyAlignment="0" applyProtection="0"/>
    <xf numFmtId="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66" fillId="10" borderId="0" applyNumberFormat="0" applyBorder="0" applyAlignment="0" applyProtection="0"/>
    <xf numFmtId="181" fontId="97" fillId="18" borderId="50" applyNumberFormat="0" applyAlignment="0" applyProtection="0">
      <alignment vertical="center"/>
    </xf>
    <xf numFmtId="177" fontId="21" fillId="0" borderId="0"/>
    <xf numFmtId="180" fontId="95" fillId="0" borderId="0"/>
    <xf numFmtId="177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0" fontId="9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88" fillId="1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0" fontId="166" fillId="19" borderId="0" applyNumberFormat="0" applyBorder="0" applyAlignment="0" applyProtection="0"/>
    <xf numFmtId="181" fontId="91" fillId="1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77" fontId="21" fillId="0" borderId="0"/>
    <xf numFmtId="187" fontId="108" fillId="0" borderId="0"/>
    <xf numFmtId="0" fontId="49" fillId="44" borderId="61" applyNumberFormat="0" applyFont="0" applyAlignment="0" applyProtection="0"/>
    <xf numFmtId="181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77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8" fillId="0" borderId="0"/>
    <xf numFmtId="181" fontId="117" fillId="0" borderId="0" applyNumberFormat="0" applyFill="0" applyBorder="0" applyAlignment="0" applyProtection="0">
      <alignment vertical="top"/>
      <protection locked="0"/>
    </xf>
    <xf numFmtId="180" fontId="95" fillId="0" borderId="0"/>
    <xf numFmtId="187" fontId="21" fillId="0" borderId="0"/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1" fillId="0" borderId="0"/>
    <xf numFmtId="177" fontId="182" fillId="0" borderId="0"/>
    <xf numFmtId="181" fontId="91" fillId="33" borderId="0" applyNumberFormat="0" applyBorder="0" applyAlignment="0" applyProtection="0">
      <alignment vertical="center"/>
    </xf>
    <xf numFmtId="0" fontId="42" fillId="0" borderId="0"/>
    <xf numFmtId="187" fontId="21" fillId="0" borderId="0"/>
    <xf numFmtId="187" fontId="21" fillId="0" borderId="0"/>
    <xf numFmtId="184" fontId="1" fillId="0" borderId="0"/>
    <xf numFmtId="177" fontId="21" fillId="0" borderId="0"/>
    <xf numFmtId="0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7" fontId="21" fillId="0" borderId="0"/>
    <xf numFmtId="181" fontId="21" fillId="0" borderId="0">
      <alignment vertical="center"/>
    </xf>
    <xf numFmtId="181" fontId="84" fillId="16" borderId="50" applyNumberFormat="0" applyAlignment="0" applyProtection="0">
      <alignment vertical="center"/>
    </xf>
    <xf numFmtId="187" fontId="42" fillId="0" borderId="0"/>
    <xf numFmtId="184" fontId="1" fillId="0" borderId="0"/>
    <xf numFmtId="181" fontId="21" fillId="0" borderId="0"/>
    <xf numFmtId="0" fontId="42" fillId="0" borderId="0"/>
    <xf numFmtId="0" fontId="42" fillId="0" borderId="0"/>
    <xf numFmtId="187" fontId="21" fillId="0" borderId="0"/>
    <xf numFmtId="180" fontId="21" fillId="0" borderId="0"/>
    <xf numFmtId="177" fontId="21" fillId="0" borderId="0"/>
    <xf numFmtId="0" fontId="101" fillId="16" borderId="52" applyNumberFormat="0" applyAlignment="0" applyProtection="0">
      <alignment vertical="center"/>
    </xf>
    <xf numFmtId="180" fontId="137" fillId="0" borderId="0" applyNumberFormat="0" applyFill="0" applyBorder="0" applyAlignment="0" applyProtection="0">
      <alignment vertical="top"/>
      <protection locked="0"/>
    </xf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91" fillId="25" borderId="0" applyNumberFormat="0" applyBorder="0" applyAlignment="0" applyProtection="0">
      <alignment vertical="center"/>
    </xf>
    <xf numFmtId="184" fontId="1" fillId="0" borderId="0"/>
    <xf numFmtId="43" fontId="42" fillId="0" borderId="0" applyFont="0" applyFill="0" applyBorder="0" applyAlignment="0" applyProtection="0"/>
    <xf numFmtId="177" fontId="108" fillId="0" borderId="0"/>
    <xf numFmtId="187" fontId="95" fillId="0" borderId="0"/>
    <xf numFmtId="187" fontId="137" fillId="0" borderId="0" applyNumberFormat="0" applyFill="0" applyBorder="0" applyAlignment="0" applyProtection="0">
      <alignment vertical="top"/>
      <protection locked="0"/>
    </xf>
    <xf numFmtId="187" fontId="137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0" fontId="95" fillId="0" borderId="0"/>
    <xf numFmtId="180" fontId="95" fillId="0" borderId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3" borderId="0" applyNumberFormat="0" applyBorder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91" fillId="25" borderId="0" applyNumberFormat="0" applyBorder="0" applyAlignment="0" applyProtection="0">
      <alignment vertical="center"/>
    </xf>
    <xf numFmtId="187" fontId="95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21" fillId="0" borderId="0"/>
    <xf numFmtId="0" fontId="1" fillId="0" borderId="0"/>
    <xf numFmtId="181" fontId="98" fillId="0" borderId="0">
      <alignment vertical="center"/>
    </xf>
    <xf numFmtId="180" fontId="182" fillId="0" borderId="0"/>
    <xf numFmtId="0" fontId="1" fillId="0" borderId="0">
      <alignment vertical="center"/>
    </xf>
    <xf numFmtId="187" fontId="21" fillId="0" borderId="0"/>
    <xf numFmtId="0" fontId="87" fillId="5" borderId="50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7" fontId="182" fillId="0" borderId="0"/>
    <xf numFmtId="0" fontId="91" fillId="30" borderId="0" applyNumberFormat="0" applyBorder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0" fontId="103" fillId="0" borderId="0"/>
    <xf numFmtId="0" fontId="93" fillId="16" borderId="50" applyNumberFormat="0" applyAlignment="0" applyProtection="0"/>
    <xf numFmtId="0" fontId="84" fillId="16" borderId="50" applyNumberFormat="0" applyAlignment="0" applyProtection="0">
      <alignment vertical="center"/>
    </xf>
    <xf numFmtId="177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9" fontId="42" fillId="0" borderId="0" applyFont="0" applyFill="0" applyBorder="0" applyAlignment="0" applyProtection="0"/>
    <xf numFmtId="181" fontId="107" fillId="24" borderId="58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172" fillId="0" borderId="0"/>
    <xf numFmtId="181" fontId="21" fillId="0" borderId="0"/>
    <xf numFmtId="0" fontId="92" fillId="18" borderId="50" applyNumberFormat="0" applyAlignment="0" applyProtection="0"/>
    <xf numFmtId="187" fontId="95" fillId="0" borderId="0"/>
    <xf numFmtId="0" fontId="42" fillId="0" borderId="0"/>
    <xf numFmtId="181" fontId="84" fillId="16" borderId="50" applyNumberFormat="0" applyAlignment="0" applyProtection="0">
      <alignment vertical="center"/>
    </xf>
    <xf numFmtId="184" fontId="1" fillId="0" borderId="0"/>
    <xf numFmtId="177" fontId="21" fillId="0" borderId="0"/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9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42" fillId="0" borderId="0"/>
    <xf numFmtId="181" fontId="125" fillId="0" borderId="0" applyNumberFormat="0" applyFill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180" fontId="95" fillId="0" borderId="0"/>
    <xf numFmtId="177" fontId="21" fillId="0" borderId="0"/>
    <xf numFmtId="0" fontId="105" fillId="0" borderId="0" applyNumberFormat="0" applyFill="0" applyBorder="0" applyAlignment="0" applyProtection="0">
      <alignment vertical="center"/>
    </xf>
    <xf numFmtId="180" fontId="21" fillId="0" borderId="0"/>
    <xf numFmtId="177" fontId="49" fillId="9" borderId="0" applyNumberFormat="0" applyBorder="0" applyAlignment="0" applyProtection="0">
      <alignment vertical="center"/>
    </xf>
    <xf numFmtId="184" fontId="1" fillId="0" borderId="0"/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77" fontId="95" fillId="0" borderId="0"/>
    <xf numFmtId="0" fontId="124" fillId="23" borderId="0" applyNumberFormat="0" applyBorder="0" applyAlignment="0" applyProtection="0">
      <alignment vertical="center"/>
    </xf>
    <xf numFmtId="187" fontId="2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162" fillId="0" borderId="0" applyNumberFormat="0" applyFill="0" applyBorder="0" applyAlignment="0" applyProtection="0">
      <alignment vertical="top"/>
      <protection locked="0"/>
    </xf>
    <xf numFmtId="181" fontId="91" fillId="2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145" fillId="0" borderId="0" applyNumberFormat="0" applyFill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7" fontId="95" fillId="0" borderId="0"/>
    <xf numFmtId="184" fontId="1" fillId="0" borderId="0"/>
    <xf numFmtId="181" fontId="103" fillId="29" borderId="0" applyNumberFormat="0" applyBorder="0" applyAlignment="0" applyProtection="0">
      <alignment vertical="center"/>
    </xf>
    <xf numFmtId="180" fontId="95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2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51" borderId="0" applyNumberFormat="0" applyBorder="0" applyAlignment="0" applyProtection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49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0" fontId="42" fillId="0" borderId="0"/>
    <xf numFmtId="181" fontId="88" fillId="19" borderId="0" applyNumberFormat="0" applyBorder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0" fontId="103" fillId="2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4" fontId="104" fillId="0" borderId="59" applyNumberFormat="0" applyFill="0" applyAlignment="0" applyProtection="0"/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51" borderId="0" applyNumberFormat="0" applyBorder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187" fontId="42" fillId="0" borderId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187" fontId="109" fillId="18" borderId="0" applyNumberFormat="0" applyBorder="0" applyAlignment="0" applyProtection="0">
      <alignment vertical="center"/>
    </xf>
    <xf numFmtId="177" fontId="95" fillId="0" borderId="0"/>
    <xf numFmtId="180" fontId="113" fillId="22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95" fillId="0" borderId="0"/>
    <xf numFmtId="0" fontId="119" fillId="22" borderId="0" applyNumberFormat="0" applyBorder="0" applyAlignment="0" applyProtection="0">
      <alignment vertical="center"/>
    </xf>
    <xf numFmtId="0" fontId="42" fillId="0" borderId="0"/>
    <xf numFmtId="177" fontId="49" fillId="29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4" fontId="104" fillId="0" borderId="59" applyNumberFormat="0" applyFill="0" applyAlignment="0" applyProtection="0"/>
    <xf numFmtId="0" fontId="1" fillId="47" borderId="0" applyNumberFormat="0" applyBorder="0" applyAlignment="0" applyProtection="0">
      <alignment vertical="center"/>
    </xf>
    <xf numFmtId="187" fontId="109" fillId="27" borderId="0" applyNumberFormat="0" applyBorder="0" applyAlignment="0" applyProtection="0">
      <alignment vertical="center"/>
    </xf>
    <xf numFmtId="187" fontId="143" fillId="0" borderId="0" applyNumberFormat="0" applyFill="0" applyBorder="0" applyAlignment="0" applyProtection="0">
      <alignment vertical="top"/>
      <protection locked="0"/>
    </xf>
    <xf numFmtId="0" fontId="103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95" fillId="0" borderId="0"/>
    <xf numFmtId="181" fontId="95" fillId="0" borderId="0"/>
    <xf numFmtId="187" fontId="49" fillId="2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42" fillId="0" borderId="0"/>
    <xf numFmtId="181" fontId="92" fillId="18" borderId="50" applyNumberFormat="0" applyAlignment="0" applyProtection="0"/>
    <xf numFmtId="177" fontId="95" fillId="0" borderId="0"/>
    <xf numFmtId="177" fontId="143" fillId="0" borderId="0" applyNumberFormat="0" applyFill="0" applyBorder="0" applyAlignment="0" applyProtection="0">
      <alignment vertical="top"/>
      <protection locked="0"/>
    </xf>
    <xf numFmtId="0" fontId="21" fillId="0" borderId="0">
      <alignment vertical="center"/>
    </xf>
    <xf numFmtId="180" fontId="21" fillId="0" borderId="0"/>
    <xf numFmtId="0" fontId="86" fillId="16" borderId="52" applyNumberFormat="0" applyAlignment="0" applyProtection="0">
      <alignment vertical="center"/>
    </xf>
    <xf numFmtId="181" fontId="90" fillId="16" borderId="52" applyNumberFormat="0" applyAlignment="0" applyProtection="0"/>
    <xf numFmtId="187" fontId="95" fillId="0" borderId="0"/>
    <xf numFmtId="0" fontId="97" fillId="18" borderId="50" applyNumberFormat="0" applyAlignment="0" applyProtection="0">
      <alignment vertical="center"/>
    </xf>
    <xf numFmtId="177" fontId="113" fillId="19" borderId="0" applyNumberFormat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03" fillId="18" borderId="0" applyNumberFormat="0" applyBorder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181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187" fontId="95" fillId="0" borderId="0"/>
    <xf numFmtId="187" fontId="21" fillId="0" borderId="0"/>
    <xf numFmtId="0" fontId="106" fillId="16" borderId="53" applyNumberFormat="0" applyAlignment="0" applyProtection="0">
      <alignment vertical="center"/>
    </xf>
    <xf numFmtId="201" fontId="98" fillId="0" borderId="0" applyFont="0" applyFill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0" fillId="16" borderId="52" applyNumberFormat="0" applyAlignment="0" applyProtection="0"/>
    <xf numFmtId="180" fontId="21" fillId="0" borderId="0"/>
    <xf numFmtId="187" fontId="108" fillId="0" borderId="0"/>
    <xf numFmtId="0" fontId="97" fillId="18" borderId="50" applyNumberFormat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180" fontId="201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1" fillId="0" borderId="0"/>
    <xf numFmtId="187" fontId="21" fillId="0" borderId="0"/>
    <xf numFmtId="0" fontId="97" fillId="18" borderId="50" applyNumberForma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187" fontId="95" fillId="0" borderId="0"/>
    <xf numFmtId="0" fontId="99" fillId="5" borderId="52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0" fontId="21" fillId="0" borderId="0"/>
    <xf numFmtId="181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87" fontId="143" fillId="0" borderId="0" applyNumberFormat="0" applyFill="0" applyBorder="0" applyAlignment="0" applyProtection="0">
      <alignment vertical="top"/>
      <protection locked="0"/>
    </xf>
    <xf numFmtId="0" fontId="1" fillId="44" borderId="61" applyNumberFormat="0" applyFont="0" applyAlignment="0" applyProtection="0">
      <alignment vertical="center"/>
    </xf>
    <xf numFmtId="0" fontId="21" fillId="0" borderId="0"/>
    <xf numFmtId="0" fontId="88" fillId="26" borderId="0" applyNumberFormat="0" applyBorder="0" applyAlignment="0" applyProtection="0">
      <alignment vertical="center"/>
    </xf>
    <xf numFmtId="177" fontId="108" fillId="0" borderId="0"/>
    <xf numFmtId="0" fontId="1" fillId="0" borderId="0"/>
    <xf numFmtId="177" fontId="143" fillId="0" borderId="0" applyNumberFormat="0" applyFill="0" applyBorder="0" applyAlignment="0" applyProtection="0">
      <alignment vertical="top"/>
      <protection locked="0"/>
    </xf>
    <xf numFmtId="187" fontId="21" fillId="0" borderId="0"/>
    <xf numFmtId="184" fontId="104" fillId="0" borderId="59" applyNumberFormat="0" applyFill="0" applyAlignment="0" applyProtection="0"/>
    <xf numFmtId="187" fontId="42" fillId="0" borderId="0"/>
    <xf numFmtId="187" fontId="42" fillId="0" borderId="0"/>
    <xf numFmtId="180" fontId="119" fillId="22" borderId="0" applyNumberFormat="0" applyBorder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180" fontId="108" fillId="0" borderId="0"/>
    <xf numFmtId="0" fontId="91" fillId="46" borderId="0" applyNumberFormat="0" applyBorder="0" applyAlignment="0" applyProtection="0">
      <alignment vertical="center"/>
    </xf>
    <xf numFmtId="181" fontId="21" fillId="0" borderId="0"/>
    <xf numFmtId="187" fontId="108" fillId="0" borderId="0"/>
    <xf numFmtId="181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77" fontId="108" fillId="0" borderId="0"/>
    <xf numFmtId="187" fontId="14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0" fontId="143" fillId="0" borderId="0" applyNumberFormat="0" applyFill="0" applyBorder="0" applyAlignment="0" applyProtection="0">
      <alignment vertical="top"/>
      <protection locked="0"/>
    </xf>
    <xf numFmtId="177" fontId="95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13" fillId="29" borderId="0" applyNumberFormat="0" applyBorder="0" applyAlignment="0" applyProtection="0"/>
    <xf numFmtId="0" fontId="101" fillId="16" borderId="52" applyNumberFormat="0" applyAlignment="0" applyProtection="0">
      <alignment vertical="center"/>
    </xf>
    <xf numFmtId="180" fontId="95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7" fontId="14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177" fontId="14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177" fontId="95" fillId="0" borderId="0"/>
    <xf numFmtId="0" fontId="42" fillId="0" borderId="0"/>
    <xf numFmtId="0" fontId="84" fillId="16" borderId="50" applyNumberFormat="0" applyAlignment="0" applyProtection="0">
      <alignment vertical="center"/>
    </xf>
    <xf numFmtId="184" fontId="1" fillId="0" borderId="0"/>
    <xf numFmtId="177" fontId="95" fillId="0" borderId="0" applyNumberFormat="0" applyFill="0" applyBorder="0" applyAlignment="0" applyProtection="0">
      <alignment vertical="top"/>
      <protection locked="0"/>
    </xf>
    <xf numFmtId="180" fontId="49" fillId="17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13" fillId="22" borderId="0" applyNumberFormat="0" applyBorder="0" applyAlignment="0" applyProtection="0"/>
    <xf numFmtId="0" fontId="99" fillId="5" borderId="52" applyNumberFormat="0" applyAlignment="0" applyProtection="0">
      <alignment vertical="center"/>
    </xf>
    <xf numFmtId="181" fontId="21" fillId="0" borderId="0"/>
    <xf numFmtId="180" fontId="95" fillId="0" borderId="0"/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0" fontId="95" fillId="0" borderId="0" applyNumberFormat="0" applyFill="0" applyBorder="0" applyAlignment="0" applyProtection="0">
      <alignment vertical="top"/>
      <protection locked="0"/>
    </xf>
    <xf numFmtId="181" fontId="88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13" fillId="23" borderId="0" applyNumberFormat="0" applyBorder="0" applyAlignment="0" applyProtection="0"/>
    <xf numFmtId="0" fontId="21" fillId="0" borderId="0"/>
    <xf numFmtId="187" fontId="95" fillId="0" borderId="0"/>
    <xf numFmtId="181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7" fontId="95" fillId="0" borderId="0" applyNumberFormat="0" applyFill="0" applyBorder="0" applyAlignment="0" applyProtection="0">
      <alignment vertical="top"/>
      <protection locked="0"/>
    </xf>
    <xf numFmtId="0" fontId="88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4" fontId="1" fillId="0" borderId="0"/>
    <xf numFmtId="177" fontId="95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177" fontId="95" fillId="0" borderId="0"/>
    <xf numFmtId="0" fontId="88" fillId="30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21" fillId="0" borderId="0" applyNumberFormat="0" applyFont="0" applyFill="0" applyBorder="0" applyAlignment="0" applyProtection="0"/>
    <xf numFmtId="0" fontId="49" fillId="36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95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180" fontId="95" fillId="0" borderId="0"/>
    <xf numFmtId="180" fontId="49" fillId="17" borderId="0" applyNumberFormat="0" applyBorder="0" applyAlignment="0" applyProtection="0">
      <alignment vertical="center"/>
    </xf>
    <xf numFmtId="0" fontId="121" fillId="0" borderId="0"/>
    <xf numFmtId="18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7" fontId="95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187" fontId="95" fillId="0" borderId="0"/>
    <xf numFmtId="187" fontId="49" fillId="17" borderId="0" applyNumberFormat="0" applyBorder="0" applyAlignment="0" applyProtection="0">
      <alignment vertical="center"/>
    </xf>
    <xf numFmtId="187" fontId="21" fillId="0" borderId="0"/>
    <xf numFmtId="181" fontId="21" fillId="0" borderId="0"/>
    <xf numFmtId="0" fontId="146" fillId="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77" fontId="9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80" fontId="95" fillId="0" borderId="0" applyNumberFormat="0" applyFill="0" applyBorder="0" applyAlignment="0" applyProtection="0">
      <alignment vertical="top"/>
      <protection locked="0"/>
    </xf>
    <xf numFmtId="181" fontId="91" fillId="25" borderId="0" applyNumberFormat="0" applyBorder="0" applyAlignment="0" applyProtection="0">
      <alignment vertical="center"/>
    </xf>
    <xf numFmtId="181" fontId="21" fillId="0" borderId="0"/>
    <xf numFmtId="180" fontId="49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7" fontId="95" fillId="0" borderId="0" applyNumberFormat="0" applyFill="0" applyBorder="0" applyAlignment="0" applyProtection="0">
      <alignment vertical="top"/>
      <protection locked="0"/>
    </xf>
    <xf numFmtId="181" fontId="91" fillId="25" borderId="0" applyNumberFormat="0" applyBorder="0" applyAlignment="0" applyProtection="0">
      <alignment vertical="center"/>
    </xf>
    <xf numFmtId="0" fontId="21" fillId="0" borderId="0"/>
    <xf numFmtId="187" fontId="49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7" fontId="21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80" fontId="9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95" fillId="0" borderId="0"/>
    <xf numFmtId="181" fontId="49" fillId="31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187" fontId="95" fillId="0" borderId="0" applyNumberFormat="0" applyFill="0" applyBorder="0" applyAlignment="0" applyProtection="0">
      <alignment vertical="top"/>
      <protection locked="0"/>
    </xf>
    <xf numFmtId="181" fontId="91" fillId="25" borderId="0" applyNumberFormat="0" applyBorder="0" applyAlignment="0" applyProtection="0">
      <alignment vertical="center"/>
    </xf>
    <xf numFmtId="180" fontId="113" fillId="17" borderId="0" applyNumberFormat="0" applyBorder="0" applyAlignment="0" applyProtection="0"/>
    <xf numFmtId="181" fontId="49" fillId="18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/>
    <xf numFmtId="0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1" fillId="33" borderId="0" applyNumberFormat="0" applyBorder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7" fontId="95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180" fontId="49" fillId="18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180" fontId="21" fillId="0" borderId="0"/>
    <xf numFmtId="187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7" fontId="143" fillId="0" borderId="0" applyNumberFormat="0" applyFill="0" applyBorder="0" applyAlignment="0" applyProtection="0">
      <alignment vertical="top"/>
      <protection locked="0"/>
    </xf>
    <xf numFmtId="0" fontId="88" fillId="30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7" fontId="21" fillId="0" borderId="0"/>
    <xf numFmtId="0" fontId="85" fillId="0" borderId="51" applyNumberFormat="0" applyFill="0" applyAlignment="0" applyProtection="0">
      <alignment vertical="center"/>
    </xf>
    <xf numFmtId="177" fontId="95" fillId="0" borderId="0"/>
    <xf numFmtId="180" fontId="108" fillId="0" borderId="0"/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184" fontId="166" fillId="30" borderId="0" applyNumberFormat="0" applyBorder="0" applyAlignment="0" applyProtection="0"/>
    <xf numFmtId="181" fontId="95" fillId="0" borderId="0">
      <alignment vertical="center"/>
    </xf>
    <xf numFmtId="187" fontId="21" fillId="0" borderId="0"/>
    <xf numFmtId="0" fontId="111" fillId="27" borderId="50" applyNumberFormat="0" applyAlignment="0" applyProtection="0">
      <alignment vertical="center"/>
    </xf>
    <xf numFmtId="177" fontId="95" fillId="0" borderId="0"/>
    <xf numFmtId="181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81" fontId="103" fillId="20" borderId="0" applyNumberFormat="0" applyBorder="0" applyAlignment="0" applyProtection="0">
      <alignment vertical="center"/>
    </xf>
    <xf numFmtId="177" fontId="42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1" fillId="49" borderId="0" applyNumberFormat="0" applyBorder="0" applyAlignment="0" applyProtection="0">
      <alignment vertical="center"/>
    </xf>
    <xf numFmtId="0" fontId="21" fillId="0" borderId="0"/>
    <xf numFmtId="0" fontId="49" fillId="31" borderId="0" applyNumberFormat="0" applyBorder="0" applyAlignment="0" applyProtection="0">
      <alignment vertical="center"/>
    </xf>
    <xf numFmtId="180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187" fontId="108" fillId="0" borderId="0"/>
    <xf numFmtId="0" fontId="88" fillId="30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187" fontId="14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4" fontId="1" fillId="0" borderId="0"/>
    <xf numFmtId="177" fontId="95" fillId="0" borderId="0"/>
    <xf numFmtId="181" fontId="84" fillId="16" borderId="50" applyNumberFormat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7" fontId="95" fillId="0" borderId="0"/>
    <xf numFmtId="177" fontId="108" fillId="0" borderId="0"/>
    <xf numFmtId="0" fontId="86" fillId="16" borderId="52" applyNumberFormat="0" applyAlignment="0" applyProtection="0">
      <alignment vertical="center"/>
    </xf>
    <xf numFmtId="177" fontId="42" fillId="0" borderId="0"/>
    <xf numFmtId="0" fontId="95" fillId="20" borderId="54" applyNumberFormat="0" applyFon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14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7" fontId="14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177" fontId="95" fillId="0" borderId="0"/>
    <xf numFmtId="0" fontId="101" fillId="16" borderId="52" applyNumberForma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0" fontId="14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/>
    <xf numFmtId="177" fontId="95" fillId="0" borderId="0"/>
    <xf numFmtId="0" fontId="21" fillId="0" borderId="0"/>
    <xf numFmtId="181" fontId="111" fillId="27" borderId="50" applyNumberFormat="0" applyAlignment="0" applyProtection="0">
      <alignment vertical="center"/>
    </xf>
    <xf numFmtId="177" fontId="42" fillId="0" borderId="0"/>
    <xf numFmtId="0" fontId="88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7" fontId="14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2" fillId="0" borderId="0"/>
    <xf numFmtId="180" fontId="49" fillId="9" borderId="0" applyNumberFormat="0" applyBorder="0" applyAlignment="0" applyProtection="0">
      <alignment vertical="center"/>
    </xf>
    <xf numFmtId="181" fontId="21" fillId="0" borderId="0"/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108" fillId="0" borderId="0"/>
    <xf numFmtId="180" fontId="108" fillId="0" borderId="0"/>
    <xf numFmtId="0" fontId="101" fillId="16" borderId="52" applyNumberFormat="0" applyAlignment="0" applyProtection="0">
      <alignment vertical="center"/>
    </xf>
    <xf numFmtId="187" fontId="42" fillId="0" borderId="0"/>
    <xf numFmtId="0" fontId="97" fillId="18" borderId="50" applyNumberFormat="0" applyAlignment="0" applyProtection="0">
      <alignment vertical="center"/>
    </xf>
    <xf numFmtId="180" fontId="95" fillId="0" borderId="0"/>
    <xf numFmtId="177" fontId="18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7" fontId="49" fillId="18" borderId="0" applyNumberFormat="0" applyBorder="0" applyAlignment="0" applyProtection="0">
      <alignment vertical="center"/>
    </xf>
    <xf numFmtId="180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77" fontId="95" fillId="0" borderId="0"/>
    <xf numFmtId="180" fontId="109" fillId="16" borderId="0" applyNumberFormat="0" applyBorder="0" applyAlignment="0" applyProtection="0">
      <alignment vertical="center"/>
    </xf>
    <xf numFmtId="187" fontId="21" fillId="0" borderId="0"/>
    <xf numFmtId="187" fontId="21" fillId="0" borderId="0"/>
    <xf numFmtId="0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187" fontId="120" fillId="31" borderId="0" applyNumberFormat="0" applyBorder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42" fillId="0" borderId="0"/>
    <xf numFmtId="177" fontId="21" fillId="0" borderId="0"/>
    <xf numFmtId="177" fontId="2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108" fillId="0" borderId="0"/>
    <xf numFmtId="0" fontId="42" fillId="0" borderId="0"/>
    <xf numFmtId="0" fontId="131" fillId="0" borderId="65" applyNumberFormat="0" applyFill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160" fillId="0" borderId="0"/>
    <xf numFmtId="181" fontId="1" fillId="0" borderId="0"/>
    <xf numFmtId="0" fontId="42" fillId="0" borderId="0"/>
    <xf numFmtId="177" fontId="95" fillId="0" borderId="0"/>
    <xf numFmtId="187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03" fillId="29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177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91" fillId="26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21" fillId="0" borderId="0"/>
    <xf numFmtId="0" fontId="103" fillId="18" borderId="0" applyNumberFormat="0" applyBorder="0" applyAlignment="0" applyProtection="0">
      <alignment vertical="center"/>
    </xf>
    <xf numFmtId="0" fontId="21" fillId="0" borderId="0"/>
    <xf numFmtId="177" fontId="21" fillId="0" borderId="0"/>
    <xf numFmtId="0" fontId="106" fillId="16" borderId="53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0" fontId="21" fillId="0" borderId="0"/>
    <xf numFmtId="0" fontId="1" fillId="0" borderId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21" fillId="0" borderId="0"/>
    <xf numFmtId="0" fontId="198" fillId="0" borderId="0" applyNumberFormat="0" applyFill="0" applyBorder="0" applyAlignment="0" applyProtection="0">
      <alignment vertical="top"/>
      <protection locked="0"/>
    </xf>
    <xf numFmtId="0" fontId="103" fillId="19" borderId="0" applyNumberFormat="0" applyBorder="0" applyAlignment="0" applyProtection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181" fontId="1" fillId="0" borderId="0">
      <alignment vertical="center"/>
    </xf>
    <xf numFmtId="187" fontId="95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49" fillId="20" borderId="54" applyNumberFormat="0" applyFon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180" fontId="49" fillId="2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77" fontId="95" fillId="0" borderId="0"/>
    <xf numFmtId="177" fontId="172" fillId="0" borderId="0"/>
    <xf numFmtId="0" fontId="49" fillId="34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2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85" fillId="0" borderId="51" applyNumberFormat="0" applyFill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3" fillId="28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101" fillId="16" borderId="52" applyNumberFormat="0" applyAlignment="0" applyProtection="0">
      <alignment vertical="center"/>
    </xf>
    <xf numFmtId="180" fontId="95" fillId="0" borderId="0"/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2" fillId="0" borderId="0"/>
    <xf numFmtId="180" fontId="172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18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95" fillId="0" borderId="0"/>
    <xf numFmtId="0" fontId="42" fillId="0" borderId="0"/>
    <xf numFmtId="0" fontId="1" fillId="0" borderId="0"/>
    <xf numFmtId="0" fontId="21" fillId="0" borderId="0"/>
    <xf numFmtId="0" fontId="42" fillId="0" borderId="0"/>
    <xf numFmtId="181" fontId="101" fillId="16" borderId="52" applyNumberFormat="0" applyAlignment="0" applyProtection="0">
      <alignment vertical="center"/>
    </xf>
    <xf numFmtId="187" fontId="95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7" fillId="18" borderId="50" applyNumberFormat="0" applyAlignment="0" applyProtection="0">
      <alignment vertical="center"/>
    </xf>
    <xf numFmtId="187" fontId="17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77" fontId="95" fillId="0" borderId="0"/>
    <xf numFmtId="0" fontId="1" fillId="0" borderId="0"/>
    <xf numFmtId="181" fontId="49" fillId="18" borderId="0" applyNumberFormat="0" applyBorder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113" fillId="31" borderId="0" applyNumberFormat="0" applyBorder="0" applyAlignment="0" applyProtection="0"/>
    <xf numFmtId="0" fontId="87" fillId="5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14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177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0" fontId="42" fillId="0" borderId="0"/>
    <xf numFmtId="180" fontId="108" fillId="0" borderId="0"/>
    <xf numFmtId="0" fontId="21" fillId="0" borderId="0"/>
    <xf numFmtId="18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2" fillId="0" borderId="0"/>
    <xf numFmtId="0" fontId="21" fillId="0" borderId="0" applyNumberFormat="0" applyFont="0" applyFill="0" applyBorder="0" applyAlignment="0" applyProtection="0"/>
    <xf numFmtId="0" fontId="113" fillId="20" borderId="0" applyNumberFormat="0" applyBorder="0" applyAlignment="0" applyProtection="0"/>
    <xf numFmtId="0" fontId="85" fillId="0" borderId="57" applyNumberFormat="0" applyFill="0" applyAlignment="0" applyProtection="0">
      <alignment vertical="center"/>
    </xf>
    <xf numFmtId="177" fontId="21" fillId="0" borderId="0"/>
    <xf numFmtId="0" fontId="99" fillId="5" borderId="52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125" fillId="0" borderId="0" applyNumberFormat="0" applyFill="0" applyBorder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0" fontId="42" fillId="0" borderId="0"/>
    <xf numFmtId="0" fontId="96" fillId="0" borderId="0" applyNumberFormat="0" applyFill="0" applyBorder="0" applyAlignment="0" applyProtection="0"/>
    <xf numFmtId="0" fontId="91" fillId="21" borderId="0" applyNumberFormat="0" applyBorder="0" applyAlignment="0" applyProtection="0">
      <alignment vertical="center"/>
    </xf>
    <xf numFmtId="177" fontId="113" fillId="18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180" fontId="42" fillId="0" borderId="0"/>
    <xf numFmtId="0" fontId="87" fillId="5" borderId="50" applyNumberFormat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0" fontId="91" fillId="36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77" fontId="113" fillId="18" borderId="0" applyNumberFormat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128" fillId="0" borderId="64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7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181" fontId="95" fillId="20" borderId="54" applyNumberFormat="0" applyFont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81" fontId="49" fillId="23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27" fillId="0" borderId="63" applyNumberFormat="0" applyFill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61" fillId="0" borderId="0" applyNumberFormat="0" applyFill="0" applyBorder="0" applyAlignment="0" applyProtection="0">
      <alignment vertical="center"/>
    </xf>
    <xf numFmtId="177" fontId="21" fillId="0" borderId="0"/>
    <xf numFmtId="181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84" fontId="1" fillId="0" borderId="0"/>
    <xf numFmtId="181" fontId="21" fillId="0" borderId="0"/>
    <xf numFmtId="181" fontId="49" fillId="23" borderId="0" applyNumberFormat="0" applyBorder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2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7" fontId="113" fillId="36" borderId="0" applyNumberFormat="0" applyBorder="0" applyAlignment="0" applyProtection="0"/>
    <xf numFmtId="180" fontId="42" fillId="0" borderId="0"/>
    <xf numFmtId="177" fontId="42" fillId="0" borderId="0"/>
    <xf numFmtId="181" fontId="149" fillId="0" borderId="0" applyNumberFormat="0" applyFill="0" applyBorder="0" applyAlignment="0" applyProtection="0">
      <alignment vertical="top"/>
      <protection locked="0"/>
    </xf>
    <xf numFmtId="180" fontId="42" fillId="0" borderId="0"/>
    <xf numFmtId="181" fontId="124" fillId="23" borderId="0" applyNumberFormat="0" applyBorder="0" applyAlignment="0" applyProtection="0">
      <alignment vertical="center"/>
    </xf>
    <xf numFmtId="0" fontId="1" fillId="12" borderId="0" applyNumberFormat="0" applyBorder="0" applyAlignment="0" applyProtection="0"/>
    <xf numFmtId="181" fontId="149" fillId="0" borderId="0" applyNumberFormat="0" applyFill="0" applyBorder="0" applyAlignment="0" applyProtection="0">
      <alignment vertical="top"/>
      <protection locked="0"/>
    </xf>
    <xf numFmtId="187" fontId="42" fillId="0" borderId="0"/>
    <xf numFmtId="0" fontId="21" fillId="0" borderId="0"/>
    <xf numFmtId="0" fontId="21" fillId="0" borderId="0"/>
    <xf numFmtId="0" fontId="92" fillId="18" borderId="50" applyNumberFormat="0" applyAlignment="0" applyProtection="0"/>
    <xf numFmtId="180" fontId="95" fillId="0" borderId="0"/>
    <xf numFmtId="187" fontId="21" fillId="0" borderId="0"/>
    <xf numFmtId="0" fontId="95" fillId="20" borderId="54" applyNumberFormat="0" applyFont="0" applyAlignment="0" applyProtection="0">
      <alignment vertical="center"/>
    </xf>
    <xf numFmtId="177" fontId="21" fillId="0" borderId="0"/>
    <xf numFmtId="181" fontId="148" fillId="0" borderId="68" applyNumberFormat="0" applyFill="0" applyAlignment="0" applyProtection="0">
      <alignment vertical="center"/>
    </xf>
    <xf numFmtId="177" fontId="95" fillId="0" borderId="0"/>
    <xf numFmtId="180" fontId="95" fillId="0" borderId="0"/>
    <xf numFmtId="187" fontId="95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0" fontId="95" fillId="0" borderId="0"/>
    <xf numFmtId="177" fontId="42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0" fontId="42" fillId="0" borderId="0"/>
    <xf numFmtId="181" fontId="1" fillId="0" borderId="0"/>
    <xf numFmtId="181" fontId="21" fillId="0" borderId="0"/>
    <xf numFmtId="181" fontId="87" fillId="5" borderId="50" applyNumberFormat="0" applyAlignment="0" applyProtection="0">
      <alignment vertical="center"/>
    </xf>
    <xf numFmtId="187" fontId="42" fillId="0" borderId="0"/>
    <xf numFmtId="181" fontId="1" fillId="0" borderId="0"/>
    <xf numFmtId="0" fontId="21" fillId="0" borderId="0"/>
    <xf numFmtId="181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0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2" fillId="0" borderId="0"/>
    <xf numFmtId="0" fontId="95" fillId="20" borderId="54" applyNumberFormat="0" applyFont="0" applyAlignment="0" applyProtection="0">
      <alignment vertic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1" fontId="87" fillId="5" borderId="50" applyNumberFormat="0" applyAlignment="0" applyProtection="0">
      <alignment vertical="center"/>
    </xf>
    <xf numFmtId="187" fontId="95" fillId="0" borderId="0"/>
    <xf numFmtId="0" fontId="1" fillId="0" borderId="0"/>
    <xf numFmtId="0" fontId="101" fillId="16" borderId="52" applyNumberFormat="0" applyAlignment="0" applyProtection="0">
      <alignment vertical="center"/>
    </xf>
    <xf numFmtId="184" fontId="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77" fontId="95" fillId="0" borderId="0"/>
    <xf numFmtId="177" fontId="21" fillId="0" borderId="0"/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" fillId="44" borderId="61" applyNumberFormat="0" applyFont="0" applyAlignment="0" applyProtection="0"/>
    <xf numFmtId="187" fontId="95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77" fontId="21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0" fontId="95" fillId="0" borderId="0"/>
    <xf numFmtId="187" fontId="49" fillId="31" borderId="0" applyNumberFormat="0" applyBorder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7" fontId="21" fillId="0" borderId="0"/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0" fontId="124" fillId="23" borderId="0" applyNumberFormat="0" applyBorder="0" applyAlignment="0" applyProtection="0">
      <alignment vertical="center"/>
    </xf>
    <xf numFmtId="0" fontId="52" fillId="0" borderId="18">
      <alignment horizontal="left" vertical="center"/>
    </xf>
    <xf numFmtId="0" fontId="114" fillId="0" borderId="57" applyNumberFormat="0" applyFill="0" applyAlignment="0" applyProtection="0">
      <alignment vertical="center"/>
    </xf>
    <xf numFmtId="177" fontId="95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/>
    <xf numFmtId="180" fontId="42" fillId="0" borderId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180" fontId="95" fillId="0" borderId="0"/>
    <xf numFmtId="181" fontId="1" fillId="0" borderId="0">
      <alignment vertical="center"/>
    </xf>
    <xf numFmtId="0" fontId="49" fillId="36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0" fontId="95" fillId="0" borderId="0"/>
    <xf numFmtId="181" fontId="21" fillId="0" borderId="0"/>
    <xf numFmtId="0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77" fontId="95" fillId="0" borderId="0"/>
    <xf numFmtId="180" fontId="42" fillId="0" borderId="0"/>
    <xf numFmtId="187" fontId="42" fillId="0" borderId="0"/>
    <xf numFmtId="0" fontId="125" fillId="0" borderId="0" applyNumberFormat="0" applyFill="0" applyBorder="0" applyAlignment="0" applyProtection="0">
      <alignment vertical="center"/>
    </xf>
    <xf numFmtId="0" fontId="1" fillId="7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8" fillId="37" borderId="0" applyNumberFormat="0" applyBorder="0" applyAlignment="0" applyProtection="0">
      <alignment vertical="center"/>
    </xf>
    <xf numFmtId="0" fontId="164" fillId="16" borderId="50" applyNumberFormat="0" applyAlignment="0" applyProtection="0"/>
    <xf numFmtId="180" fontId="95" fillId="0" borderId="0"/>
    <xf numFmtId="177" fontId="21" fillId="0" borderId="0"/>
    <xf numFmtId="177" fontId="42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0" fontId="21" fillId="0" borderId="0"/>
    <xf numFmtId="0" fontId="21" fillId="0" borderId="0"/>
    <xf numFmtId="0" fontId="21" fillId="0" borderId="0"/>
    <xf numFmtId="0" fontId="89" fillId="18" borderId="53" applyNumberFormat="0" applyAlignment="0" applyProtection="0">
      <alignment vertical="center"/>
    </xf>
    <xf numFmtId="177" fontId="42" fillId="0" borderId="0"/>
    <xf numFmtId="180" fontId="95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8" fillId="0" borderId="0"/>
    <xf numFmtId="0" fontId="96" fillId="0" borderId="0" applyNumberFormat="0" applyFill="0" applyBorder="0" applyAlignment="0" applyProtection="0"/>
    <xf numFmtId="187" fontId="95" fillId="0" borderId="0"/>
    <xf numFmtId="181" fontId="92" fillId="18" borderId="50" applyNumberFormat="0" applyAlignment="0" applyProtection="0"/>
    <xf numFmtId="180" fontId="42" fillId="0" borderId="0"/>
    <xf numFmtId="0" fontId="87" fillId="5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0" fontId="42" fillId="0" borderId="0"/>
    <xf numFmtId="0" fontId="1" fillId="0" borderId="0">
      <alignment vertical="center"/>
    </xf>
    <xf numFmtId="187" fontId="21" fillId="0" borderId="0"/>
    <xf numFmtId="187" fontId="21" fillId="0" borderId="0"/>
    <xf numFmtId="181" fontId="92" fillId="18" borderId="50" applyNumberFormat="0" applyAlignment="0" applyProtection="0"/>
    <xf numFmtId="187" fontId="42" fillId="0" borderId="0"/>
    <xf numFmtId="0" fontId="42" fillId="0" borderId="0"/>
    <xf numFmtId="180" fontId="49" fillId="34" borderId="0" applyNumberFormat="0" applyBorder="0" applyAlignment="0" applyProtection="0">
      <alignment vertical="center"/>
    </xf>
    <xf numFmtId="0" fontId="1" fillId="0" borderId="0"/>
    <xf numFmtId="187" fontId="42" fillId="0" borderId="0"/>
    <xf numFmtId="18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95" fillId="0" borderId="0"/>
    <xf numFmtId="0" fontId="103" fillId="17" borderId="0" applyNumberFormat="0" applyBorder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177" fontId="21" fillId="0" borderId="0"/>
    <xf numFmtId="177" fontId="42" fillId="0" borderId="0"/>
    <xf numFmtId="0" fontId="1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0" fontId="21" fillId="0" borderId="0"/>
    <xf numFmtId="180" fontId="21" fillId="0" borderId="0"/>
    <xf numFmtId="180" fontId="42" fillId="0" borderId="0"/>
    <xf numFmtId="187" fontId="95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148" fillId="0" borderId="68" applyNumberFormat="0" applyFill="0" applyAlignment="0" applyProtection="0">
      <alignment vertical="center"/>
    </xf>
    <xf numFmtId="187" fontId="21" fillId="0" borderId="0"/>
    <xf numFmtId="187" fontId="42" fillId="0" borderId="0"/>
    <xf numFmtId="180" fontId="21" fillId="0" borderId="0"/>
    <xf numFmtId="180" fontId="95" fillId="0" borderId="0"/>
    <xf numFmtId="180" fontId="95" fillId="0" borderId="0"/>
    <xf numFmtId="181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84" fillId="16" borderId="50" applyNumberFormat="0" applyAlignment="0" applyProtection="0">
      <alignment vertical="center"/>
    </xf>
    <xf numFmtId="184" fontId="1" fillId="0" borderId="0"/>
    <xf numFmtId="0" fontId="42" fillId="0" borderId="0"/>
    <xf numFmtId="177" fontId="95" fillId="0" borderId="0"/>
    <xf numFmtId="0" fontId="101" fillId="16" borderId="52" applyNumberFormat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77" fontId="95" fillId="0" borderId="0"/>
    <xf numFmtId="182" fontId="21" fillId="0" borderId="0"/>
    <xf numFmtId="177" fontId="21" fillId="0" borderId="0"/>
    <xf numFmtId="177" fontId="113" fillId="9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0" fontId="123" fillId="20" borderId="1" applyNumberFormat="0" applyBorder="0" applyAlignment="0" applyProtection="0"/>
    <xf numFmtId="18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18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10" fontId="123" fillId="20" borderId="1" applyNumberFormat="0" applyBorder="0" applyAlignment="0" applyProtection="0"/>
    <xf numFmtId="187" fontId="42" fillId="0" borderId="0"/>
    <xf numFmtId="0" fontId="103" fillId="20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7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1" fontId="127" fillId="0" borderId="63" applyNumberFormat="0" applyFill="0" applyAlignment="0" applyProtection="0">
      <alignment vertical="center"/>
    </xf>
    <xf numFmtId="177" fontId="42" fillId="0" borderId="0"/>
    <xf numFmtId="180" fontId="95" fillId="0" borderId="0"/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187" fontId="95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1" fillId="25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" fillId="48" borderId="0" applyNumberFormat="0" applyBorder="0" applyAlignment="0" applyProtection="0"/>
    <xf numFmtId="180" fontId="42" fillId="0" borderId="0"/>
    <xf numFmtId="0" fontId="42" fillId="0" borderId="0"/>
    <xf numFmtId="181" fontId="1" fillId="0" borderId="0"/>
    <xf numFmtId="0" fontId="42" fillId="0" borderId="0"/>
    <xf numFmtId="180" fontId="21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21" fillId="0" borderId="0"/>
    <xf numFmtId="181" fontId="1" fillId="0" borderId="0"/>
    <xf numFmtId="187" fontId="42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180" fontId="95" fillId="0" borderId="0"/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177" fontId="21" fillId="0" borderId="0"/>
    <xf numFmtId="0" fontId="21" fillId="0" borderId="0"/>
    <xf numFmtId="17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7" fontId="95" fillId="0" borderId="0"/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7" fontId="108" fillId="0" borderId="0"/>
    <xf numFmtId="0" fontId="21" fillId="0" borderId="0"/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187" fontId="95" fillId="0" borderId="0"/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0" fontId="21" fillId="0" borderId="0"/>
    <xf numFmtId="180" fontId="21" fillId="0" borderId="0"/>
    <xf numFmtId="0" fontId="42" fillId="0" borderId="0"/>
    <xf numFmtId="0" fontId="92" fillId="18" borderId="50" applyNumberFormat="0" applyAlignment="0" applyProtection="0"/>
    <xf numFmtId="181" fontId="107" fillId="24" borderId="58" applyNumberFormat="0" applyAlignment="0" applyProtection="0">
      <alignment vertical="center"/>
    </xf>
    <xf numFmtId="177" fontId="21" fillId="0" borderId="0"/>
    <xf numFmtId="180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181" fontId="21" fillId="0" borderId="0"/>
    <xf numFmtId="177" fontId="95" fillId="0" borderId="0"/>
    <xf numFmtId="0" fontId="21" fillId="0" borderId="0"/>
    <xf numFmtId="187" fontId="21" fillId="0" borderId="0"/>
    <xf numFmtId="177" fontId="95" fillId="0" borderId="0"/>
    <xf numFmtId="181" fontId="1" fillId="0" borderId="0"/>
    <xf numFmtId="0" fontId="88" fillId="1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7" fontId="21" fillId="0" borderId="0"/>
    <xf numFmtId="0" fontId="187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187" fontId="21" fillId="0" borderId="0"/>
    <xf numFmtId="187" fontId="21" fillId="0" borderId="0"/>
    <xf numFmtId="0" fontId="114" fillId="0" borderId="57" applyNumberFormat="0" applyFill="0" applyAlignment="0" applyProtection="0">
      <alignment vertical="center"/>
    </xf>
    <xf numFmtId="180" fontId="95" fillId="0" borderId="0"/>
    <xf numFmtId="0" fontId="42" fillId="0" borderId="0"/>
    <xf numFmtId="0" fontId="49" fillId="23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177" fontId="95" fillId="0" borderId="0"/>
    <xf numFmtId="0" fontId="49" fillId="20" borderId="54" applyNumberFormat="0" applyFont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77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0" fontId="95" fillId="0" borderId="0"/>
    <xf numFmtId="0" fontId="1" fillId="0" borderId="0">
      <alignment vertical="center"/>
    </xf>
    <xf numFmtId="177" fontId="21" fillId="0" borderId="0"/>
    <xf numFmtId="0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77" fontId="95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29" borderId="0" applyNumberFormat="0" applyBorder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97" fillId="18" borderId="50" applyNumberFormat="0" applyAlignment="0" applyProtection="0">
      <alignment vertical="center"/>
    </xf>
    <xf numFmtId="187" fontId="95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42" fillId="0" borderId="0"/>
    <xf numFmtId="177" fontId="95" fillId="0" borderId="0"/>
    <xf numFmtId="184" fontId="1" fillId="0" borderId="0"/>
    <xf numFmtId="181" fontId="49" fillId="20" borderId="54" applyNumberFormat="0" applyFont="0" applyAlignment="0" applyProtection="0">
      <alignment vertical="center"/>
    </xf>
    <xf numFmtId="0" fontId="42" fillId="0" borderId="0"/>
    <xf numFmtId="0" fontId="49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177" fontId="49" fillId="31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1" fontId="21" fillId="0" borderId="0"/>
    <xf numFmtId="0" fontId="102" fillId="0" borderId="0" applyNumberFormat="0" applyFill="0" applyBorder="0" applyAlignment="0" applyProtection="0">
      <alignment vertical="center"/>
    </xf>
    <xf numFmtId="181" fontId="33" fillId="0" borderId="0"/>
    <xf numFmtId="180" fontId="21" fillId="0" borderId="0"/>
    <xf numFmtId="0" fontId="88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21" fillId="0" borderId="0" applyNumberFormat="0" applyFont="0" applyFill="0" applyBorder="0" applyAlignment="0" applyProtection="0"/>
    <xf numFmtId="0" fontId="88" fillId="37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7" fontId="42" fillId="0" borderId="0"/>
    <xf numFmtId="0" fontId="1" fillId="0" borderId="0"/>
    <xf numFmtId="0" fontId="21" fillId="0" borderId="0"/>
    <xf numFmtId="177" fontId="95" fillId="0" borderId="0"/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0" fontId="33" fillId="0" borderId="0"/>
    <xf numFmtId="0" fontId="111" fillId="27" borderId="50" applyNumberFormat="0" applyAlignment="0" applyProtection="0">
      <alignment vertical="center"/>
    </xf>
    <xf numFmtId="177" fontId="95" fillId="0" borderId="0"/>
    <xf numFmtId="0" fontId="98" fillId="20" borderId="54" applyNumberFormat="0" applyFont="0" applyAlignment="0" applyProtection="0">
      <alignment vertical="center"/>
    </xf>
    <xf numFmtId="0" fontId="21" fillId="0" borderId="0"/>
    <xf numFmtId="177" fontId="21" fillId="0" borderId="0"/>
    <xf numFmtId="180" fontId="108" fillId="0" borderId="0"/>
    <xf numFmtId="181" fontId="88" fillId="37" borderId="0" applyNumberFormat="0" applyBorder="0" applyAlignment="0" applyProtection="0">
      <alignment vertical="center"/>
    </xf>
    <xf numFmtId="187" fontId="95" fillId="0" borderId="0"/>
    <xf numFmtId="0" fontId="21" fillId="0" borderId="0"/>
    <xf numFmtId="180" fontId="95" fillId="0" borderId="0"/>
    <xf numFmtId="187" fontId="95" fillId="0" borderId="0"/>
    <xf numFmtId="177" fontId="49" fillId="31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184" fontId="1" fillId="0" borderId="0"/>
    <xf numFmtId="184" fontId="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0" fontId="95" fillId="0" borderId="0"/>
    <xf numFmtId="181" fontId="111" fillId="27" borderId="50" applyNumberFormat="0" applyAlignment="0" applyProtection="0">
      <alignment vertical="center"/>
    </xf>
    <xf numFmtId="180" fontId="21" fillId="0" borderId="0"/>
    <xf numFmtId="18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177" fontId="95" fillId="0" borderId="0"/>
    <xf numFmtId="10" fontId="167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77" fontId="21" fillId="0" borderId="0"/>
    <xf numFmtId="181" fontId="114" fillId="0" borderId="57" applyNumberFormat="0" applyFill="0" applyAlignment="0" applyProtection="0">
      <alignment vertical="center"/>
    </xf>
    <xf numFmtId="187" fontId="95" fillId="0" borderId="0"/>
    <xf numFmtId="187" fontId="21" fillId="0" borderId="0"/>
    <xf numFmtId="177" fontId="95" fillId="0" borderId="0"/>
    <xf numFmtId="0" fontId="95" fillId="20" borderId="54" applyNumberFormat="0" applyFont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77" fontId="108" fillId="0" borderId="0"/>
    <xf numFmtId="180" fontId="42" fillId="0" borderId="0"/>
    <xf numFmtId="184" fontId="1" fillId="0" borderId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18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0" fontId="95" fillId="20" borderId="54" applyNumberFormat="0" applyFon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87" fillId="5" borderId="50" applyNumberFormat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108" fillId="0" borderId="0"/>
    <xf numFmtId="0" fontId="42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7" fontId="21" fillId="0" borderId="0"/>
    <xf numFmtId="0" fontId="85" fillId="0" borderId="51" applyNumberFormat="0" applyFill="0" applyAlignment="0" applyProtection="0">
      <alignment vertical="center"/>
    </xf>
    <xf numFmtId="177" fontId="95" fillId="0" borderId="0"/>
    <xf numFmtId="180" fontId="95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0" fontId="113" fillId="9" borderId="0" applyNumberFormat="0" applyBorder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180" fontId="21" fillId="0" borderId="0"/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177" fontId="21" fillId="0" borderId="0"/>
    <xf numFmtId="187" fontId="95" fillId="0" borderId="0"/>
    <xf numFmtId="187" fontId="21" fillId="0" borderId="0"/>
    <xf numFmtId="187" fontId="113" fillId="9" borderId="0" applyNumberFormat="0" applyBorder="0" applyAlignment="0" applyProtection="0"/>
    <xf numFmtId="10" fontId="42" fillId="0" borderId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187" fontId="95" fillId="0" borderId="0"/>
    <xf numFmtId="181" fontId="101" fillId="16" borderId="52" applyNumberFormat="0" applyAlignment="0" applyProtection="0">
      <alignment vertical="center"/>
    </xf>
    <xf numFmtId="0" fontId="21" fillId="0" borderId="0"/>
    <xf numFmtId="181" fontId="21" fillId="0" borderId="0"/>
    <xf numFmtId="0" fontId="89" fillId="18" borderId="53" applyNumberFormat="0" applyAlignment="0" applyProtection="0">
      <alignment vertical="center"/>
    </xf>
    <xf numFmtId="187" fontId="21" fillId="0" borderId="0"/>
    <xf numFmtId="0" fontId="166" fillId="10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177" fontId="95" fillId="0" borderId="0"/>
    <xf numFmtId="181" fontId="21" fillId="0" borderId="0"/>
    <xf numFmtId="187" fontId="113" fillId="29" borderId="0" applyNumberFormat="0" applyBorder="0" applyAlignment="0" applyProtection="0"/>
    <xf numFmtId="0" fontId="99" fillId="5" borderId="52" applyNumberFormat="0" applyAlignment="0" applyProtection="0">
      <alignment vertical="center"/>
    </xf>
    <xf numFmtId="177" fontId="95" fillId="0" borderId="0"/>
    <xf numFmtId="181" fontId="4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7" fontId="108" fillId="0" borderId="0"/>
    <xf numFmtId="0" fontId="21" fillId="0" borderId="0" applyNumberFormat="0" applyFont="0" applyFill="0" applyBorder="0" applyAlignment="0" applyProtection="0"/>
    <xf numFmtId="177" fontId="42" fillId="0" borderId="0"/>
    <xf numFmtId="177" fontId="95" fillId="0" borderId="0"/>
    <xf numFmtId="180" fontId="95" fillId="0" borderId="0"/>
    <xf numFmtId="0" fontId="42" fillId="0" borderId="0"/>
    <xf numFmtId="187" fontId="49" fillId="9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4" fontId="113" fillId="19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187" fontId="108" fillId="0" borderId="0"/>
    <xf numFmtId="187" fontId="108" fillId="0" borderId="0"/>
    <xf numFmtId="0" fontId="96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177" fontId="108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0" fontId="21" fillId="0" borderId="0"/>
    <xf numFmtId="0" fontId="88" fillId="3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9" fontId="151" fillId="0" borderId="76" applyNumberFormat="0" applyBorder="0"/>
    <xf numFmtId="208" fontId="1" fillId="0" borderId="0" applyFont="0" applyFill="0" applyBorder="0" applyAlignment="0" applyProtection="0"/>
    <xf numFmtId="0" fontId="1" fillId="0" borderId="0">
      <alignment vertical="center"/>
    </xf>
    <xf numFmtId="177" fontId="95" fillId="0" borderId="0"/>
    <xf numFmtId="0" fontId="145" fillId="0" borderId="0" applyNumberFormat="0" applyFill="0" applyBorder="0" applyAlignment="0" applyProtection="0">
      <alignment vertical="center"/>
    </xf>
    <xf numFmtId="177" fontId="95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77" fontId="42" fillId="0" borderId="0"/>
    <xf numFmtId="0" fontId="97" fillId="18" borderId="50" applyNumberFormat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187" fontId="21" fillId="0" borderId="0"/>
    <xf numFmtId="177" fontId="21" fillId="0" borderId="0"/>
    <xf numFmtId="181" fontId="88" fillId="34" borderId="0" applyNumberFormat="0" applyBorder="0" applyAlignment="0" applyProtection="0">
      <alignment vertical="center"/>
    </xf>
    <xf numFmtId="0" fontId="21" fillId="0" borderId="0">
      <alignment vertical="center"/>
    </xf>
    <xf numFmtId="181" fontId="49" fillId="29" borderId="0" applyNumberFormat="0" applyBorder="0" applyAlignment="0" applyProtection="0">
      <alignment vertical="center"/>
    </xf>
    <xf numFmtId="187" fontId="95" fillId="0" borderId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77" fontId="42" fillId="0" borderId="0"/>
    <xf numFmtId="0" fontId="1" fillId="0" borderId="0"/>
    <xf numFmtId="177" fontId="21" fillId="0" borderId="0"/>
    <xf numFmtId="0" fontId="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0" fontId="42" fillId="0" borderId="0"/>
    <xf numFmtId="187" fontId="21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77" fontId="113" fillId="18" borderId="0" applyNumberFormat="0" applyBorder="0" applyAlignment="0" applyProtection="0"/>
    <xf numFmtId="181" fontId="85" fillId="0" borderId="51" applyNumberFormat="0" applyFill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0" fontId="42" fillId="0" borderId="0"/>
    <xf numFmtId="3" fontId="153" fillId="0" borderId="0" applyFont="0" applyFill="0" applyBorder="0" applyAlignment="0" applyProtection="0"/>
    <xf numFmtId="177" fontId="49" fillId="23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7" fontId="95" fillId="0" borderId="0"/>
    <xf numFmtId="0" fontId="1" fillId="0" borderId="0"/>
    <xf numFmtId="187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177" fontId="21" fillId="0" borderId="0"/>
    <xf numFmtId="177" fontId="95" fillId="0" borderId="0"/>
    <xf numFmtId="0" fontId="84" fillId="16" borderId="50" applyNumberFormat="0" applyAlignment="0" applyProtection="0">
      <alignment vertical="center"/>
    </xf>
    <xf numFmtId="3" fontId="153" fillId="0" borderId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0" fontId="95" fillId="0" borderId="0"/>
    <xf numFmtId="181" fontId="99" fillId="5" borderId="52" applyNumberFormat="0" applyAlignment="0" applyProtection="0">
      <alignment vertical="center"/>
    </xf>
    <xf numFmtId="180" fontId="21" fillId="0" borderId="0"/>
    <xf numFmtId="180" fontId="95" fillId="0" borderId="0"/>
    <xf numFmtId="3" fontId="117" fillId="0" borderId="0" applyFont="0" applyFill="0" applyBorder="0" applyAlignment="0" applyProtection="0"/>
    <xf numFmtId="187" fontId="49" fillId="23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0" fontId="49" fillId="19" borderId="0" applyNumberFormat="0" applyBorder="0" applyAlignment="0" applyProtection="0">
      <alignment vertical="center"/>
    </xf>
    <xf numFmtId="187" fontId="95" fillId="0" borderId="0"/>
    <xf numFmtId="181" fontId="99" fillId="5" borderId="52" applyNumberFormat="0" applyAlignment="0" applyProtection="0">
      <alignment vertical="center"/>
    </xf>
    <xf numFmtId="187" fontId="21" fillId="0" borderId="0"/>
    <xf numFmtId="187" fontId="95" fillId="0" borderId="0"/>
    <xf numFmtId="187" fontId="21" fillId="0" borderId="0"/>
    <xf numFmtId="0" fontId="21" fillId="0" borderId="0" applyNumberFormat="0" applyFont="0" applyFill="0" applyBorder="0" applyAlignment="0" applyProtection="0"/>
    <xf numFmtId="181" fontId="91" fillId="10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77" fontId="21" fillId="0" borderId="0"/>
    <xf numFmtId="0" fontId="96" fillId="0" borderId="0" applyNumberFormat="0" applyFill="0" applyBorder="0" applyAlignment="0" applyProtection="0"/>
    <xf numFmtId="0" fontId="150" fillId="16" borderId="50" applyNumberFormat="0" applyAlignment="0" applyProtection="0"/>
    <xf numFmtId="181" fontId="124" fillId="23" borderId="0" applyNumberFormat="0" applyBorder="0" applyAlignment="0" applyProtection="0">
      <alignment vertical="center"/>
    </xf>
    <xf numFmtId="177" fontId="95" fillId="0" borderId="0"/>
    <xf numFmtId="177" fontId="21" fillId="0" borderId="0"/>
    <xf numFmtId="180" fontId="109" fillId="16" borderId="0" applyNumberFormat="0" applyBorder="0" applyAlignment="0" applyProtection="0">
      <alignment vertical="center"/>
    </xf>
    <xf numFmtId="180" fontId="21" fillId="0" borderId="0"/>
    <xf numFmtId="0" fontId="21" fillId="0" borderId="0"/>
    <xf numFmtId="0" fontId="124" fillId="2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0" fontId="95" fillId="0" borderId="0"/>
    <xf numFmtId="0" fontId="49" fillId="31" borderId="0" applyNumberFormat="0" applyBorder="0" applyAlignment="0" applyProtection="0">
      <alignment vertical="center"/>
    </xf>
    <xf numFmtId="177" fontId="95" fillId="0" borderId="0"/>
    <xf numFmtId="0" fontId="97" fillId="18" borderId="50" applyNumberFormat="0" applyAlignment="0" applyProtection="0">
      <alignment vertical="center"/>
    </xf>
    <xf numFmtId="180" fontId="95" fillId="0" borderId="0"/>
    <xf numFmtId="187" fontId="109" fillId="16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7" fontId="21" fillId="0" borderId="0"/>
    <xf numFmtId="0" fontId="21" fillId="0" borderId="0"/>
    <xf numFmtId="187" fontId="95" fillId="0" borderId="0"/>
    <xf numFmtId="177" fontId="95" fillId="0" borderId="0"/>
    <xf numFmtId="0" fontId="212" fillId="58" borderId="0" applyNumberFormat="0" applyBorder="0" applyAlignment="0" applyProtection="0"/>
    <xf numFmtId="0" fontId="88" fillId="25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77" fontId="95" fillId="0" borderId="0"/>
    <xf numFmtId="0" fontId="1" fillId="61" borderId="0" applyNumberFormat="0" applyBorder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181" fontId="160" fillId="0" borderId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77" fontId="21" fillId="0" borderId="0"/>
    <xf numFmtId="181" fontId="87" fillId="5" borderId="50" applyNumberFormat="0" applyAlignment="0" applyProtection="0">
      <alignment vertical="center"/>
    </xf>
    <xf numFmtId="187" fontId="95" fillId="0" borderId="0"/>
    <xf numFmtId="181" fontId="1" fillId="0" borderId="0">
      <alignment vertical="center"/>
    </xf>
    <xf numFmtId="177" fontId="95" fillId="0" borderId="0"/>
    <xf numFmtId="18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180" fontId="21" fillId="0" borderId="0"/>
    <xf numFmtId="181" fontId="49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77" fontId="21" fillId="0" borderId="0"/>
    <xf numFmtId="0" fontId="84" fillId="16" borderId="50" applyNumberFormat="0" applyAlignment="0" applyProtection="0">
      <alignment vertical="center"/>
    </xf>
    <xf numFmtId="0" fontId="42" fillId="0" borderId="0"/>
    <xf numFmtId="184" fontId="1" fillId="0" borderId="0"/>
    <xf numFmtId="0" fontId="106" fillId="16" borderId="53" applyNumberFormat="0" applyAlignment="0" applyProtection="0">
      <alignment vertical="center"/>
    </xf>
    <xf numFmtId="177" fontId="95" fillId="0" borderId="0"/>
    <xf numFmtId="181" fontId="91" fillId="37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21" fillId="0" borderId="0"/>
    <xf numFmtId="177" fontId="42" fillId="0" borderId="0"/>
    <xf numFmtId="187" fontId="95" fillId="0" borderId="0"/>
    <xf numFmtId="0" fontId="21" fillId="0" borderId="0"/>
    <xf numFmtId="0" fontId="101" fillId="16" borderId="52" applyNumberFormat="0" applyAlignment="0" applyProtection="0">
      <alignment vertical="center"/>
    </xf>
    <xf numFmtId="177" fontId="218" fillId="0" borderId="0"/>
    <xf numFmtId="180" fontId="21" fillId="0" borderId="0"/>
    <xf numFmtId="187" fontId="49" fillId="22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0" fontId="21" fillId="0" borderId="0"/>
    <xf numFmtId="0" fontId="42" fillId="0" borderId="0"/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7" fontId="21" fillId="0" borderId="0"/>
    <xf numFmtId="0" fontId="42" fillId="0" borderId="0"/>
    <xf numFmtId="177" fontId="49" fillId="29" borderId="0" applyNumberFormat="0" applyBorder="0" applyAlignment="0" applyProtection="0">
      <alignment vertical="center"/>
    </xf>
    <xf numFmtId="187" fontId="95" fillId="0" borderId="0"/>
    <xf numFmtId="0" fontId="129" fillId="0" borderId="0" applyNumberFormat="0" applyFill="0" applyBorder="0" applyAlignment="0" applyProtection="0">
      <alignment vertical="center"/>
    </xf>
    <xf numFmtId="180" fontId="95" fillId="0" borderId="0"/>
    <xf numFmtId="0" fontId="1" fillId="0" borderId="0">
      <alignment vertical="center"/>
    </xf>
    <xf numFmtId="0" fontId="49" fillId="22" borderId="0" applyNumberFormat="0" applyBorder="0" applyAlignment="0" applyProtection="0">
      <alignment vertical="center"/>
    </xf>
    <xf numFmtId="180" fontId="42" fillId="0" borderId="0"/>
    <xf numFmtId="0" fontId="1" fillId="0" borderId="0">
      <alignment vertical="center"/>
    </xf>
    <xf numFmtId="181" fontId="91" fillId="21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77" fontId="95" fillId="0" borderId="0"/>
    <xf numFmtId="0" fontId="42" fillId="0" borderId="0"/>
    <xf numFmtId="0" fontId="187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/>
    <xf numFmtId="181" fontId="1" fillId="0" borderId="0"/>
    <xf numFmtId="180" fontId="49" fillId="23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77" fontId="108" fillId="0" borderId="0"/>
    <xf numFmtId="177" fontId="95" fillId="0" borderId="0"/>
    <xf numFmtId="0" fontId="91" fillId="21" borderId="0" applyNumberFormat="0" applyBorder="0" applyAlignment="0" applyProtection="0">
      <alignment vertical="center"/>
    </xf>
    <xf numFmtId="0" fontId="92" fillId="18" borderId="52" applyNumberFormat="0" applyAlignment="0" applyProtection="0"/>
    <xf numFmtId="180" fontId="95" fillId="0" borderId="0"/>
    <xf numFmtId="0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0" fontId="87" fillId="5" borderId="50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/>
    <xf numFmtId="0" fontId="97" fillId="18" borderId="50" applyNumberFormat="0" applyAlignment="0" applyProtection="0">
      <alignment vertical="center"/>
    </xf>
    <xf numFmtId="187" fontId="95" fillId="0" borderId="0"/>
    <xf numFmtId="177" fontId="95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162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0" fontId="21" fillId="0" borderId="0"/>
    <xf numFmtId="0" fontId="91" fillId="2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3" fillId="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0" fontId="42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/>
    <xf numFmtId="0" fontId="1" fillId="0" borderId="0"/>
    <xf numFmtId="187" fontId="49" fillId="23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58" fillId="0" borderId="0"/>
    <xf numFmtId="177" fontId="108" fillId="0" borderId="0"/>
    <xf numFmtId="177" fontId="108" fillId="0" borderId="0"/>
    <xf numFmtId="177" fontId="95" fillId="0" borderId="0"/>
    <xf numFmtId="0" fontId="91" fillId="26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97" fillId="18" borderId="50" applyNumberFormat="0" applyAlignment="0" applyProtection="0">
      <alignment vertical="center"/>
    </xf>
    <xf numFmtId="187" fontId="95" fillId="0" borderId="0"/>
    <xf numFmtId="187" fontId="21" fillId="0" borderId="0"/>
    <xf numFmtId="0" fontId="1" fillId="0" borderId="0"/>
    <xf numFmtId="0" fontId="85" fillId="0" borderId="51" applyNumberFormat="0" applyFill="0" applyAlignment="0" applyProtection="0">
      <alignment vertical="center"/>
    </xf>
    <xf numFmtId="180" fontId="21" fillId="0" borderId="0"/>
    <xf numFmtId="0" fontId="95" fillId="20" borderId="54" applyNumberFormat="0" applyFont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180" fontId="21" fillId="0" borderId="0"/>
    <xf numFmtId="181" fontId="1" fillId="0" borderId="0"/>
    <xf numFmtId="180" fontId="42" fillId="0" borderId="0"/>
    <xf numFmtId="0" fontId="21" fillId="0" borderId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89" fillId="18" borderId="53" applyNumberFormat="0" applyAlignment="0" applyProtection="0">
      <alignment vertical="center"/>
    </xf>
    <xf numFmtId="180" fontId="95" fillId="0" borderId="0"/>
    <xf numFmtId="180" fontId="49" fillId="17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0" fontId="21" fillId="0" borderId="0"/>
    <xf numFmtId="0" fontId="21" fillId="0" borderId="0" applyNumberFormat="0" applyFont="0" applyFill="0" applyBorder="0" applyAlignment="0" applyProtection="0"/>
    <xf numFmtId="177" fontId="113" fillId="9" borderId="0" applyNumberFormat="0" applyBorder="0" applyAlignment="0" applyProtection="0"/>
    <xf numFmtId="181" fontId="21" fillId="0" borderId="0"/>
    <xf numFmtId="181" fontId="160" fillId="0" borderId="0"/>
    <xf numFmtId="181" fontId="125" fillId="0" borderId="0" applyNumberFormat="0" applyFill="0" applyBorder="0" applyAlignment="0" applyProtection="0">
      <alignment vertical="center"/>
    </xf>
    <xf numFmtId="187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90" fillId="16" borderId="52" applyNumberFormat="0" applyAlignment="0" applyProtection="0"/>
    <xf numFmtId="184" fontId="1" fillId="0" borderId="0"/>
    <xf numFmtId="181" fontId="91" fillId="26" borderId="0" applyNumberFormat="0" applyBorder="0" applyAlignment="0" applyProtection="0">
      <alignment vertical="center"/>
    </xf>
    <xf numFmtId="177" fontId="113" fillId="18" borderId="0" applyNumberFormat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177" fontId="113" fillId="18" borderId="0" applyNumberFormat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0" fontId="49" fillId="9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77" fontId="21" fillId="0" borderId="0"/>
    <xf numFmtId="0" fontId="87" fillId="5" borderId="50" applyNumberFormat="0" applyAlignment="0" applyProtection="0">
      <alignment vertical="center"/>
    </xf>
    <xf numFmtId="187" fontId="120" fillId="34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" fillId="0" borderId="0"/>
    <xf numFmtId="180" fontId="95" fillId="0" borderId="0"/>
    <xf numFmtId="180" fontId="95" fillId="0" borderId="0"/>
    <xf numFmtId="180" fontId="108" fillId="0" borderId="0"/>
    <xf numFmtId="0" fontId="91" fillId="33" borderId="0" applyNumberFormat="0" applyBorder="0" applyAlignment="0" applyProtection="0">
      <alignment vertical="center"/>
    </xf>
    <xf numFmtId="0" fontId="42" fillId="0" borderId="0"/>
    <xf numFmtId="181" fontId="49" fillId="29" borderId="0" applyNumberFormat="0" applyBorder="0" applyAlignment="0" applyProtection="0">
      <alignment vertical="center"/>
    </xf>
    <xf numFmtId="181" fontId="1" fillId="0" borderId="0"/>
    <xf numFmtId="181" fontId="1" fillId="0" borderId="0"/>
    <xf numFmtId="181" fontId="91" fillId="36" borderId="0" applyNumberFormat="0" applyBorder="0" applyAlignment="0" applyProtection="0">
      <alignment vertical="center"/>
    </xf>
    <xf numFmtId="177" fontId="42" fillId="0" borderId="0"/>
    <xf numFmtId="0" fontId="42" fillId="0" borderId="0"/>
    <xf numFmtId="181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7" fontId="95" fillId="0" borderId="0"/>
    <xf numFmtId="181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21" fillId="0" borderId="0"/>
    <xf numFmtId="180" fontId="21" fillId="0" borderId="0"/>
    <xf numFmtId="177" fontId="42" fillId="0" borderId="0"/>
    <xf numFmtId="0" fontId="96" fillId="0" borderId="0" applyNumberForma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177" fontId="42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184" fontId="1" fillId="0" borderId="0"/>
    <xf numFmtId="180" fontId="108" fillId="0" borderId="0"/>
    <xf numFmtId="181" fontId="91" fillId="10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95" fillId="0" borderId="0"/>
    <xf numFmtId="0" fontId="49" fillId="18" borderId="0" applyNumberFormat="0" applyBorder="0" applyAlignment="0" applyProtection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77" fontId="21" fillId="0" borderId="0"/>
    <xf numFmtId="0" fontId="91" fillId="25" borderId="0" applyNumberFormat="0" applyBorder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180" fontId="42" fillId="0" borderId="0"/>
    <xf numFmtId="177" fontId="42" fillId="0" borderId="0"/>
    <xf numFmtId="187" fontId="42" fillId="0" borderId="0"/>
    <xf numFmtId="181" fontId="92" fillId="18" borderId="50" applyNumberFormat="0" applyAlignment="0" applyProtection="0"/>
    <xf numFmtId="0" fontId="49" fillId="9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95" fillId="0" borderId="0"/>
    <xf numFmtId="180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42" fillId="0" borderId="0"/>
    <xf numFmtId="177" fontId="21" fillId="0" borderId="0"/>
    <xf numFmtId="177" fontId="42" fillId="0" borderId="0"/>
    <xf numFmtId="187" fontId="21" fillId="0" borderId="0"/>
    <xf numFmtId="0" fontId="95" fillId="20" borderId="54" applyNumberFormat="0" applyFont="0" applyAlignment="0" applyProtection="0">
      <alignment vertical="center"/>
    </xf>
    <xf numFmtId="187" fontId="21" fillId="0" borderId="0"/>
    <xf numFmtId="181" fontId="1" fillId="0" borderId="0"/>
    <xf numFmtId="187" fontId="42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85" fillId="0" borderId="51" applyNumberFormat="0" applyFill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187" fontId="95" fillId="0" borderId="0"/>
    <xf numFmtId="184" fontId="1" fillId="0" borderId="0"/>
    <xf numFmtId="0" fontId="127" fillId="0" borderId="63" applyNumberFormat="0" applyFill="0" applyAlignment="0" applyProtection="0">
      <alignment vertical="center"/>
    </xf>
    <xf numFmtId="180" fontId="21" fillId="0" borderId="0"/>
    <xf numFmtId="181" fontId="85" fillId="0" borderId="51" applyNumberFormat="0" applyFill="0" applyAlignment="0" applyProtection="0">
      <alignment vertical="center"/>
    </xf>
    <xf numFmtId="177" fontId="132" fillId="2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177" fontId="95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7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88" fillId="37" borderId="0" applyNumberFormat="0" applyBorder="0" applyAlignment="0" applyProtection="0">
      <alignment vertical="center"/>
    </xf>
    <xf numFmtId="181" fontId="21" fillId="0" borderId="0">
      <alignment vertical="center"/>
    </xf>
    <xf numFmtId="181" fontId="95" fillId="20" borderId="54" applyNumberFormat="0" applyFont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177" fontId="42" fillId="0" borderId="0"/>
    <xf numFmtId="0" fontId="42" fillId="0" borderId="0"/>
    <xf numFmtId="0" fontId="103" fillId="19" borderId="0" applyNumberFormat="0" applyBorder="0" applyAlignment="0" applyProtection="0">
      <alignment vertical="center"/>
    </xf>
    <xf numFmtId="177" fontId="21" fillId="0" borderId="0"/>
    <xf numFmtId="177" fontId="21" fillId="0" borderId="0"/>
    <xf numFmtId="0" fontId="21" fillId="0" borderId="0"/>
    <xf numFmtId="0" fontId="93" fillId="16" borderId="50" applyNumberFormat="0" applyAlignment="0" applyProtection="0"/>
    <xf numFmtId="177" fontId="21" fillId="0" borderId="0"/>
    <xf numFmtId="180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21" fillId="0" borderId="0"/>
    <xf numFmtId="180" fontId="21" fillId="0" borderId="0"/>
    <xf numFmtId="181" fontId="21" fillId="0" borderId="0"/>
    <xf numFmtId="187" fontId="21" fillId="0" borderId="0"/>
    <xf numFmtId="187" fontId="21" fillId="0" borderId="0"/>
    <xf numFmtId="181" fontId="84" fillId="16" borderId="50" applyNumberFormat="0" applyAlignment="0" applyProtection="0">
      <alignment vertical="center"/>
    </xf>
    <xf numFmtId="181" fontId="21" fillId="0" borderId="0"/>
    <xf numFmtId="0" fontId="21" fillId="0" borderId="0"/>
    <xf numFmtId="177" fontId="42" fillId="0" borderId="0"/>
    <xf numFmtId="180" fontId="21" fillId="0" borderId="0"/>
    <xf numFmtId="181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181" fontId="21" fillId="0" borderId="0"/>
    <xf numFmtId="0" fontId="21" fillId="0" borderId="0"/>
    <xf numFmtId="180" fontId="21" fillId="0" borderId="0"/>
    <xf numFmtId="180" fontId="21" fillId="0" borderId="0"/>
    <xf numFmtId="0" fontId="21" fillId="0" borderId="0"/>
    <xf numFmtId="0" fontId="166" fillId="2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181" fontId="111" fillId="27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21" fillId="0" borderId="0"/>
    <xf numFmtId="187" fontId="95" fillId="0" borderId="0"/>
    <xf numFmtId="180" fontId="42" fillId="0" borderId="0"/>
    <xf numFmtId="180" fontId="21" fillId="0" borderId="0"/>
    <xf numFmtId="187" fontId="21" fillId="0" borderId="0"/>
    <xf numFmtId="187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187" fontId="42" fillId="0" borderId="0"/>
    <xf numFmtId="177" fontId="42" fillId="0" borderId="0"/>
    <xf numFmtId="0" fontId="87" fillId="5" borderId="50" applyNumberFormat="0" applyAlignment="0" applyProtection="0">
      <alignment vertical="center"/>
    </xf>
    <xf numFmtId="180" fontId="21" fillId="0" borderId="0"/>
    <xf numFmtId="181" fontId="92" fillId="18" borderId="50" applyNumberFormat="0" applyAlignment="0" applyProtection="0"/>
    <xf numFmtId="180" fontId="42" fillId="0" borderId="0"/>
    <xf numFmtId="0" fontId="91" fillId="10" borderId="0" applyNumberFormat="0" applyBorder="0" applyAlignment="0" applyProtection="0">
      <alignment vertical="center"/>
    </xf>
    <xf numFmtId="180" fontId="21" fillId="0" borderId="0"/>
    <xf numFmtId="0" fontId="99" fillId="5" borderId="52" applyNumberFormat="0" applyAlignment="0" applyProtection="0">
      <alignment vertical="center"/>
    </xf>
    <xf numFmtId="180" fontId="95" fillId="0" borderId="0"/>
    <xf numFmtId="0" fontId="95" fillId="20" borderId="54" applyNumberFormat="0" applyFont="0" applyAlignment="0" applyProtection="0"/>
    <xf numFmtId="181" fontId="111" fillId="27" borderId="50" applyNumberFormat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7" fontId="42" fillId="0" borderId="0"/>
    <xf numFmtId="0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21" fillId="0" borderId="0"/>
    <xf numFmtId="187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0" fontId="61" fillId="0" borderId="0">
      <alignment vertical="top"/>
    </xf>
    <xf numFmtId="181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42" fillId="0" borderId="0"/>
    <xf numFmtId="181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1" fillId="25" borderId="0" applyNumberFormat="0" applyBorder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1" fillId="45" borderId="0" applyNumberFormat="0" applyBorder="0" applyAlignment="0" applyProtection="0"/>
    <xf numFmtId="181" fontId="111" fillId="27" borderId="50" applyNumberFormat="0" applyAlignment="0" applyProtection="0">
      <alignment vertical="center"/>
    </xf>
    <xf numFmtId="180" fontId="42" fillId="0" borderId="0"/>
    <xf numFmtId="181" fontId="91" fillId="25" borderId="0" applyNumberFormat="0" applyBorder="0" applyAlignment="0" applyProtection="0">
      <alignment vertical="center"/>
    </xf>
    <xf numFmtId="0" fontId="96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" fillId="45" borderId="0" applyNumberFormat="0" applyBorder="0" applyAlignment="0" applyProtection="0"/>
    <xf numFmtId="0" fontId="75" fillId="0" borderId="0" applyNumberFormat="0" applyFill="0" applyBorder="0" applyAlignment="0" applyProtection="0"/>
    <xf numFmtId="177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0" fontId="108" fillId="0" borderId="0"/>
    <xf numFmtId="0" fontId="21" fillId="0" borderId="0" applyNumberFormat="0" applyFont="0" applyFill="0" applyBorder="0" applyAlignment="0" applyProtection="0"/>
    <xf numFmtId="181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/>
    <xf numFmtId="177" fontId="113" fillId="16" borderId="0" applyNumberFormat="0" applyBorder="0" applyAlignment="0" applyProtection="0"/>
    <xf numFmtId="181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2" fillId="0" borderId="0"/>
    <xf numFmtId="177" fontId="108" fillId="0" borderId="0"/>
    <xf numFmtId="181" fontId="99" fillId="5" borderId="52" applyNumberFormat="0" applyAlignment="0" applyProtection="0">
      <alignment vertical="center"/>
    </xf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03" fillId="20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0" borderId="0"/>
    <xf numFmtId="187" fontId="21" fillId="0" borderId="0"/>
    <xf numFmtId="0" fontId="21" fillId="0" borderId="0"/>
    <xf numFmtId="187" fontId="21" fillId="0" borderId="0"/>
    <xf numFmtId="0" fontId="92" fillId="18" borderId="50" applyNumberFormat="0" applyAlignment="0" applyProtection="0"/>
    <xf numFmtId="177" fontId="95" fillId="0" borderId="0"/>
    <xf numFmtId="177" fontId="21" fillId="0" borderId="0"/>
    <xf numFmtId="177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7" fontId="95" fillId="0" borderId="0"/>
    <xf numFmtId="0" fontId="52" fillId="0" borderId="18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80" fontId="49" fillId="17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1" fillId="55" borderId="0" applyNumberFormat="0" applyBorder="0" applyAlignment="0" applyProtection="0">
      <alignment vertical="center"/>
    </xf>
    <xf numFmtId="181" fontId="21" fillId="0" borderId="0"/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13" fillId="18" borderId="0" applyNumberFormat="0" applyBorder="0" applyAlignment="0" applyProtection="0"/>
    <xf numFmtId="177" fontId="108" fillId="0" borderId="0"/>
    <xf numFmtId="187" fontId="21" fillId="0" borderId="0"/>
    <xf numFmtId="177" fontId="49" fillId="2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177" fontId="21" fillId="0" borderId="0"/>
    <xf numFmtId="177" fontId="33" fillId="0" borderId="0"/>
    <xf numFmtId="0" fontId="92" fillId="18" borderId="50" applyNumberFormat="0" applyAlignment="0" applyProtection="0"/>
    <xf numFmtId="187" fontId="108" fillId="0" borderId="0"/>
    <xf numFmtId="0" fontId="91" fillId="21" borderId="0" applyNumberFormat="0" applyBorder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77" fontId="21" fillId="0" borderId="0"/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177" fontId="21" fillId="0" borderId="0"/>
    <xf numFmtId="0" fontId="21" fillId="0" borderId="0"/>
    <xf numFmtId="0" fontId="102" fillId="0" borderId="0" applyNumberFormat="0" applyFill="0" applyBorder="0" applyAlignment="0" applyProtection="0">
      <alignment vertical="center"/>
    </xf>
    <xf numFmtId="187" fontId="21" fillId="0" borderId="0"/>
    <xf numFmtId="177" fontId="21" fillId="0" borderId="0"/>
    <xf numFmtId="187" fontId="21" fillId="0" borderId="0"/>
    <xf numFmtId="181" fontId="84" fillId="16" borderId="50" applyNumberFormat="0" applyAlignment="0" applyProtection="0">
      <alignment vertical="center"/>
    </xf>
    <xf numFmtId="184" fontId="90" fillId="28" borderId="52" applyNumberFormat="0" applyAlignment="0" applyProtection="0"/>
    <xf numFmtId="187" fontId="33" fillId="0" borderId="0"/>
    <xf numFmtId="181" fontId="52" fillId="0" borderId="18">
      <alignment horizontal="left" vertical="center"/>
    </xf>
    <xf numFmtId="0" fontId="91" fillId="30" borderId="0" applyNumberFormat="0" applyBorder="0" applyAlignment="0" applyProtection="0">
      <alignment vertical="center"/>
    </xf>
    <xf numFmtId="177" fontId="21" fillId="0" borderId="0"/>
    <xf numFmtId="0" fontId="21" fillId="0" borderId="0"/>
    <xf numFmtId="0" fontId="42" fillId="0" borderId="0"/>
    <xf numFmtId="177" fontId="193" fillId="0" borderId="0" applyNumberFormat="0" applyFill="0" applyBorder="0" applyAlignment="0" applyProtection="0">
      <alignment vertical="top"/>
      <protection locked="0"/>
    </xf>
    <xf numFmtId="0" fontId="42" fillId="0" borderId="0"/>
    <xf numFmtId="180" fontId="21" fillId="0" borderId="0"/>
    <xf numFmtId="0" fontId="21" fillId="0" borderId="0"/>
    <xf numFmtId="0" fontId="42" fillId="0" borderId="0"/>
    <xf numFmtId="180" fontId="19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9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7" fontId="21" fillId="0" borderId="0"/>
    <xf numFmtId="0" fontId="85" fillId="0" borderId="51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187" fontId="120" fillId="22" borderId="0" applyNumberFormat="0" applyBorder="0" applyAlignment="0" applyProtection="0">
      <alignment vertical="center"/>
    </xf>
    <xf numFmtId="180" fontId="95" fillId="0" borderId="0"/>
    <xf numFmtId="187" fontId="21" fillId="0" borderId="0"/>
    <xf numFmtId="0" fontId="91" fillId="19" borderId="0" applyNumberFormat="0" applyBorder="0" applyAlignment="0" applyProtection="0">
      <alignment vertical="center"/>
    </xf>
    <xf numFmtId="187" fontId="19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119" fillId="22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0" fontId="165" fillId="0" borderId="70" applyNumberFormat="0" applyFill="0" applyAlignment="0" applyProtection="0"/>
    <xf numFmtId="180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42" fillId="0" borderId="0"/>
    <xf numFmtId="181" fontId="90" fillId="16" borderId="52" applyNumberFormat="0" applyAlignment="0" applyProtection="0"/>
    <xf numFmtId="187" fontId="21" fillId="0" borderId="0"/>
    <xf numFmtId="181" fontId="84" fillId="16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77" fontId="21" fillId="0" borderId="0"/>
    <xf numFmtId="0" fontId="87" fillId="5" borderId="50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0" fontId="42" fillId="0" borderId="0"/>
    <xf numFmtId="0" fontId="103" fillId="17" borderId="0" applyNumberFormat="0" applyBorder="0" applyAlignment="0" applyProtection="0">
      <alignment vertical="center"/>
    </xf>
    <xf numFmtId="184" fontId="1" fillId="0" borderId="0"/>
    <xf numFmtId="177" fontId="108" fillId="0" borderId="0"/>
    <xf numFmtId="180" fontId="109" fillId="19" borderId="0" applyNumberFormat="0" applyBorder="0" applyAlignment="0" applyProtection="0">
      <alignment vertical="center"/>
    </xf>
    <xf numFmtId="177" fontId="108" fillId="0" borderId="0"/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8" fillId="0" borderId="0"/>
    <xf numFmtId="0" fontId="42" fillId="0" borderId="0"/>
    <xf numFmtId="180" fontId="113" fillId="9" borderId="0" applyNumberFormat="0" applyBorder="0" applyAlignment="0" applyProtection="0"/>
    <xf numFmtId="211" fontId="42" fillId="0" borderId="0"/>
    <xf numFmtId="187" fontId="108" fillId="0" borderId="0"/>
    <xf numFmtId="180" fontId="95" fillId="0" borderId="0"/>
    <xf numFmtId="0" fontId="99" fillId="5" borderId="52" applyNumberFormat="0" applyAlignment="0" applyProtection="0">
      <alignment vertical="center"/>
    </xf>
    <xf numFmtId="177" fontId="95" fillId="0" borderId="0"/>
    <xf numFmtId="181" fontId="111" fillId="27" borderId="50" applyNumberFormat="0" applyAlignment="0" applyProtection="0">
      <alignment vertical="center"/>
    </xf>
    <xf numFmtId="0" fontId="121" fillId="0" borderId="0"/>
    <xf numFmtId="0" fontId="106" fillId="16" borderId="53" applyNumberFormat="0" applyAlignment="0" applyProtection="0">
      <alignment vertical="center"/>
    </xf>
    <xf numFmtId="0" fontId="42" fillId="0" borderId="0"/>
    <xf numFmtId="0" fontId="1" fillId="0" borderId="0"/>
    <xf numFmtId="177" fontId="42" fillId="0" borderId="0"/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7" fontId="21" fillId="0" borderId="0"/>
    <xf numFmtId="0" fontId="99" fillId="5" borderId="52" applyNumberFormat="0" applyAlignment="0" applyProtection="0">
      <alignment vertical="center"/>
    </xf>
    <xf numFmtId="187" fontId="95" fillId="0" borderId="0"/>
    <xf numFmtId="181" fontId="95" fillId="20" borderId="54" applyNumberFormat="0" applyFont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97" fillId="18" borderId="50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77" fontId="95" fillId="0" borderId="0"/>
    <xf numFmtId="181" fontId="21" fillId="0" borderId="0"/>
    <xf numFmtId="0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77" fontId="21" fillId="0" borderId="0"/>
    <xf numFmtId="0" fontId="1" fillId="0" borderId="0">
      <alignment vertical="center"/>
    </xf>
    <xf numFmtId="180" fontId="95" fillId="0" borderId="0"/>
    <xf numFmtId="180" fontId="49" fillId="29" borderId="0" applyNumberFormat="0" applyBorder="0" applyAlignment="0" applyProtection="0">
      <alignment vertical="center"/>
    </xf>
    <xf numFmtId="187" fontId="95" fillId="0" borderId="0"/>
    <xf numFmtId="180" fontId="49" fillId="22" borderId="0" applyNumberFormat="0" applyBorder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177" fontId="95" fillId="0" borderId="0"/>
    <xf numFmtId="181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77" fontId="21" fillId="0" borderId="0"/>
    <xf numFmtId="187" fontId="95" fillId="0" borderId="0"/>
    <xf numFmtId="0" fontId="1" fillId="0" borderId="0"/>
    <xf numFmtId="180" fontId="21" fillId="0" borderId="0"/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180" fontId="95" fillId="0" borderId="0"/>
    <xf numFmtId="0" fontId="91" fillId="10" borderId="0" applyNumberFormat="0" applyBorder="0" applyAlignment="0" applyProtection="0">
      <alignment vertical="center"/>
    </xf>
    <xf numFmtId="187" fontId="21" fillId="0" borderId="0"/>
    <xf numFmtId="180" fontId="21" fillId="0" borderId="0"/>
    <xf numFmtId="181" fontId="1" fillId="0" borderId="0">
      <alignment vertical="center"/>
    </xf>
    <xf numFmtId="187" fontId="95" fillId="0" borderId="0"/>
    <xf numFmtId="181" fontId="91" fillId="1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1" fillId="0" borderId="0">
      <alignment vertical="center"/>
    </xf>
    <xf numFmtId="0" fontId="21" fillId="0" borderId="0"/>
    <xf numFmtId="187" fontId="108" fillId="0" borderId="0"/>
    <xf numFmtId="181" fontId="145" fillId="0" borderId="0" applyNumberFormat="0" applyFill="0" applyBorder="0" applyAlignment="0" applyProtection="0">
      <alignment vertical="center"/>
    </xf>
    <xf numFmtId="0" fontId="21" fillId="0" borderId="0"/>
    <xf numFmtId="187" fontId="21" fillId="0" borderId="0"/>
    <xf numFmtId="177" fontId="21" fillId="0" borderId="0"/>
    <xf numFmtId="0" fontId="49" fillId="20" borderId="54" applyNumberFormat="0" applyFont="0" applyAlignment="0" applyProtection="0">
      <alignment vertical="center"/>
    </xf>
    <xf numFmtId="185" fontId="42" fillId="0" borderId="55">
      <protection locked="0"/>
    </xf>
    <xf numFmtId="180" fontId="95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177" fontId="95" fillId="0" borderId="0"/>
    <xf numFmtId="181" fontId="49" fillId="31" borderId="0" applyNumberFormat="0" applyBorder="0" applyAlignment="0" applyProtection="0">
      <alignment vertical="center"/>
    </xf>
    <xf numFmtId="187" fontId="95" fillId="0" borderId="0"/>
    <xf numFmtId="0" fontId="21" fillId="0" borderId="0"/>
    <xf numFmtId="181" fontId="84" fillId="16" borderId="50" applyNumberFormat="0" applyAlignment="0" applyProtection="0">
      <alignment vertical="center"/>
    </xf>
    <xf numFmtId="187" fontId="42" fillId="0" borderId="0"/>
    <xf numFmtId="181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98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77" fontId="95" fillId="0" borderId="0"/>
    <xf numFmtId="0" fontId="166" fillId="30" borderId="0" applyNumberFormat="0" applyBorder="0" applyAlignment="0" applyProtection="0"/>
    <xf numFmtId="10" fontId="123" fillId="20" borderId="1" applyNumberFormat="0" applyBorder="0" applyAlignment="0" applyProtection="0"/>
    <xf numFmtId="187" fontId="95" fillId="0" borderId="0"/>
    <xf numFmtId="184" fontId="1" fillId="0" borderId="0"/>
    <xf numFmtId="187" fontId="49" fillId="31" borderId="0" applyNumberFormat="0" applyBorder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180" fontId="95" fillId="0" borderId="0"/>
    <xf numFmtId="181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4" fontId="113" fillId="28" borderId="0" applyNumberFormat="0" applyBorder="0" applyAlignment="0" applyProtection="0"/>
    <xf numFmtId="181" fontId="21" fillId="0" borderId="0"/>
    <xf numFmtId="0" fontId="42" fillId="0" borderId="0"/>
    <xf numFmtId="180" fontId="21" fillId="0" borderId="0"/>
    <xf numFmtId="0" fontId="106" fillId="16" borderId="53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187" fontId="95" fillId="0" borderId="0"/>
    <xf numFmtId="177" fontId="156" fillId="29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0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7" fontId="95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181" fontId="21" fillId="0" borderId="0">
      <alignment vertical="center"/>
    </xf>
    <xf numFmtId="0" fontId="111" fillId="27" borderId="50" applyNumberFormat="0" applyAlignment="0" applyProtection="0">
      <alignment vertical="center"/>
    </xf>
    <xf numFmtId="180" fontId="95" fillId="0" borderId="0"/>
    <xf numFmtId="0" fontId="97" fillId="18" borderId="50" applyNumberForma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187" fontId="42" fillId="0" borderId="0"/>
    <xf numFmtId="180" fontId="95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17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7" fontId="95" fillId="0" borderId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2" fillId="0" borderId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1" fontId="92" fillId="18" borderId="50" applyNumberFormat="0" applyAlignment="0" applyProtection="0"/>
    <xf numFmtId="187" fontId="49" fillId="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42" fillId="0" borderId="0"/>
    <xf numFmtId="180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7" fontId="95" fillId="0" borderId="0"/>
    <xf numFmtId="0" fontId="33" fillId="20" borderId="54" applyNumberFormat="0" applyFont="0" applyAlignment="0" applyProtection="0"/>
    <xf numFmtId="181" fontId="97" fillId="18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95" fillId="0" borderId="0"/>
    <xf numFmtId="187" fontId="95" fillId="0" borderId="0"/>
    <xf numFmtId="181" fontId="91" fillId="10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177" fontId="21" fillId="0" borderId="0"/>
    <xf numFmtId="181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" fillId="0" borderId="0">
      <alignment vertical="center"/>
    </xf>
    <xf numFmtId="177" fontId="95" fillId="0" borderId="0"/>
    <xf numFmtId="0" fontId="95" fillId="20" borderId="54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119" fillId="22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95" fillId="0" borderId="0"/>
    <xf numFmtId="184" fontId="166" fillId="19" borderId="0" applyNumberFormat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50" borderId="0" applyNumberFormat="0" applyBorder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91" fillId="0" borderId="0" applyNumberFormat="0" applyFill="0" applyBorder="0" applyAlignment="0" applyProtection="0"/>
    <xf numFmtId="181" fontId="111" fillId="27" borderId="50" applyNumberFormat="0" applyAlignment="0" applyProtection="0">
      <alignment vertical="center"/>
    </xf>
    <xf numFmtId="180" fontId="21" fillId="0" borderId="0"/>
    <xf numFmtId="181" fontId="111" fillId="27" borderId="50" applyNumberFormat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60" borderId="0" applyNumberFormat="0" applyBorder="0" applyAlignment="0" applyProtection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0" fontId="21" fillId="0" borderId="0"/>
    <xf numFmtId="177" fontId="95" fillId="0" borderId="0"/>
    <xf numFmtId="0" fontId="21" fillId="0" borderId="0"/>
    <xf numFmtId="0" fontId="21" fillId="0" borderId="0"/>
    <xf numFmtId="0" fontId="49" fillId="23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108" fillId="0" borderId="0"/>
    <xf numFmtId="187" fontId="95" fillId="0" borderId="0"/>
    <xf numFmtId="187" fontId="95" fillId="0" borderId="0"/>
    <xf numFmtId="0" fontId="21" fillId="0" borderId="0"/>
    <xf numFmtId="0" fontId="21" fillId="0" borderId="0"/>
    <xf numFmtId="0" fontId="42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2" fillId="0" borderId="0"/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77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72" fillId="0" borderId="0"/>
    <xf numFmtId="177" fontId="42" fillId="0" borderId="0"/>
    <xf numFmtId="181" fontId="111" fillId="27" borderId="50" applyNumberFormat="0" applyAlignment="0" applyProtection="0">
      <alignment vertical="center"/>
    </xf>
    <xf numFmtId="180" fontId="21" fillId="0" borderId="0"/>
    <xf numFmtId="0" fontId="42" fillId="0" borderId="0"/>
    <xf numFmtId="180" fontId="95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42" fillId="0" borderId="0"/>
    <xf numFmtId="187" fontId="21" fillId="0" borderId="0"/>
    <xf numFmtId="0" fontId="42" fillId="0" borderId="0"/>
    <xf numFmtId="181" fontId="84" fillId="16" borderId="50" applyNumberFormat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2" fillId="0" borderId="0"/>
    <xf numFmtId="0" fontId="88" fillId="17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177" fontId="21" fillId="0" borderId="0"/>
    <xf numFmtId="0" fontId="99" fillId="5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7" fontId="172" fillId="0" borderId="0"/>
    <xf numFmtId="0" fontId="97" fillId="18" borderId="50" applyNumberFormat="0" applyAlignment="0" applyProtection="0">
      <alignment vertical="center"/>
    </xf>
    <xf numFmtId="180" fontId="42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21" fillId="0" borderId="0"/>
    <xf numFmtId="181" fontId="103" fillId="29" borderId="0" applyNumberFormat="0" applyBorder="0" applyAlignment="0" applyProtection="0">
      <alignment vertical="center"/>
    </xf>
    <xf numFmtId="187" fontId="42" fillId="0" borderId="0"/>
    <xf numFmtId="180" fontId="95" fillId="0" borderId="0"/>
    <xf numFmtId="0" fontId="21" fillId="0" borderId="0"/>
    <xf numFmtId="180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2" fillId="18" borderId="50" applyNumberFormat="0" applyAlignment="0" applyProtection="0"/>
    <xf numFmtId="177" fontId="49" fillId="9" borderId="0" applyNumberFormat="0" applyBorder="0" applyAlignment="0" applyProtection="0">
      <alignment vertical="center"/>
    </xf>
    <xf numFmtId="180" fontId="21" fillId="0" borderId="0"/>
    <xf numFmtId="181" fontId="101" fillId="16" borderId="52" applyNumberFormat="0" applyAlignment="0" applyProtection="0">
      <alignment vertical="center"/>
    </xf>
    <xf numFmtId="177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77" fontId="95" fillId="0" borderId="0"/>
    <xf numFmtId="180" fontId="95" fillId="0" borderId="0"/>
    <xf numFmtId="0" fontId="125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29" fillId="0" borderId="0" applyNumberFormat="0" applyFill="0" applyBorder="0" applyAlignment="0" applyProtection="0">
      <alignment vertical="center"/>
    </xf>
    <xf numFmtId="177" fontId="21" fillId="0" borderId="0"/>
    <xf numFmtId="181" fontId="42" fillId="0" borderId="0"/>
    <xf numFmtId="180" fontId="49" fillId="22" borderId="0" applyNumberFormat="0" applyBorder="0" applyAlignment="0" applyProtection="0">
      <alignment vertical="center"/>
    </xf>
    <xf numFmtId="184" fontId="1" fillId="0" borderId="0"/>
    <xf numFmtId="187" fontId="21" fillId="0" borderId="0"/>
    <xf numFmtId="0" fontId="1" fillId="0" borderId="0">
      <alignment vertical="center"/>
    </xf>
    <xf numFmtId="181" fontId="21" fillId="0" borderId="0"/>
    <xf numFmtId="187" fontId="95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19" fillId="22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21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0" fontId="108" fillId="0" borderId="0"/>
    <xf numFmtId="177" fontId="21" fillId="0" borderId="0"/>
    <xf numFmtId="0" fontId="21" fillId="0" borderId="0" applyNumberFormat="0" applyFont="0" applyFill="0" applyBorder="0" applyAlignment="0" applyProtection="0"/>
    <xf numFmtId="181" fontId="167" fillId="0" borderId="0">
      <alignment vertical="center"/>
    </xf>
    <xf numFmtId="180" fontId="49" fillId="36" borderId="0" applyNumberFormat="0" applyBorder="0" applyAlignment="0" applyProtection="0">
      <alignment vertical="center"/>
    </xf>
    <xf numFmtId="177" fontId="103" fillId="9" borderId="0" applyNumberFormat="0" applyBorder="0" applyAlignment="0" applyProtection="0">
      <alignment vertical="center"/>
    </xf>
    <xf numFmtId="180" fontId="21" fillId="0" borderId="0"/>
    <xf numFmtId="181" fontId="167" fillId="0" borderId="0">
      <alignment vertical="center"/>
    </xf>
    <xf numFmtId="0" fontId="134" fillId="39" borderId="66" applyNumberFormat="0" applyAlignment="0" applyProtection="0">
      <alignment vertical="center"/>
    </xf>
    <xf numFmtId="180" fontId="103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2" fillId="0" borderId="0"/>
    <xf numFmtId="177" fontId="21" fillId="0" borderId="0"/>
    <xf numFmtId="181" fontId="49" fillId="34" borderId="0" applyNumberFormat="0" applyBorder="0" applyAlignment="0" applyProtection="0">
      <alignment vertical="center"/>
    </xf>
    <xf numFmtId="0" fontId="21" fillId="0" borderId="0"/>
    <xf numFmtId="180" fontId="21" fillId="0" borderId="0"/>
    <xf numFmtId="181" fontId="49" fillId="34" borderId="0" applyNumberFormat="0" applyBorder="0" applyAlignment="0" applyProtection="0">
      <alignment vertical="center"/>
    </xf>
    <xf numFmtId="187" fontId="21" fillId="0" borderId="0"/>
    <xf numFmtId="181" fontId="49" fillId="34" borderId="0" applyNumberFormat="0" applyBorder="0" applyAlignment="0" applyProtection="0">
      <alignment vertical="center"/>
    </xf>
    <xf numFmtId="0" fontId="21" fillId="0" borderId="0"/>
    <xf numFmtId="177" fontId="42" fillId="0" borderId="0"/>
    <xf numFmtId="0" fontId="21" fillId="0" borderId="0" applyNumberFormat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7" fontId="113" fillId="18" borderId="0" applyNumberFormat="0" applyBorder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108" fillId="0" borderId="0"/>
    <xf numFmtId="180" fontId="108" fillId="0" borderId="0"/>
    <xf numFmtId="187" fontId="108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84" fillId="16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" fillId="0" borderId="0"/>
    <xf numFmtId="0" fontId="103" fillId="27" borderId="0" applyNumberFormat="0" applyBorder="0" applyAlignment="0" applyProtection="0">
      <alignment vertical="center"/>
    </xf>
    <xf numFmtId="177" fontId="95" fillId="0" borderId="0"/>
    <xf numFmtId="177" fontId="42" fillId="0" borderId="0"/>
    <xf numFmtId="0" fontId="89" fillId="18" borderId="53" applyNumberFormat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187" fontId="95" fillId="0" borderId="0"/>
    <xf numFmtId="0" fontId="1" fillId="0" borderId="0"/>
    <xf numFmtId="187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77" fontId="21" fillId="0" borderId="0"/>
    <xf numFmtId="187" fontId="21" fillId="0" borderId="0"/>
    <xf numFmtId="43" fontId="231" fillId="0" borderId="0" applyFont="0" applyFill="0" applyBorder="0" applyAlignment="0" applyProtection="0"/>
    <xf numFmtId="180" fontId="108" fillId="0" borderId="0"/>
    <xf numFmtId="177" fontId="21" fillId="0" borderId="0"/>
    <xf numFmtId="180" fontId="42" fillId="0" borderId="0"/>
    <xf numFmtId="0" fontId="49" fillId="31" borderId="0" applyNumberFormat="0" applyBorder="0" applyAlignment="0" applyProtection="0">
      <alignment vertical="center"/>
    </xf>
    <xf numFmtId="0" fontId="228" fillId="27" borderId="0" applyNumberFormat="0" applyBorder="0" applyAlignment="0" applyProtection="0">
      <alignment vertical="center"/>
    </xf>
    <xf numFmtId="181" fontId="103" fillId="29" borderId="0" applyNumberFormat="0" applyBorder="0" applyAlignment="0" applyProtection="0">
      <alignment vertical="center"/>
    </xf>
    <xf numFmtId="181" fontId="33" fillId="20" borderId="54" applyNumberFormat="0" applyFont="0" applyAlignment="0" applyProtection="0"/>
    <xf numFmtId="177" fontId="42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/>
    <xf numFmtId="180" fontId="42" fillId="0" borderId="0"/>
    <xf numFmtId="0" fontId="91" fillId="26" borderId="0" applyNumberFormat="0" applyBorder="0" applyAlignment="0" applyProtection="0">
      <alignment vertical="center"/>
    </xf>
    <xf numFmtId="0" fontId="42" fillId="0" borderId="0"/>
    <xf numFmtId="0" fontId="119" fillId="22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77" fontId="120" fillId="9" borderId="0" applyNumberFormat="0" applyBorder="0" applyAlignment="0" applyProtection="0">
      <alignment vertical="center"/>
    </xf>
    <xf numFmtId="177" fontId="42" fillId="0" borderId="0"/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77" fontId="109" fillId="16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0" fontId="135" fillId="27" borderId="0" applyNumberFormat="0" applyBorder="0" applyAlignment="0" applyProtection="0">
      <alignment vertical="center"/>
    </xf>
    <xf numFmtId="0" fontId="150" fillId="16" borderId="50" applyNumberFormat="0" applyAlignment="0" applyProtection="0"/>
    <xf numFmtId="187" fontId="120" fillId="9" borderId="0" applyNumberFormat="0" applyBorder="0" applyAlignment="0" applyProtection="0">
      <alignment vertical="center"/>
    </xf>
    <xf numFmtId="187" fontId="42" fillId="0" borderId="0"/>
    <xf numFmtId="181" fontId="90" fillId="16" borderId="52" applyNumberFormat="0" applyAlignment="0" applyProtection="0"/>
    <xf numFmtId="180" fontId="95" fillId="0" borderId="0"/>
    <xf numFmtId="18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0" fontId="42" fillId="0" borderId="0"/>
    <xf numFmtId="177" fontId="95" fillId="0" borderId="0"/>
    <xf numFmtId="181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42" fillId="0" borderId="0"/>
    <xf numFmtId="187" fontId="108" fillId="0" borderId="0"/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21" fillId="0" borderId="0"/>
    <xf numFmtId="0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0" fontId="21" fillId="0" borderId="0"/>
    <xf numFmtId="187" fontId="95" fillId="0" borderId="0"/>
    <xf numFmtId="187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7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77" fontId="21" fillId="0" borderId="0"/>
    <xf numFmtId="0" fontId="1" fillId="0" borderId="0"/>
    <xf numFmtId="0" fontId="85" fillId="0" borderId="51" applyNumberFormat="0" applyFill="0" applyAlignment="0" applyProtection="0">
      <alignment vertical="center"/>
    </xf>
    <xf numFmtId="187" fontId="21" fillId="0" borderId="0"/>
    <xf numFmtId="0" fontId="91" fillId="46" borderId="0" applyNumberFormat="0" applyBorder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160" fillId="0" borderId="0"/>
    <xf numFmtId="184" fontId="1" fillId="0" borderId="0"/>
    <xf numFmtId="181" fontId="92" fillId="18" borderId="50" applyNumberFormat="0" applyAlignment="0" applyProtection="0"/>
    <xf numFmtId="177" fontId="108" fillId="0" borderId="0"/>
    <xf numFmtId="185" fontId="153" fillId="0" borderId="0"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0" fontId="123" fillId="20" borderId="1" applyNumberFormat="0" applyBorder="0" applyAlignment="0" applyProtection="0"/>
    <xf numFmtId="177" fontId="21" fillId="0" borderId="0"/>
    <xf numFmtId="187" fontId="42" fillId="0" borderId="0"/>
    <xf numFmtId="184" fontId="52" fillId="0" borderId="18">
      <alignment horizontal="left"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7" fontId="108" fillId="0" borderId="0"/>
    <xf numFmtId="0" fontId="84" fillId="16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0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77" fontId="21" fillId="0" borderId="0"/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95" fillId="0" borderId="0"/>
    <xf numFmtId="187" fontId="95" fillId="0" borderId="0"/>
    <xf numFmtId="0" fontId="42" fillId="0" borderId="0"/>
    <xf numFmtId="0" fontId="1" fillId="0" borderId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77" fontId="42" fillId="0" borderId="0"/>
    <xf numFmtId="0" fontId="21" fillId="0" borderId="0"/>
    <xf numFmtId="0" fontId="91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180" fontId="95" fillId="0" borderId="0"/>
    <xf numFmtId="0" fontId="85" fillId="0" borderId="51" applyNumberFormat="0" applyFill="0" applyAlignment="0" applyProtection="0">
      <alignment vertical="center"/>
    </xf>
    <xf numFmtId="187" fontId="42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187" fontId="95" fillId="0" borderId="0"/>
    <xf numFmtId="181" fontId="88" fillId="37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0" fontId="49" fillId="9" borderId="0" applyNumberFormat="0" applyBorder="0" applyAlignment="0" applyProtection="0">
      <alignment vertical="center"/>
    </xf>
    <xf numFmtId="177" fontId="103" fillId="17" borderId="0" applyNumberFormat="0" applyBorder="0" applyAlignment="0" applyProtection="0">
      <alignment vertical="center"/>
    </xf>
    <xf numFmtId="187" fontId="21" fillId="0" borderId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0" fontId="42" fillId="0" borderId="0"/>
    <xf numFmtId="0" fontId="114" fillId="0" borderId="57" applyNumberFormat="0" applyFill="0" applyAlignment="0" applyProtection="0">
      <alignment vertical="center"/>
    </xf>
    <xf numFmtId="180" fontId="95" fillId="0" borderId="0"/>
    <xf numFmtId="180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95" fillId="0" borderId="0"/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7" fontId="21" fillId="0" borderId="0"/>
    <xf numFmtId="0" fontId="85" fillId="0" borderId="57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7" fontId="120" fillId="18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77" fontId="95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0" fontId="95" fillId="0" borderId="0"/>
    <xf numFmtId="0" fontId="1" fillId="0" borderId="0"/>
    <xf numFmtId="0" fontId="21" fillId="0" borderId="0"/>
    <xf numFmtId="187" fontId="108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203" fontId="142" fillId="0" borderId="0"/>
    <xf numFmtId="181" fontId="2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95" fillId="0" borderId="0"/>
    <xf numFmtId="180" fontId="49" fillId="9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7" fontId="21" fillId="0" borderId="0"/>
    <xf numFmtId="180" fontId="95" fillId="0" borderId="0"/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9" fillId="29" borderId="0" applyNumberFormat="0" applyBorder="0" applyAlignment="0" applyProtection="0">
      <alignment vertical="center"/>
    </xf>
    <xf numFmtId="0" fontId="42" fillId="0" borderId="0"/>
    <xf numFmtId="0" fontId="103" fillId="29" borderId="0" applyNumberFormat="0" applyBorder="0" applyAlignment="0" applyProtection="0">
      <alignment vertical="center"/>
    </xf>
    <xf numFmtId="177" fontId="95" fillId="0" borderId="0"/>
    <xf numFmtId="181" fontId="114" fillId="0" borderId="57" applyNumberFormat="0" applyFill="0" applyAlignment="0" applyProtection="0">
      <alignment vertical="center"/>
    </xf>
    <xf numFmtId="177" fontId="95" fillId="0" borderId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16" borderId="0" applyNumberFormat="0" applyBorder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0" fontId="232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7" fontId="95" fillId="0" borderId="0"/>
    <xf numFmtId="181" fontId="113" fillId="29" borderId="0" applyNumberFormat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13" fillId="17" borderId="0" applyNumberFormat="0" applyBorder="0" applyAlignment="0" applyProtection="0"/>
    <xf numFmtId="0" fontId="104" fillId="0" borderId="59" applyNumberFormat="0" applyFill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91" fillId="36" borderId="0" applyNumberFormat="0" applyBorder="0" applyAlignment="0" applyProtection="0">
      <alignment vertical="center"/>
    </xf>
    <xf numFmtId="184" fontId="1" fillId="0" borderId="0"/>
    <xf numFmtId="177" fontId="95" fillId="0" borderId="0"/>
    <xf numFmtId="177" fontId="95" fillId="0" borderId="0"/>
    <xf numFmtId="181" fontId="84" fillId="16" borderId="50" applyNumberFormat="0" applyAlignment="0" applyProtection="0">
      <alignment vertical="center"/>
    </xf>
    <xf numFmtId="0" fontId="21" fillId="0" borderId="0"/>
    <xf numFmtId="181" fontId="21" fillId="0" borderId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97" fillId="18" borderId="50" applyNumberFormat="0" applyAlignment="0" applyProtection="0">
      <alignment vertical="center"/>
    </xf>
    <xf numFmtId="187" fontId="95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0" fontId="95" fillId="0" borderId="0"/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77" fontId="95" fillId="0" borderId="0"/>
    <xf numFmtId="184" fontId="1" fillId="0" borderId="0"/>
    <xf numFmtId="0" fontId="21" fillId="0" borderId="0"/>
    <xf numFmtId="0" fontId="1" fillId="0" borderId="0">
      <alignment vertical="center"/>
    </xf>
    <xf numFmtId="0" fontId="103" fillId="27" borderId="0" applyNumberFormat="0" applyBorder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36" borderId="0" applyNumberFormat="0" applyBorder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77" fontId="21" fillId="0" borderId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7" fontId="109" fillId="2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91" fillId="3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1" fillId="50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181" fontId="91" fillId="25" borderId="0" applyNumberFormat="0" applyBorder="0" applyAlignment="0" applyProtection="0">
      <alignment vertical="center"/>
    </xf>
    <xf numFmtId="0" fontId="42" fillId="0" borderId="0"/>
    <xf numFmtId="177" fontId="21" fillId="0" borderId="0"/>
    <xf numFmtId="181" fontId="103" fillId="20" borderId="0" applyNumberFormat="0" applyBorder="0" applyAlignment="0" applyProtection="0">
      <alignment vertical="center"/>
    </xf>
    <xf numFmtId="187" fontId="95" fillId="0" borderId="0"/>
    <xf numFmtId="180" fontId="234" fillId="22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107" fillId="24" borderId="58" applyNumberFormat="0" applyAlignment="0" applyProtection="0">
      <alignment vertical="center"/>
    </xf>
    <xf numFmtId="177" fontId="95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187" fontId="95" fillId="0" borderId="0"/>
    <xf numFmtId="187" fontId="21" fillId="0" borderId="0"/>
    <xf numFmtId="181" fontId="91" fillId="10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77" fontId="21" fillId="0" borderId="0"/>
    <xf numFmtId="0" fontId="49" fillId="19" borderId="0" applyNumberFormat="0" applyBorder="0" applyAlignment="0" applyProtection="0">
      <alignment vertical="center"/>
    </xf>
    <xf numFmtId="0" fontId="96" fillId="0" borderId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77" fontId="95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7" fillId="24" borderId="58" applyNumberFormat="0" applyAlignment="0" applyProtection="0">
      <alignment vertical="center"/>
    </xf>
    <xf numFmtId="187" fontId="132" fillId="20" borderId="0" applyNumberFormat="0" applyBorder="0" applyAlignment="0" applyProtection="0">
      <alignment vertical="center"/>
    </xf>
    <xf numFmtId="177" fontId="21" fillId="0" borderId="0"/>
    <xf numFmtId="180" fontId="95" fillId="0" borderId="0"/>
    <xf numFmtId="0" fontId="219" fillId="0" borderId="0" applyNumberForma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87" fillId="5" borderId="50" applyNumberFormat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0" fontId="21" fillId="0" borderId="0"/>
    <xf numFmtId="187" fontId="95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177" fontId="95" fillId="0" borderId="0"/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2" fillId="0" borderId="0"/>
    <xf numFmtId="180" fontId="21" fillId="0" borderId="0"/>
    <xf numFmtId="0" fontId="88" fillId="37" borderId="0" applyNumberFormat="0" applyBorder="0" applyAlignment="0" applyProtection="0">
      <alignment vertical="center"/>
    </xf>
    <xf numFmtId="187" fontId="109" fillId="19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0" fontId="120" fillId="18" borderId="0" applyNumberFormat="0" applyBorder="0" applyAlignment="0" applyProtection="0">
      <alignment vertical="center"/>
    </xf>
    <xf numFmtId="0" fontId="21" fillId="0" borderId="0">
      <alignment vertical="center"/>
    </xf>
    <xf numFmtId="177" fontId="113" fillId="19" borderId="0" applyNumberFormat="0" applyBorder="0" applyAlignment="0" applyProtection="0"/>
    <xf numFmtId="180" fontId="95" fillId="0" borderId="0"/>
    <xf numFmtId="181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187" fontId="95" fillId="0" borderId="0"/>
    <xf numFmtId="0" fontId="96" fillId="0" borderId="0" applyNumberFormat="0" applyFill="0" applyBorder="0" applyAlignment="0" applyProtection="0"/>
    <xf numFmtId="180" fontId="109" fillId="17" borderId="0" applyNumberFormat="0" applyBorder="0" applyAlignment="0" applyProtection="0">
      <alignment vertical="center"/>
    </xf>
    <xf numFmtId="0" fontId="1" fillId="0" borderId="0"/>
    <xf numFmtId="181" fontId="138" fillId="0" borderId="67" applyNumberFormat="0" applyFill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181" fontId="21" fillId="0" borderId="0"/>
    <xf numFmtId="180" fontId="21" fillId="0" borderId="0"/>
    <xf numFmtId="187" fontId="21" fillId="0" borderId="0"/>
    <xf numFmtId="187" fontId="120" fillId="19" borderId="0" applyNumberFormat="0" applyBorder="0" applyAlignment="0" applyProtection="0">
      <alignment vertical="center"/>
    </xf>
    <xf numFmtId="187" fontId="120" fillId="19" borderId="0" applyNumberFormat="0" applyBorder="0" applyAlignment="0" applyProtection="0">
      <alignment vertical="center"/>
    </xf>
    <xf numFmtId="180" fontId="95" fillId="0" borderId="0"/>
    <xf numFmtId="0" fontId="21" fillId="0" borderId="0"/>
    <xf numFmtId="187" fontId="21" fillId="0" borderId="0"/>
    <xf numFmtId="0" fontId="1" fillId="0" borderId="0"/>
    <xf numFmtId="0" fontId="21" fillId="0" borderId="0"/>
    <xf numFmtId="177" fontId="21" fillId="0" borderId="0"/>
    <xf numFmtId="0" fontId="21" fillId="0" borderId="0"/>
    <xf numFmtId="187" fontId="95" fillId="0" borderId="0"/>
    <xf numFmtId="181" fontId="49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187" fontId="113" fillId="9" borderId="0" applyNumberFormat="0" applyBorder="0" applyAlignment="0" applyProtection="0"/>
    <xf numFmtId="180" fontId="49" fillId="22" borderId="0" applyNumberFormat="0" applyBorder="0" applyAlignment="0" applyProtection="0">
      <alignment vertical="center"/>
    </xf>
    <xf numFmtId="187" fontId="21" fillId="0" borderId="0"/>
    <xf numFmtId="184" fontId="166" fillId="56" borderId="0" applyNumberFormat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77" fontId="21" fillId="0" borderId="0"/>
    <xf numFmtId="180" fontId="95" fillId="0" borderId="0"/>
    <xf numFmtId="187" fontId="21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49" fillId="0" borderId="0">
      <alignment vertical="center"/>
    </xf>
    <xf numFmtId="187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7" fontId="113" fillId="17" borderId="0" applyNumberFormat="0" applyBorder="0" applyAlignment="0" applyProtection="0"/>
    <xf numFmtId="180" fontId="49" fillId="29" borderId="0" applyNumberFormat="0" applyBorder="0" applyAlignment="0" applyProtection="0">
      <alignment vertical="center"/>
    </xf>
    <xf numFmtId="0" fontId="104" fillId="0" borderId="59" applyNumberFormat="0" applyFill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7" fontId="95" fillId="0" borderId="0"/>
    <xf numFmtId="0" fontId="1" fillId="0" borderId="0"/>
    <xf numFmtId="0" fontId="121" fillId="0" borderId="0"/>
    <xf numFmtId="181" fontId="92" fillId="18" borderId="50" applyNumberFormat="0" applyAlignment="0" applyProtection="0"/>
    <xf numFmtId="177" fontId="95" fillId="0" borderId="0"/>
    <xf numFmtId="0" fontId="1" fillId="0" borderId="0">
      <alignment vertical="center"/>
    </xf>
    <xf numFmtId="181" fontId="91" fillId="30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180" fontId="95" fillId="0" borderId="0"/>
    <xf numFmtId="180" fontId="49" fillId="22" borderId="0" applyNumberFormat="0" applyBorder="0" applyAlignment="0" applyProtection="0">
      <alignment vertical="center"/>
    </xf>
    <xf numFmtId="187" fontId="95" fillId="0" borderId="0"/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79" fillId="0" borderId="0"/>
    <xf numFmtId="0" fontId="1" fillId="0" borderId="0">
      <alignment vertical="center"/>
    </xf>
    <xf numFmtId="181" fontId="49" fillId="22" borderId="0" applyNumberFormat="0" applyBorder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0" fontId="42" fillId="0" borderId="0"/>
    <xf numFmtId="181" fontId="49" fillId="34" borderId="0" applyNumberFormat="0" applyBorder="0" applyAlignment="0" applyProtection="0">
      <alignment vertical="center"/>
    </xf>
    <xf numFmtId="181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7" fontId="95" fillId="0" borderId="0"/>
    <xf numFmtId="0" fontId="106" fillId="16" borderId="53" applyNumberFormat="0" applyAlignment="0" applyProtection="0">
      <alignment vertical="center"/>
    </xf>
    <xf numFmtId="181" fontId="92" fillId="18" borderId="50" applyNumberFormat="0" applyAlignment="0" applyProtection="0"/>
    <xf numFmtId="0" fontId="91" fillId="37" borderId="0" applyNumberFormat="0" applyBorder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7" fontId="95" fillId="0" borderId="0"/>
    <xf numFmtId="181" fontId="49" fillId="17" borderId="0" applyNumberFormat="0" applyBorder="0" applyAlignment="0" applyProtection="0">
      <alignment vertical="center"/>
    </xf>
    <xf numFmtId="181" fontId="21" fillId="0" borderId="0"/>
    <xf numFmtId="17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77" fontId="21" fillId="0" borderId="0"/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21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95" fillId="0" borderId="0"/>
    <xf numFmtId="0" fontId="192" fillId="0" borderId="7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56" fillId="18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0" fontId="21" fillId="0" borderId="0"/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109" fillId="18" borderId="0" applyNumberFormat="0" applyBorder="0" applyAlignment="0" applyProtection="0">
      <alignment vertical="center"/>
    </xf>
    <xf numFmtId="187" fontId="95" fillId="0" borderId="0"/>
    <xf numFmtId="180" fontId="21" fillId="0" borderId="0"/>
    <xf numFmtId="181" fontId="103" fillId="20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7" fontId="108" fillId="0" borderId="0"/>
    <xf numFmtId="181" fontId="117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9" fillId="44" borderId="61" applyNumberFormat="0" applyFont="0" applyAlignment="0" applyProtection="0"/>
    <xf numFmtId="180" fontId="95" fillId="0" borderId="0"/>
    <xf numFmtId="181" fontId="49" fillId="18" borderId="0" applyNumberFormat="0" applyBorder="0" applyAlignment="0" applyProtection="0">
      <alignment vertical="center"/>
    </xf>
    <xf numFmtId="18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86" fillId="16" borderId="52" applyNumberFormat="0" applyAlignment="0" applyProtection="0">
      <alignment vertical="center"/>
    </xf>
    <xf numFmtId="177" fontId="95" fillId="0" borderId="0"/>
    <xf numFmtId="0" fontId="103" fillId="2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0" fontId="95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0" fontId="42" fillId="0" borderId="0"/>
    <xf numFmtId="0" fontId="21" fillId="0" borderId="0"/>
    <xf numFmtId="0" fontId="103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0" borderId="0"/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7" fontId="95" fillId="0" borderId="0"/>
    <xf numFmtId="181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07" fillId="24" borderId="58" applyNumberFormat="0" applyAlignment="0" applyProtection="0">
      <alignment vertical="center"/>
    </xf>
    <xf numFmtId="180" fontId="21" fillId="0" borderId="0"/>
    <xf numFmtId="177" fontId="21" fillId="0" borderId="0"/>
    <xf numFmtId="181" fontId="49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21" fillId="0" borderId="0"/>
    <xf numFmtId="180" fontId="95" fillId="0" borderId="0"/>
    <xf numFmtId="181" fontId="21" fillId="0" borderId="0"/>
    <xf numFmtId="0" fontId="21" fillId="0" borderId="0"/>
    <xf numFmtId="17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91" fillId="37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106" fillId="16" borderId="53" applyNumberFormat="0" applyAlignment="0" applyProtection="0">
      <alignment vertical="center"/>
    </xf>
    <xf numFmtId="0" fontId="42" fillId="0" borderId="0"/>
    <xf numFmtId="181" fontId="49" fillId="23" borderId="0" applyNumberFormat="0" applyBorder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7" fontId="95" fillId="0" borderId="0"/>
    <xf numFmtId="0" fontId="152" fillId="43" borderId="1" applyNumberFormat="0" applyFont="0" applyAlignment="0">
      <alignment horizontal="left" vertical="center"/>
    </xf>
    <xf numFmtId="181" fontId="21" fillId="0" borderId="0"/>
    <xf numFmtId="0" fontId="1" fillId="0" borderId="0"/>
    <xf numFmtId="180" fontId="49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177" fontId="42" fillId="0" borderId="0"/>
    <xf numFmtId="180" fontId="95" fillId="0" borderId="0"/>
    <xf numFmtId="0" fontId="97" fillId="18" borderId="50" applyNumberFormat="0" applyAlignment="0" applyProtection="0">
      <alignment vertical="center"/>
    </xf>
    <xf numFmtId="177" fontId="95" fillId="0" borderId="0"/>
    <xf numFmtId="0" fontId="54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0" fontId="95" fillId="0" borderId="0"/>
    <xf numFmtId="0" fontId="49" fillId="22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180" fontId="42" fillId="0" borderId="0"/>
    <xf numFmtId="181" fontId="161" fillId="0" borderId="0" applyNumberFormat="0" applyFill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49" fillId="29" borderId="0" applyNumberFormat="0" applyBorder="0" applyAlignment="0" applyProtection="0">
      <alignment vertical="center"/>
    </xf>
    <xf numFmtId="0" fontId="1" fillId="0" borderId="0"/>
    <xf numFmtId="187" fontId="42" fillId="0" borderId="0"/>
    <xf numFmtId="187" fontId="95" fillId="0" borderId="0"/>
    <xf numFmtId="0" fontId="84" fillId="16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95" fillId="0" borderId="0"/>
    <xf numFmtId="0" fontId="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7" fontId="95" fillId="0" borderId="0"/>
    <xf numFmtId="0" fontId="97" fillId="18" borderId="50" applyNumberFormat="0" applyAlignment="0" applyProtection="0">
      <alignment vertical="center"/>
    </xf>
    <xf numFmtId="181" fontId="21" fillId="0" borderId="0"/>
    <xf numFmtId="187" fontId="95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77" fontId="95" fillId="0" borderId="0"/>
    <xf numFmtId="180" fontId="95" fillId="0" borderId="0"/>
    <xf numFmtId="0" fontId="1" fillId="0" borderId="0"/>
    <xf numFmtId="181" fontId="49" fillId="18" borderId="0" applyNumberFormat="0" applyBorder="0" applyAlignment="0" applyProtection="0">
      <alignment vertical="center"/>
    </xf>
    <xf numFmtId="0" fontId="49" fillId="44" borderId="61" applyNumberFormat="0" applyFont="0" applyAlignment="0" applyProtection="0"/>
    <xf numFmtId="180" fontId="95" fillId="0" borderId="0"/>
    <xf numFmtId="0" fontId="164" fillId="16" borderId="50" applyNumberFormat="0" applyAlignment="0" applyProtection="0"/>
    <xf numFmtId="177" fontId="95" fillId="0" borderId="0"/>
    <xf numFmtId="181" fontId="99" fillId="5" borderId="52" applyNumberFormat="0" applyAlignment="0" applyProtection="0">
      <alignment vertical="center"/>
    </xf>
    <xf numFmtId="181" fontId="33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180" fontId="21" fillId="0" borderId="0"/>
    <xf numFmtId="187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113" fillId="22" borderId="0" applyNumberFormat="0" applyBorder="0" applyAlignment="0" applyProtection="0"/>
    <xf numFmtId="0" fontId="161" fillId="0" borderId="0" applyNumberFormat="0" applyFill="0" applyBorder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113" fillId="19" borderId="0" applyNumberFormat="0" applyBorder="0" applyAlignment="0" applyProtection="0"/>
    <xf numFmtId="181" fontId="49" fillId="22" borderId="0" applyNumberFormat="0" applyBorder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180" fontId="21" fillId="0" borderId="0"/>
    <xf numFmtId="0" fontId="87" fillId="5" borderId="50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89" fillId="18" borderId="53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0" fontId="21" fillId="0" borderId="0"/>
    <xf numFmtId="177" fontId="95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180" fontId="21" fillId="0" borderId="0"/>
    <xf numFmtId="0" fontId="92" fillId="18" borderId="50" applyNumberFormat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180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7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91" fillId="26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7" fontId="21" fillId="0" borderId="0"/>
    <xf numFmtId="181" fontId="91" fillId="21" borderId="0" applyNumberFormat="0" applyBorder="0" applyAlignment="0" applyProtection="0">
      <alignment vertical="center"/>
    </xf>
    <xf numFmtId="187" fontId="21" fillId="0" borderId="0"/>
    <xf numFmtId="181" fontId="114" fillId="0" borderId="57" applyNumberFormat="0" applyFill="0" applyAlignment="0" applyProtection="0">
      <alignment vertical="center"/>
    </xf>
    <xf numFmtId="180" fontId="95" fillId="0" borderId="0"/>
    <xf numFmtId="0" fontId="21" fillId="0" borderId="0"/>
    <xf numFmtId="0" fontId="113" fillId="44" borderId="61" applyNumberFormat="0" applyFont="0" applyAlignment="0" applyProtection="0"/>
    <xf numFmtId="0" fontId="1" fillId="0" borderId="0"/>
    <xf numFmtId="187" fontId="95" fillId="0" borderId="0"/>
    <xf numFmtId="181" fontId="1" fillId="0" borderId="0"/>
    <xf numFmtId="177" fontId="95" fillId="0" borderId="0"/>
    <xf numFmtId="0" fontId="124" fillId="23" borderId="0" applyNumberFormat="0" applyBorder="0" applyAlignment="0" applyProtection="0">
      <alignment vertical="center"/>
    </xf>
    <xf numFmtId="180" fontId="95" fillId="0" borderId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77" fontId="95" fillId="0" borderId="0"/>
    <xf numFmtId="0" fontId="96" fillId="0" borderId="0" applyNumberFormat="0" applyFill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180" fontId="95" fillId="0" borderId="0"/>
    <xf numFmtId="0" fontId="21" fillId="0" borderId="0"/>
    <xf numFmtId="181" fontId="21" fillId="0" borderId="0"/>
    <xf numFmtId="187" fontId="95" fillId="0" borderId="0"/>
    <xf numFmtId="187" fontId="95" fillId="0" borderId="0"/>
    <xf numFmtId="181" fontId="21" fillId="0" borderId="0"/>
    <xf numFmtId="187" fontId="49" fillId="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7" fillId="18" borderId="50" applyNumberFormat="0" applyAlignment="0" applyProtection="0">
      <alignment vertical="center"/>
    </xf>
    <xf numFmtId="181" fontId="21" fillId="0" borderId="0"/>
    <xf numFmtId="177" fontId="95" fillId="0" borderId="0"/>
    <xf numFmtId="180" fontId="95" fillId="0" borderId="0"/>
    <xf numFmtId="0" fontId="101" fillId="16" borderId="52" applyNumberFormat="0" applyAlignment="0" applyProtection="0">
      <alignment vertical="center"/>
    </xf>
    <xf numFmtId="0" fontId="33" fillId="20" borderId="54" applyNumberFormat="0" applyFont="0" applyAlignment="0" applyProtection="0"/>
    <xf numFmtId="181" fontId="97" fillId="18" borderId="50" applyNumberFormat="0" applyAlignment="0" applyProtection="0">
      <alignment vertical="center"/>
    </xf>
    <xf numFmtId="181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187" fontId="21" fillId="0" borderId="0"/>
    <xf numFmtId="0" fontId="85" fillId="0" borderId="51" applyNumberFormat="0" applyFill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181" fontId="49" fillId="36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77" fontId="120" fillId="31" borderId="0" applyNumberFormat="0" applyBorder="0" applyAlignment="0" applyProtection="0">
      <alignment vertical="center"/>
    </xf>
    <xf numFmtId="177" fontId="95" fillId="0" borderId="0"/>
    <xf numFmtId="181" fontId="101" fillId="16" borderId="52" applyNumberFormat="0" applyAlignment="0" applyProtection="0">
      <alignment vertical="center"/>
    </xf>
    <xf numFmtId="180" fontId="42" fillId="0" borderId="0">
      <alignment vertical="center"/>
    </xf>
    <xf numFmtId="177" fontId="49" fillId="18" borderId="0" applyNumberFormat="0" applyBorder="0" applyAlignment="0" applyProtection="0">
      <alignment vertical="center"/>
    </xf>
    <xf numFmtId="181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180" fontId="95" fillId="0" borderId="0"/>
    <xf numFmtId="180" fontId="120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30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0" fontId="95" fillId="0" borderId="0"/>
    <xf numFmtId="177" fontId="109" fillId="1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95" fillId="0" borderId="0"/>
    <xf numFmtId="0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187" fontId="120" fillId="31" borderId="0" applyNumberFormat="0" applyBorder="0" applyAlignment="0" applyProtection="0">
      <alignment vertical="center"/>
    </xf>
    <xf numFmtId="180" fontId="42" fillId="0" borderId="0"/>
    <xf numFmtId="181" fontId="103" fillId="17" borderId="0" applyNumberFormat="0" applyBorder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1" fillId="0" borderId="0">
      <alignment vertical="center"/>
    </xf>
    <xf numFmtId="0" fontId="91" fillId="25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77" fontId="95" fillId="0" borderId="0"/>
    <xf numFmtId="0" fontId="106" fillId="16" borderId="53" applyNumberFormat="0" applyAlignment="0" applyProtection="0">
      <alignment vertical="center"/>
    </xf>
    <xf numFmtId="177" fontId="95" fillId="0" borderId="0"/>
    <xf numFmtId="180" fontId="95" fillId="0" borderId="0"/>
    <xf numFmtId="0" fontId="106" fillId="16" borderId="53" applyNumberFormat="0" applyAlignment="0" applyProtection="0">
      <alignment vertical="center"/>
    </xf>
    <xf numFmtId="0" fontId="21" fillId="0" borderId="0"/>
    <xf numFmtId="180" fontId="95" fillId="0" borderId="0"/>
    <xf numFmtId="0" fontId="99" fillId="5" borderId="52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/>
    <xf numFmtId="180" fontId="49" fillId="23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77" fontId="95" fillId="0" borderId="0"/>
    <xf numFmtId="180" fontId="95" fillId="0" borderId="0"/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21" fillId="0" borderId="0"/>
    <xf numFmtId="0" fontId="49" fillId="29" borderId="0" applyNumberFormat="0" applyBorder="0" applyAlignment="0" applyProtection="0">
      <alignment vertical="center"/>
    </xf>
    <xf numFmtId="180" fontId="95" fillId="0" borderId="0"/>
    <xf numFmtId="0" fontId="21" fillId="0" borderId="0"/>
    <xf numFmtId="0" fontId="122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185" fontId="42" fillId="0" borderId="55">
      <protection locked="0"/>
    </xf>
    <xf numFmtId="187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0" fontId="21" fillId="0" borderId="0"/>
    <xf numFmtId="0" fontId="49" fillId="29" borderId="0" applyNumberFormat="0" applyBorder="0" applyAlignment="0" applyProtection="0">
      <alignment vertical="center"/>
    </xf>
    <xf numFmtId="187" fontId="95" fillId="0" borderId="0"/>
    <xf numFmtId="0" fontId="101" fillId="16" borderId="52" applyNumberFormat="0" applyAlignment="0" applyProtection="0">
      <alignment vertical="center"/>
    </xf>
    <xf numFmtId="177" fontId="21" fillId="0" borderId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180" fontId="95" fillId="0" borderId="0"/>
    <xf numFmtId="0" fontId="21" fillId="0" borderId="0" applyNumberFormat="0" applyFont="0" applyFill="0" applyBorder="0" applyAlignment="0" applyProtection="0"/>
    <xf numFmtId="187" fontId="109" fillId="16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18" borderId="0" applyNumberFormat="0" applyBorder="0" applyAlignment="0" applyProtection="0">
      <alignment vertical="center"/>
    </xf>
    <xf numFmtId="180" fontId="21" fillId="0" borderId="0"/>
    <xf numFmtId="0" fontId="42" fillId="0" borderId="0"/>
    <xf numFmtId="0" fontId="21" fillId="0" borderId="0"/>
    <xf numFmtId="10" fontId="167" fillId="20" borderId="1" applyNumberFormat="0" applyBorder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3" fillId="44" borderId="61" applyNumberFormat="0" applyFont="0" applyAlignment="0" applyProtection="0"/>
    <xf numFmtId="177" fontId="21" fillId="0" borderId="0"/>
    <xf numFmtId="187" fontId="95" fillId="0" borderId="0"/>
    <xf numFmtId="177" fontId="21" fillId="0" borderId="0"/>
    <xf numFmtId="181" fontId="21" fillId="0" borderId="0"/>
    <xf numFmtId="187" fontId="21" fillId="0" borderId="0"/>
    <xf numFmtId="187" fontId="95" fillId="0" borderId="0"/>
    <xf numFmtId="0" fontId="91" fillId="10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0" fontId="95" fillId="0" borderId="0"/>
    <xf numFmtId="0" fontId="42" fillId="0" borderId="0"/>
    <xf numFmtId="177" fontId="95" fillId="0" borderId="0"/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7" fontId="109" fillId="20" borderId="0" applyNumberFormat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7" fontId="95" fillId="0" borderId="0"/>
    <xf numFmtId="0" fontId="42" fillId="0" borderId="0"/>
    <xf numFmtId="180" fontId="95" fillId="0" borderId="0"/>
    <xf numFmtId="0" fontId="147" fillId="0" borderId="69" applyNumberFormat="0" applyFill="0" applyAlignment="0" applyProtection="0">
      <alignment vertical="center"/>
    </xf>
    <xf numFmtId="0" fontId="21" fillId="0" borderId="0"/>
    <xf numFmtId="187" fontId="95" fillId="0" borderId="0"/>
    <xf numFmtId="181" fontId="21" fillId="0" borderId="0"/>
    <xf numFmtId="0" fontId="101" fillId="16" borderId="52" applyNumberFormat="0" applyAlignment="0" applyProtection="0">
      <alignment vertical="center"/>
    </xf>
    <xf numFmtId="180" fontId="42" fillId="0" borderId="0"/>
    <xf numFmtId="181" fontId="97" fillId="18" borderId="50" applyNumberFormat="0" applyAlignment="0" applyProtection="0">
      <alignment vertical="center"/>
    </xf>
    <xf numFmtId="187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180" fontId="95" fillId="0" borderId="0"/>
    <xf numFmtId="181" fontId="87" fillId="5" borderId="50" applyNumberFormat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7" fontId="95" fillId="0" borderId="0"/>
    <xf numFmtId="187" fontId="108" fillId="0" borderId="0"/>
    <xf numFmtId="181" fontId="114" fillId="0" borderId="57" applyNumberFormat="0" applyFill="0" applyAlignment="0" applyProtection="0">
      <alignment vertical="center"/>
    </xf>
    <xf numFmtId="177" fontId="95" fillId="0" borderId="0"/>
    <xf numFmtId="0" fontId="97" fillId="18" borderId="50" applyNumberFormat="0" applyAlignment="0" applyProtection="0">
      <alignment vertical="center"/>
    </xf>
    <xf numFmtId="187" fontId="132" fillId="29" borderId="0" applyNumberFormat="0" applyBorder="0" applyAlignment="0" applyProtection="0">
      <alignment vertical="center"/>
    </xf>
    <xf numFmtId="0" fontId="42" fillId="0" borderId="0"/>
    <xf numFmtId="0" fontId="103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95" fillId="0" borderId="0"/>
    <xf numFmtId="181" fontId="97" fillId="18" borderId="50" applyNumberFormat="0" applyAlignment="0" applyProtection="0">
      <alignment vertical="center"/>
    </xf>
    <xf numFmtId="177" fontId="95" fillId="0" borderId="0"/>
    <xf numFmtId="187" fontId="21" fillId="0" borderId="0"/>
    <xf numFmtId="0" fontId="1" fillId="0" borderId="0"/>
    <xf numFmtId="0" fontId="21" fillId="0" borderId="0"/>
    <xf numFmtId="187" fontId="49" fillId="19" borderId="0" applyNumberFormat="0" applyBorder="0" applyAlignment="0" applyProtection="0">
      <alignment vertical="center"/>
    </xf>
    <xf numFmtId="0" fontId="54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/>
    <xf numFmtId="180" fontId="95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177" fontId="95" fillId="0" borderId="0"/>
    <xf numFmtId="0" fontId="42" fillId="0" borderId="0"/>
    <xf numFmtId="181" fontId="97" fillId="18" borderId="50" applyNumberFormat="0" applyAlignment="0" applyProtection="0">
      <alignment vertical="center"/>
    </xf>
    <xf numFmtId="187" fontId="95" fillId="0" borderId="0"/>
    <xf numFmtId="0" fontId="179" fillId="0" borderId="0">
      <alignment vertical="center"/>
    </xf>
    <xf numFmtId="181" fontId="42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0" fontId="1" fillId="0" borderId="0"/>
    <xf numFmtId="0" fontId="237" fillId="0" borderId="0" applyNumberFormat="0" applyFill="0" applyBorder="0" applyAlignment="0" applyProtection="0"/>
    <xf numFmtId="177" fontId="109" fillId="1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18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77" fontId="95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19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0" fontId="120" fillId="18" borderId="0" applyNumberFormat="0" applyBorder="0" applyAlignment="0" applyProtection="0">
      <alignment vertical="center"/>
    </xf>
    <xf numFmtId="180" fontId="95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7" fontId="120" fillId="18" borderId="0" applyNumberFormat="0" applyBorder="0" applyAlignment="0" applyProtection="0">
      <alignment vertical="center"/>
    </xf>
    <xf numFmtId="187" fontId="95" fillId="0" borderId="0"/>
    <xf numFmtId="180" fontId="95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42" fillId="0" borderId="0"/>
    <xf numFmtId="180" fontId="113" fillId="27" borderId="0" applyNumberFormat="0" applyBorder="0" applyAlignment="0" applyProtection="0"/>
    <xf numFmtId="181" fontId="21" fillId="0" borderId="0"/>
    <xf numFmtId="181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181" fontId="21" fillId="0" borderId="0"/>
    <xf numFmtId="184" fontId="113" fillId="28" borderId="0" applyNumberFormat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77" fontId="95" fillId="0" borderId="0"/>
    <xf numFmtId="0" fontId="49" fillId="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21" fillId="0" borderId="0"/>
    <xf numFmtId="0" fontId="93" fillId="16" borderId="50" applyNumberFormat="0" applyAlignment="0" applyProtection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0" fontId="95" fillId="0" borderId="0"/>
    <xf numFmtId="0" fontId="89" fillId="18" borderId="53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7" fontId="21" fillId="0" borderId="0"/>
    <xf numFmtId="0" fontId="93" fillId="16" borderId="50" applyNumberFormat="0" applyAlignment="0" applyProtection="0"/>
    <xf numFmtId="0" fontId="21" fillId="0" borderId="0"/>
    <xf numFmtId="0" fontId="173" fillId="0" borderId="0" applyNumberFormat="0" applyProtection="0">
      <alignment horizontal="right"/>
    </xf>
    <xf numFmtId="0" fontId="42" fillId="0" borderId="0"/>
    <xf numFmtId="181" fontId="49" fillId="36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" fillId="0" borderId="0"/>
    <xf numFmtId="0" fontId="101" fillId="16" borderId="52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7" fontId="95" fillId="0" borderId="0"/>
    <xf numFmtId="0" fontId="103" fillId="27" borderId="0" applyNumberFormat="0" applyBorder="0" applyAlignment="0" applyProtection="0">
      <alignment vertical="center"/>
    </xf>
    <xf numFmtId="0" fontId="49" fillId="0" borderId="0">
      <alignment vertical="center"/>
    </xf>
    <xf numFmtId="180" fontId="49" fillId="23" borderId="0" applyNumberFormat="0" applyBorder="0" applyAlignment="0" applyProtection="0">
      <alignment vertical="center"/>
    </xf>
    <xf numFmtId="187" fontId="21" fillId="0" borderId="0"/>
    <xf numFmtId="187" fontId="21" fillId="0" borderId="0"/>
    <xf numFmtId="0" fontId="21" fillId="0" borderId="0"/>
    <xf numFmtId="177" fontId="95" fillId="0" borderId="0"/>
    <xf numFmtId="0" fontId="97" fillId="18" borderId="50" applyNumberFormat="0" applyAlignment="0" applyProtection="0">
      <alignment vertical="center"/>
    </xf>
    <xf numFmtId="179" fontId="42" fillId="0" borderId="0">
      <protection locked="0"/>
    </xf>
    <xf numFmtId="180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181" fontId="1" fillId="0" borderId="0"/>
    <xf numFmtId="177" fontId="95" fillId="0" borderId="0"/>
    <xf numFmtId="180" fontId="95" fillId="0" borderId="0"/>
    <xf numFmtId="0" fontId="91" fillId="4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209" fillId="20" borderId="54" applyNumberFormat="0" applyFon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177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180" fontId="103" fillId="22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7" fontId="95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2" fillId="0" borderId="0"/>
    <xf numFmtId="180" fontId="95" fillId="0" borderId="0"/>
    <xf numFmtId="187" fontId="21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13" fillId="29" borderId="0" applyNumberFormat="0" applyBorder="0" applyAlignment="0" applyProtection="0"/>
    <xf numFmtId="0" fontId="21" fillId="0" borderId="0" applyNumberFormat="0" applyFont="0" applyFill="0" applyBorder="0" applyAlignment="0" applyProtection="0"/>
    <xf numFmtId="180" fontId="113" fillId="18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31" borderId="0" applyNumberFormat="0" applyBorder="0" applyAlignment="0" applyProtection="0">
      <alignment vertical="center"/>
    </xf>
    <xf numFmtId="177" fontId="95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0" fontId="114" fillId="0" borderId="57" applyNumberFormat="0" applyFill="0" applyAlignment="0" applyProtection="0">
      <alignment vertical="center"/>
    </xf>
    <xf numFmtId="181" fontId="1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49" fillId="17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7" fontId="21" fillId="0" borderId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0" fontId="95" fillId="0" borderId="0"/>
    <xf numFmtId="0" fontId="95" fillId="20" borderId="54" applyNumberFormat="0" applyFon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0" fontId="21" fillId="0" borderId="0"/>
    <xf numFmtId="0" fontId="103" fillId="22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61" fillId="5" borderId="54" applyNumberFormat="0" applyFont="0" applyAlignment="0" applyProtection="0"/>
    <xf numFmtId="181" fontId="91" fillId="10" borderId="0" applyNumberFormat="0" applyBorder="0" applyAlignment="0" applyProtection="0">
      <alignment vertical="center"/>
    </xf>
    <xf numFmtId="187" fontId="95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1" fillId="0" borderId="0"/>
    <xf numFmtId="0" fontId="21" fillId="0" borderId="0"/>
    <xf numFmtId="0" fontId="114" fillId="0" borderId="57" applyNumberFormat="0" applyFill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77" fontId="95" fillId="0" borderId="0"/>
    <xf numFmtId="0" fontId="95" fillId="20" borderId="54" applyNumberFormat="0" applyFont="0" applyAlignment="0" applyProtection="0">
      <alignment vertical="center"/>
    </xf>
    <xf numFmtId="181" fontId="21" fillId="0" borderId="0"/>
    <xf numFmtId="181" fontId="99" fillId="5" borderId="52" applyNumberFormat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177" fontId="109" fillId="16" borderId="0" applyNumberFormat="0" applyBorder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4" fillId="16" borderId="50" applyNumberFormat="0" applyAlignment="0" applyProtection="0">
      <alignment vertical="center"/>
    </xf>
    <xf numFmtId="177" fontId="21" fillId="0" borderId="0"/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1" fontId="113" fillId="29" borderId="0" applyNumberFormat="0" applyBorder="0" applyAlignment="0" applyProtection="0"/>
    <xf numFmtId="0" fontId="95" fillId="20" borderId="54" applyNumberFormat="0" applyFon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77" fontId="95" fillId="0" borderId="0"/>
    <xf numFmtId="181" fontId="21" fillId="0" borderId="0"/>
    <xf numFmtId="181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177" fontId="109" fillId="16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7" fontId="95" fillId="0" borderId="0"/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99" fillId="5" borderId="52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239" fillId="0" borderId="84" applyNumberFormat="0" applyFill="0" applyAlignment="0" applyProtection="0"/>
    <xf numFmtId="187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7" fontId="95" fillId="0" borderId="0"/>
    <xf numFmtId="0" fontId="99" fillId="5" borderId="52" applyNumberFormat="0" applyAlignment="0" applyProtection="0">
      <alignment vertical="center"/>
    </xf>
    <xf numFmtId="177" fontId="21" fillId="0" borderId="0"/>
    <xf numFmtId="177" fontId="21" fillId="0" borderId="0"/>
    <xf numFmtId="181" fontId="101" fillId="16" borderId="52" applyNumberFormat="0" applyAlignment="0" applyProtection="0">
      <alignment vertical="center"/>
    </xf>
    <xf numFmtId="180" fontId="21" fillId="0" borderId="0"/>
    <xf numFmtId="180" fontId="95" fillId="0" borderId="0"/>
    <xf numFmtId="187" fontId="49" fillId="17" borderId="0" applyNumberFormat="0" applyBorder="0" applyAlignment="0" applyProtection="0">
      <alignment vertical="center"/>
    </xf>
    <xf numFmtId="181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103" fillId="1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" fillId="0" borderId="0"/>
    <xf numFmtId="177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91" fillId="26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77" fontId="95" fillId="0" borderId="0"/>
    <xf numFmtId="177" fontId="21" fillId="0" borderId="0"/>
    <xf numFmtId="0" fontId="1" fillId="0" borderId="0"/>
    <xf numFmtId="180" fontId="21" fillId="0" borderId="0"/>
    <xf numFmtId="181" fontId="123" fillId="0" borderId="0"/>
    <xf numFmtId="0" fontId="88" fillId="1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77" fontId="108" fillId="0" borderId="0"/>
    <xf numFmtId="0" fontId="42" fillId="0" borderId="0"/>
    <xf numFmtId="181" fontId="114" fillId="0" borderId="57" applyNumberFormat="0" applyFill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96" fillId="0" borderId="0">
      <alignment vertical="center"/>
    </xf>
    <xf numFmtId="0" fontId="190" fillId="0" borderId="65" applyNumberFormat="0" applyFill="0" applyAlignment="0" applyProtection="0"/>
    <xf numFmtId="0" fontId="1" fillId="0" borderId="0"/>
    <xf numFmtId="187" fontId="21" fillId="0" borderId="0"/>
    <xf numFmtId="0" fontId="123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0" fontId="95" fillId="0" borderId="0"/>
    <xf numFmtId="181" fontId="114" fillId="0" borderId="57" applyNumberFormat="0" applyFill="0" applyAlignment="0" applyProtection="0">
      <alignment vertical="center"/>
    </xf>
    <xf numFmtId="187" fontId="95" fillId="0" borderId="0"/>
    <xf numFmtId="0" fontId="21" fillId="0" borderId="0"/>
    <xf numFmtId="181" fontId="91" fillId="26" borderId="0" applyNumberFormat="0" applyBorder="0" applyAlignment="0" applyProtection="0">
      <alignment vertical="center"/>
    </xf>
    <xf numFmtId="0" fontId="96" fillId="0" borderId="0">
      <alignment vertical="center"/>
    </xf>
    <xf numFmtId="0" fontId="87" fillId="5" borderId="50" applyNumberFormat="0" applyAlignment="0" applyProtection="0">
      <alignment vertical="center"/>
    </xf>
    <xf numFmtId="0" fontId="128" fillId="0" borderId="64" applyNumberFormat="0" applyFill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4" fontId="1" fillId="0" borderId="0"/>
    <xf numFmtId="180" fontId="95" fillId="0" borderId="0"/>
    <xf numFmtId="181" fontId="92" fillId="18" borderId="50" applyNumberFormat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7" fontId="103" fillId="22" borderId="0" applyNumberFormat="0" applyBorder="0" applyAlignment="0" applyProtection="0">
      <alignment vertical="center"/>
    </xf>
    <xf numFmtId="177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187" fontId="21" fillId="0" borderId="0"/>
    <xf numFmtId="181" fontId="99" fillId="5" borderId="52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180" fontId="108" fillId="0" borderId="0"/>
    <xf numFmtId="181" fontId="129" fillId="0" borderId="0" applyNumberFormat="0" applyFill="0" applyBorder="0" applyAlignment="0" applyProtection="0">
      <alignment vertical="center"/>
    </xf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13" fillId="29" borderId="0" applyNumberFormat="0" applyBorder="0" applyAlignment="0" applyProtection="0"/>
    <xf numFmtId="180" fontId="42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7" fontId="108" fillId="0" borderId="0"/>
    <xf numFmtId="0" fontId="21" fillId="0" borderId="0" applyNumberFormat="0" applyFont="0" applyFill="0" applyBorder="0" applyAlignment="0" applyProtection="0"/>
    <xf numFmtId="181" fontId="129" fillId="0" borderId="0" applyNumberFormat="0" applyFill="0" applyBorder="0" applyAlignment="0" applyProtection="0">
      <alignment vertical="center"/>
    </xf>
    <xf numFmtId="180" fontId="21" fillId="0" borderId="0"/>
    <xf numFmtId="187" fontId="95" fillId="0" borderId="0"/>
    <xf numFmtId="0" fontId="49" fillId="20" borderId="54" applyNumberFormat="0" applyFont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" fillId="0" borderId="0"/>
    <xf numFmtId="0" fontId="103" fillId="27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97" fillId="18" borderId="50" applyNumberFormat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77" fontId="95" fillId="0" borderId="0"/>
    <xf numFmtId="0" fontId="99" fillId="5" borderId="52" applyNumberFormat="0" applyAlignment="0" applyProtection="0">
      <alignment vertical="center"/>
    </xf>
    <xf numFmtId="180" fontId="21" fillId="0" borderId="0"/>
    <xf numFmtId="181" fontId="1" fillId="0" borderId="0"/>
    <xf numFmtId="0" fontId="1" fillId="0" borderId="0">
      <alignment vertical="center"/>
    </xf>
    <xf numFmtId="180" fontId="95" fillId="0" borderId="0"/>
    <xf numFmtId="187" fontId="95" fillId="0" borderId="0"/>
    <xf numFmtId="180" fontId="108" fillId="0" borderId="0"/>
    <xf numFmtId="0" fontId="1" fillId="0" borderId="0"/>
    <xf numFmtId="0" fontId="42" fillId="0" borderId="0"/>
    <xf numFmtId="187" fontId="95" fillId="0" borderId="0"/>
    <xf numFmtId="181" fontId="91" fillId="10" borderId="0" applyNumberFormat="0" applyBorder="0" applyAlignment="0" applyProtection="0">
      <alignment vertical="center"/>
    </xf>
    <xf numFmtId="177" fontId="95" fillId="0" borderId="0"/>
    <xf numFmtId="0" fontId="114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110" fillId="0" borderId="59" applyNumberFormat="0" applyFill="0" applyAlignment="0" applyProtection="0">
      <alignment vertical="center"/>
    </xf>
    <xf numFmtId="187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177" fontId="21" fillId="0" borderId="0"/>
    <xf numFmtId="177" fontId="95" fillId="0" borderId="0"/>
    <xf numFmtId="0" fontId="21" fillId="0" borderId="0" applyNumberFormat="0" applyFont="0" applyFill="0" applyBorder="0" applyAlignment="0" applyProtection="0"/>
    <xf numFmtId="177" fontId="108" fillId="0" borderId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1" fontId="127" fillId="0" borderId="63" applyNumberFormat="0" applyFill="0" applyAlignment="0" applyProtection="0">
      <alignment vertical="center"/>
    </xf>
    <xf numFmtId="180" fontId="21" fillId="0" borderId="0"/>
    <xf numFmtId="187" fontId="21" fillId="0" borderId="0"/>
    <xf numFmtId="187" fontId="95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18" borderId="0" applyNumberFormat="0" applyBorder="0" applyAlignment="0" applyProtection="0">
      <alignment vertical="center"/>
    </xf>
    <xf numFmtId="181" fontId="199" fillId="0" borderId="0"/>
    <xf numFmtId="177" fontId="95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77" fontId="21" fillId="0" borderId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7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0" fontId="95" fillId="0" borderId="0"/>
    <xf numFmtId="0" fontId="21" fillId="0" borderId="0"/>
    <xf numFmtId="180" fontId="42" fillId="0" borderId="0"/>
    <xf numFmtId="187" fontId="109" fillId="17" borderId="0" applyNumberFormat="0" applyBorder="0" applyAlignment="0" applyProtection="0">
      <alignment vertical="center"/>
    </xf>
    <xf numFmtId="0" fontId="1" fillId="0" borderId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1" fillId="0" borderId="0" applyFont="0" applyFill="0" applyBorder="0" applyAlignment="0" applyProtection="0"/>
    <xf numFmtId="177" fontId="42" fillId="0" borderId="0"/>
    <xf numFmtId="187" fontId="120" fillId="18" borderId="0" applyNumberFormat="0" applyBorder="0" applyAlignment="0" applyProtection="0">
      <alignment vertical="center"/>
    </xf>
    <xf numFmtId="187" fontId="95" fillId="0" borderId="0"/>
    <xf numFmtId="0" fontId="21" fillId="0" borderId="0"/>
    <xf numFmtId="0" fontId="21" fillId="0" borderId="0">
      <alignment vertical="center"/>
    </xf>
    <xf numFmtId="0" fontId="1" fillId="0" borderId="0">
      <alignment vertical="center"/>
    </xf>
    <xf numFmtId="187" fontId="21" fillId="0" borderId="0"/>
    <xf numFmtId="180" fontId="95" fillId="0" borderId="0"/>
    <xf numFmtId="0" fontId="114" fillId="0" borderId="57" applyNumberFormat="0" applyFill="0" applyAlignment="0" applyProtection="0">
      <alignment vertical="center"/>
    </xf>
    <xf numFmtId="0" fontId="104" fillId="0" borderId="57" applyNumberFormat="0" applyFill="0" applyAlignment="0" applyProtection="0"/>
    <xf numFmtId="177" fontId="95" fillId="0" borderId="0"/>
    <xf numFmtId="0" fontId="111" fillId="27" borderId="50" applyNumberFormat="0" applyAlignment="0" applyProtection="0">
      <alignment vertical="center"/>
    </xf>
    <xf numFmtId="180" fontId="95" fillId="0" borderId="0"/>
    <xf numFmtId="0" fontId="176" fillId="17" borderId="0" applyNumberFormat="0" applyBorder="0" applyAlignment="0" applyProtection="0">
      <alignment vertical="center"/>
    </xf>
    <xf numFmtId="180" fontId="21" fillId="0" borderId="0"/>
    <xf numFmtId="0" fontId="1" fillId="0" borderId="0">
      <alignment vertical="center"/>
    </xf>
    <xf numFmtId="0" fontId="21" fillId="0" borderId="0"/>
    <xf numFmtId="0" fontId="42" fillId="0" borderId="0"/>
    <xf numFmtId="181" fontId="91" fillId="30" borderId="0" applyNumberFormat="0" applyBorder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1" fontId="21" fillId="0" borderId="0"/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49" fillId="0" borderId="0"/>
    <xf numFmtId="187" fontId="42" fillId="0" borderId="0"/>
    <xf numFmtId="180" fontId="49" fillId="34" borderId="0" applyNumberFormat="0" applyBorder="0" applyAlignment="0" applyProtection="0">
      <alignment vertical="center"/>
    </xf>
    <xf numFmtId="0" fontId="1" fillId="0" borderId="0"/>
    <xf numFmtId="187" fontId="95" fillId="0" borderId="0"/>
    <xf numFmtId="0" fontId="88" fillId="37" borderId="0" applyNumberFormat="0" applyBorder="0" applyAlignment="0" applyProtection="0">
      <alignment vertical="center"/>
    </xf>
    <xf numFmtId="0" fontId="168" fillId="22" borderId="0" applyNumberFormat="0" applyBorder="0" applyAlignment="0" applyProtection="0"/>
    <xf numFmtId="0" fontId="49" fillId="20" borderId="54" applyNumberFormat="0" applyFont="0" applyAlignment="0" applyProtection="0">
      <alignment vertical="center"/>
    </xf>
    <xf numFmtId="180" fontId="120" fillId="18" borderId="0" applyNumberFormat="0" applyBorder="0" applyAlignment="0" applyProtection="0">
      <alignment vertical="center"/>
    </xf>
    <xf numFmtId="0" fontId="98" fillId="0" borderId="0">
      <alignment vertical="center"/>
    </xf>
    <xf numFmtId="181" fontId="84" fillId="16" borderId="50" applyNumberFormat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7" fontId="95" fillId="0" borderId="0"/>
    <xf numFmtId="184" fontId="1" fillId="0" borderId="0"/>
    <xf numFmtId="180" fontId="95" fillId="0" borderId="0"/>
    <xf numFmtId="0" fontId="21" fillId="0" borderId="0" applyNumberFormat="0" applyFont="0" applyFill="0" applyBorder="0" applyAlignment="0" applyProtection="0"/>
    <xf numFmtId="181" fontId="42" fillId="0" borderId="0"/>
    <xf numFmtId="180" fontId="21" fillId="0" borderId="0"/>
    <xf numFmtId="181" fontId="21" fillId="0" borderId="0"/>
    <xf numFmtId="181" fontId="84" fillId="16" borderId="50" applyNumberFormat="0" applyAlignment="0" applyProtection="0">
      <alignment vertical="center"/>
    </xf>
    <xf numFmtId="187" fontId="21" fillId="0" borderId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85" fillId="0" borderId="51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187" fontId="95" fillId="0" borderId="0"/>
    <xf numFmtId="181" fontId="160" fillId="0" borderId="0"/>
    <xf numFmtId="181" fontId="21" fillId="0" borderId="0"/>
    <xf numFmtId="181" fontId="21" fillId="0" borderId="0"/>
    <xf numFmtId="184" fontId="113" fillId="29" borderId="0" applyNumberFormat="0" applyBorder="0" applyAlignment="0" applyProtection="0"/>
    <xf numFmtId="0" fontId="21" fillId="0" borderId="0"/>
    <xf numFmtId="184" fontId="157" fillId="28" borderId="52" applyNumberFormat="0" applyAlignment="0" applyProtection="0"/>
    <xf numFmtId="0" fontId="106" fillId="16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95" fillId="0" borderId="0"/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42" fillId="0" borderId="0"/>
    <xf numFmtId="180" fontId="95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95" fillId="0" borderId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180" fontId="103" fillId="22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187" fontId="95" fillId="0" borderId="0"/>
    <xf numFmtId="0" fontId="199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21" fillId="0" borderId="0"/>
    <xf numFmtId="177" fontId="95" fillId="0" borderId="0"/>
    <xf numFmtId="177" fontId="95" fillId="0" borderId="0"/>
    <xf numFmtId="181" fontId="1" fillId="0" borderId="0">
      <alignment vertical="center"/>
    </xf>
    <xf numFmtId="0" fontId="1" fillId="54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95" fillId="0" borderId="0"/>
    <xf numFmtId="177" fontId="95" fillId="0" borderId="0"/>
    <xf numFmtId="0" fontId="21" fillId="0" borderId="0"/>
    <xf numFmtId="177" fontId="95" fillId="0" borderId="0"/>
    <xf numFmtId="184" fontId="1" fillId="0" borderId="0"/>
    <xf numFmtId="180" fontId="95" fillId="0" borderId="0"/>
    <xf numFmtId="41" fontId="21" fillId="0" borderId="0" applyFont="0" applyFill="0" applyBorder="0" applyAlignment="0" applyProtection="0">
      <alignment vertical="center"/>
    </xf>
    <xf numFmtId="180" fontId="95" fillId="0" borderId="0"/>
    <xf numFmtId="184" fontId="1" fillId="0" borderId="0"/>
    <xf numFmtId="181" fontId="92" fillId="18" borderId="50" applyNumberFormat="0" applyAlignment="0" applyProtection="0"/>
    <xf numFmtId="177" fontId="95" fillId="0" borderId="0"/>
    <xf numFmtId="0" fontId="111" fillId="27" borderId="50" applyNumberFormat="0" applyAlignment="0" applyProtection="0">
      <alignment vertical="center"/>
    </xf>
    <xf numFmtId="177" fontId="95" fillId="0" borderId="0"/>
    <xf numFmtId="181" fontId="84" fillId="16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8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181" fontId="84" fillId="16" borderId="50" applyNumberFormat="0" applyAlignment="0" applyProtection="0">
      <alignment vertical="center"/>
    </xf>
    <xf numFmtId="177" fontId="61" fillId="29" borderId="0" applyNumberFormat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/>
    <xf numFmtId="0" fontId="42" fillId="0" borderId="0"/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103" fillId="17" borderId="0" applyNumberFormat="0" applyBorder="0" applyAlignment="0" applyProtection="0">
      <alignment vertical="center"/>
    </xf>
    <xf numFmtId="184" fontId="1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180" fontId="21" fillId="0" borderId="0"/>
    <xf numFmtId="0" fontId="85" fillId="0" borderId="51" applyNumberFormat="0" applyFill="0" applyAlignment="0" applyProtection="0">
      <alignment vertical="center"/>
    </xf>
    <xf numFmtId="184" fontId="49" fillId="0" borderId="0"/>
    <xf numFmtId="177" fontId="95" fillId="0" borderId="0"/>
    <xf numFmtId="0" fontId="21" fillId="0" borderId="0"/>
    <xf numFmtId="187" fontId="95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66" fillId="21" borderId="0" applyNumberFormat="0" applyBorder="0" applyAlignment="0" applyProtection="0"/>
    <xf numFmtId="181" fontId="84" fillId="16" borderId="50" applyNumberFormat="0" applyAlignment="0" applyProtection="0">
      <alignment vertical="center"/>
    </xf>
    <xf numFmtId="181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42" fillId="0" borderId="0"/>
    <xf numFmtId="0" fontId="135" fillId="27" borderId="0" applyNumberFormat="0" applyBorder="0" applyAlignment="0" applyProtection="0">
      <alignment vertical="center"/>
    </xf>
    <xf numFmtId="187" fontId="95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49" fillId="0" borderId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180" fontId="21" fillId="0" borderId="0"/>
    <xf numFmtId="0" fontId="1" fillId="0" borderId="0"/>
    <xf numFmtId="0" fontId="95" fillId="20" borderId="54" applyNumberFormat="0" applyFont="0" applyAlignment="0" applyProtection="0">
      <alignment vertical="center"/>
    </xf>
    <xf numFmtId="0" fontId="75" fillId="0" borderId="0">
      <alignment vertical="center"/>
    </xf>
    <xf numFmtId="177" fontId="95" fillId="0" borderId="0"/>
    <xf numFmtId="0" fontId="42" fillId="0" borderId="0"/>
    <xf numFmtId="0" fontId="21" fillId="0" borderId="0" applyNumberFormat="0" applyFont="0" applyFill="0" applyBorder="0" applyAlignment="0" applyProtection="0"/>
    <xf numFmtId="181" fontId="21" fillId="0" borderId="0"/>
    <xf numFmtId="180" fontId="109" fillId="18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181" fontId="123" fillId="0" borderId="0"/>
    <xf numFmtId="180" fontId="95" fillId="0" borderId="0"/>
    <xf numFmtId="0" fontId="1" fillId="0" borderId="0"/>
    <xf numFmtId="181" fontId="21" fillId="0" borderId="0"/>
    <xf numFmtId="177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9" fillId="18" borderId="53" applyNumberFormat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0" fontId="153" fillId="0" borderId="0" applyFont="0" applyFill="0" applyBorder="0" applyAlignment="0" applyProtection="0"/>
    <xf numFmtId="0" fontId="1" fillId="0" borderId="0"/>
    <xf numFmtId="187" fontId="95" fillId="0" borderId="0"/>
    <xf numFmtId="0" fontId="1" fillId="0" borderId="0"/>
    <xf numFmtId="181" fontId="84" fillId="16" borderId="50" applyNumberFormat="0" applyAlignment="0" applyProtection="0">
      <alignment vertical="center"/>
    </xf>
    <xf numFmtId="184" fontId="1" fillId="0" borderId="0"/>
    <xf numFmtId="177" fontId="95" fillId="0" borderId="0"/>
    <xf numFmtId="0" fontId="99" fillId="5" borderId="52" applyNumberFormat="0" applyAlignment="0" applyProtection="0">
      <alignment vertical="center"/>
    </xf>
    <xf numFmtId="177" fontId="21" fillId="0" borderId="0"/>
    <xf numFmtId="177" fontId="21" fillId="0" borderId="0"/>
    <xf numFmtId="177" fontId="132" fillId="17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0" fontId="124" fillId="23" borderId="0" applyNumberFormat="0" applyBorder="0" applyAlignment="0" applyProtection="0">
      <alignment vertical="center"/>
    </xf>
    <xf numFmtId="180" fontId="95" fillId="0" borderId="0"/>
    <xf numFmtId="180" fontId="21" fillId="0" borderId="0"/>
    <xf numFmtId="180" fontId="21" fillId="0" borderId="0"/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181" fontId="124" fillId="23" borderId="0" applyNumberFormat="0" applyBorder="0" applyAlignment="0" applyProtection="0">
      <alignment vertical="center"/>
    </xf>
    <xf numFmtId="187" fontId="95" fillId="0" borderId="0"/>
    <xf numFmtId="177" fontId="21" fillId="0" borderId="0"/>
    <xf numFmtId="187" fontId="21" fillId="0" borderId="0"/>
    <xf numFmtId="187" fontId="21" fillId="0" borderId="0"/>
    <xf numFmtId="177" fontId="49" fillId="17" borderId="0" applyNumberFormat="0" applyBorder="0" applyAlignment="0" applyProtection="0">
      <alignment vertical="center"/>
    </xf>
    <xf numFmtId="0" fontId="42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" fillId="0" borderId="0"/>
    <xf numFmtId="0" fontId="119" fillId="22" borderId="0" applyNumberFormat="0" applyBorder="0" applyAlignment="0" applyProtection="0">
      <alignment vertical="center"/>
    </xf>
    <xf numFmtId="181" fontId="88" fillId="34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03" fillId="22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77" fontId="109" fillId="16" borderId="0" applyNumberFormat="0" applyBorder="0" applyAlignment="0" applyProtection="0">
      <alignment vertical="center"/>
    </xf>
    <xf numFmtId="180" fontId="95" fillId="0" borderId="0"/>
    <xf numFmtId="177" fontId="109" fillId="16" borderId="0" applyNumberFormat="0" applyBorder="0" applyAlignment="0" applyProtection="0">
      <alignment vertical="center"/>
    </xf>
    <xf numFmtId="187" fontId="95" fillId="0" borderId="0"/>
    <xf numFmtId="177" fontId="95" fillId="0" borderId="0"/>
    <xf numFmtId="181" fontId="103" fillId="27" borderId="0" applyNumberFormat="0" applyBorder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87" fontId="95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42" fillId="0" borderId="0"/>
    <xf numFmtId="181" fontId="1" fillId="0" borderId="0"/>
    <xf numFmtId="181" fontId="1" fillId="0" borderId="0"/>
    <xf numFmtId="0" fontId="92" fillId="18" borderId="50" applyNumberFormat="0" applyAlignment="0" applyProtection="0"/>
    <xf numFmtId="177" fontId="95" fillId="0" borderId="0"/>
    <xf numFmtId="0" fontId="21" fillId="0" borderId="0"/>
    <xf numFmtId="187" fontId="49" fillId="31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181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5" fillId="0" borderId="32">
      <alignment horizontal="left" vertical="center"/>
    </xf>
    <xf numFmtId="177" fontId="95" fillId="0" borderId="0"/>
    <xf numFmtId="0" fontId="114" fillId="0" borderId="57" applyNumberFormat="0" applyFill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4" fontId="155" fillId="23" borderId="0" applyNumberFormat="0" applyBorder="0" applyAlignment="0" applyProtection="0"/>
    <xf numFmtId="177" fontId="42" fillId="0" borderId="0"/>
    <xf numFmtId="180" fontId="49" fillId="34" borderId="0" applyNumberFormat="0" applyBorder="0" applyAlignment="0" applyProtection="0">
      <alignment vertical="center"/>
    </xf>
    <xf numFmtId="0" fontId="21" fillId="0" borderId="0"/>
    <xf numFmtId="177" fontId="95" fillId="0" borderId="0"/>
    <xf numFmtId="0" fontId="89" fillId="18" borderId="53" applyNumberFormat="0" applyAlignment="0" applyProtection="0">
      <alignment vertical="center"/>
    </xf>
    <xf numFmtId="0" fontId="96" fillId="0" borderId="75" applyNumberFormat="0" applyFill="0" applyAlignment="0" applyProtection="0"/>
    <xf numFmtId="184" fontId="1" fillId="0" borderId="0"/>
    <xf numFmtId="187" fontId="109" fillId="18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5" fillId="0" borderId="32">
      <alignment horizontal="left" vertical="center"/>
    </xf>
    <xf numFmtId="181" fontId="49" fillId="9" borderId="0" applyNumberFormat="0" applyBorder="0" applyAlignment="0" applyProtection="0">
      <alignment vertical="center"/>
    </xf>
    <xf numFmtId="180" fontId="95" fillId="0" borderId="0"/>
    <xf numFmtId="187" fontId="108" fillId="0" borderId="0"/>
    <xf numFmtId="181" fontId="125" fillId="0" borderId="0" applyNumberFormat="0" applyFill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77" fontId="42" fillId="0" borderId="0"/>
    <xf numFmtId="0" fontId="1" fillId="0" borderId="0"/>
    <xf numFmtId="181" fontId="49" fillId="20" borderId="54" applyNumberFormat="0" applyFont="0" applyAlignment="0" applyProtection="0">
      <alignment vertical="center"/>
    </xf>
    <xf numFmtId="180" fontId="95" fillId="0" borderId="0"/>
    <xf numFmtId="180" fontId="209" fillId="20" borderId="54" applyNumberFormat="0" applyFont="0" applyAlignment="0" applyProtection="0">
      <alignment vertical="center"/>
    </xf>
    <xf numFmtId="180" fontId="42" fillId="0" borderId="0"/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7" fontId="42" fillId="0" borderId="0"/>
    <xf numFmtId="181" fontId="21" fillId="0" borderId="0"/>
    <xf numFmtId="187" fontId="21" fillId="0" borderId="0"/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177" fontId="95" fillId="0" borderId="0"/>
    <xf numFmtId="0" fontId="192" fillId="0" borderId="72" applyNumberFormat="0" applyFill="0" applyAlignment="0" applyProtection="0">
      <alignment vertical="center"/>
    </xf>
    <xf numFmtId="187" fontId="95" fillId="0" borderId="0"/>
    <xf numFmtId="0" fontId="42" fillId="0" borderId="0"/>
    <xf numFmtId="0" fontId="42" fillId="0" borderId="0"/>
    <xf numFmtId="0" fontId="98" fillId="20" borderId="54" applyNumberFormat="0" applyFont="0" applyAlignment="0" applyProtection="0">
      <alignment vertical="center"/>
    </xf>
    <xf numFmtId="187" fontId="42" fillId="0" borderId="0"/>
    <xf numFmtId="177" fontId="21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2" fillId="0" borderId="0"/>
    <xf numFmtId="0" fontId="84" fillId="16" borderId="50" applyNumberFormat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42" fillId="0" borderId="0"/>
    <xf numFmtId="0" fontId="103" fillId="29" borderId="0" applyNumberFormat="0" applyBorder="0" applyAlignment="0" applyProtection="0">
      <alignment vertical="center"/>
    </xf>
    <xf numFmtId="0" fontId="21" fillId="0" borderId="0"/>
    <xf numFmtId="181" fontId="242" fillId="0" borderId="0"/>
    <xf numFmtId="177" fontId="21" fillId="0" borderId="0"/>
    <xf numFmtId="177" fontId="42" fillId="0" borderId="0"/>
    <xf numFmtId="0" fontId="99" fillId="5" borderId="52" applyNumberFormat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180" fontId="21" fillId="0" borderId="0"/>
    <xf numFmtId="181" fontId="92" fillId="18" borderId="50" applyNumberFormat="0" applyAlignment="0" applyProtection="0"/>
    <xf numFmtId="0" fontId="89" fillId="18" borderId="53" applyNumberFormat="0" applyAlignment="0" applyProtection="0">
      <alignment vertical="center"/>
    </xf>
    <xf numFmtId="177" fontId="42" fillId="0" borderId="0"/>
    <xf numFmtId="181" fontId="97" fillId="18" borderId="50" applyNumberFormat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0" fontId="21" fillId="0" borderId="0"/>
    <xf numFmtId="0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77" fontId="21" fillId="0" borderId="0"/>
    <xf numFmtId="0" fontId="21" fillId="0" borderId="0"/>
    <xf numFmtId="0" fontId="103" fillId="29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180" fontId="21" fillId="0" borderId="0"/>
    <xf numFmtId="180" fontId="42" fillId="0" borderId="0"/>
    <xf numFmtId="0" fontId="212" fillId="49" borderId="0" applyNumberFormat="0" applyBorder="0" applyAlignment="0" applyProtection="0"/>
    <xf numFmtId="0" fontId="88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08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187" fontId="21" fillId="0" borderId="0"/>
    <xf numFmtId="181" fontId="171" fillId="2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156" fillId="23" borderId="0" applyNumberFormat="0" applyBorder="0" applyAlignment="0" applyProtection="0">
      <alignment vertical="center"/>
    </xf>
    <xf numFmtId="180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7" fontId="42" fillId="0" borderId="0"/>
    <xf numFmtId="180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7" fontId="21" fillId="0" borderId="0"/>
    <xf numFmtId="187" fontId="95" fillId="0" borderId="0"/>
    <xf numFmtId="0" fontId="42" fillId="0" borderId="0"/>
    <xf numFmtId="190" fontId="59" fillId="0" borderId="0" applyNumberFormat="0" applyFill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1" fillId="0" borderId="0"/>
    <xf numFmtId="0" fontId="183" fillId="0" borderId="0"/>
    <xf numFmtId="177" fontId="95" fillId="0" borderId="0"/>
    <xf numFmtId="0" fontId="88" fillId="17" borderId="0" applyNumberFormat="0" applyBorder="0" applyAlignment="0" applyProtection="0">
      <alignment vertical="center"/>
    </xf>
    <xf numFmtId="177" fontId="21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181" fontId="42" fillId="0" borderId="0"/>
    <xf numFmtId="180" fontId="95" fillId="0" borderId="0"/>
    <xf numFmtId="181" fontId="97" fillId="18" borderId="50" applyNumberFormat="0" applyAlignment="0" applyProtection="0">
      <alignment vertical="center"/>
    </xf>
    <xf numFmtId="180" fontId="21" fillId="0" borderId="0"/>
    <xf numFmtId="0" fontId="1" fillId="0" borderId="0"/>
    <xf numFmtId="18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7" fontId="21" fillId="0" borderId="0"/>
    <xf numFmtId="0" fontId="1" fillId="0" borderId="0">
      <alignment vertical="center"/>
    </xf>
    <xf numFmtId="180" fontId="21" fillId="0" borderId="0"/>
    <xf numFmtId="184" fontId="1" fillId="0" borderId="0"/>
    <xf numFmtId="0" fontId="1" fillId="0" borderId="0">
      <alignment vertical="center"/>
    </xf>
    <xf numFmtId="184" fontId="1" fillId="0" borderId="0"/>
    <xf numFmtId="177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8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21" fillId="0" borderId="0"/>
    <xf numFmtId="0" fontId="1" fillId="66" borderId="0" applyNumberFormat="0" applyBorder="0" applyAlignment="0" applyProtection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177" fontId="21" fillId="0" borderId="0"/>
    <xf numFmtId="0" fontId="93" fillId="16" borderId="50" applyNumberFormat="0" applyAlignment="0" applyProtection="0"/>
    <xf numFmtId="177" fontId="21" fillId="0" borderId="0"/>
    <xf numFmtId="0" fontId="97" fillId="18" borderId="50" applyNumberFormat="0" applyAlignment="0" applyProtection="0">
      <alignment vertical="center"/>
    </xf>
    <xf numFmtId="0" fontId="96" fillId="0" borderId="0">
      <alignment vertical="center"/>
    </xf>
    <xf numFmtId="181" fontId="92" fillId="18" borderId="50" applyNumberFormat="0" applyAlignment="0" applyProtection="0"/>
    <xf numFmtId="0" fontId="91" fillId="37" borderId="0" applyNumberFormat="0" applyBorder="0" applyAlignment="0" applyProtection="0">
      <alignment vertical="center"/>
    </xf>
    <xf numFmtId="181" fontId="21" fillId="0" borderId="0"/>
    <xf numFmtId="180" fontId="21" fillId="0" borderId="0"/>
    <xf numFmtId="181" fontId="33" fillId="0" borderId="0"/>
    <xf numFmtId="180" fontId="49" fillId="19" borderId="0" applyNumberFormat="0" applyBorder="0" applyAlignment="0" applyProtection="0">
      <alignment vertical="center"/>
    </xf>
    <xf numFmtId="187" fontId="21" fillId="0" borderId="0"/>
    <xf numFmtId="177" fontId="21" fillId="0" borderId="0"/>
    <xf numFmtId="187" fontId="109" fillId="18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0" fontId="21" fillId="0" borderId="0"/>
    <xf numFmtId="0" fontId="85" fillId="0" borderId="51" applyNumberFormat="0" applyFill="0" applyAlignment="0" applyProtection="0">
      <alignment vertical="center"/>
    </xf>
    <xf numFmtId="177" fontId="21" fillId="0" borderId="0"/>
    <xf numFmtId="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0" fontId="42" fillId="0" borderId="0"/>
    <xf numFmtId="187" fontId="21" fillId="0" borderId="0"/>
    <xf numFmtId="0" fontId="1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77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1" fillId="0" borderId="0"/>
    <xf numFmtId="180" fontId="21" fillId="0" borderId="0"/>
    <xf numFmtId="0" fontId="176" fillId="17" borderId="0" applyNumberFormat="0" applyBorder="0" applyAlignment="0" applyProtection="0">
      <alignment vertical="center"/>
    </xf>
    <xf numFmtId="187" fontId="21" fillId="0" borderId="0"/>
    <xf numFmtId="0" fontId="21" fillId="0" borderId="0"/>
    <xf numFmtId="181" fontId="145" fillId="0" borderId="0" applyNumberFormat="0" applyFill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42" fillId="0" borderId="0"/>
    <xf numFmtId="187" fontId="95" fillId="0" borderId="0"/>
    <xf numFmtId="184" fontId="1" fillId="0" borderId="0"/>
    <xf numFmtId="0" fontId="106" fillId="16" borderId="53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0" fontId="21" fillId="0" borderId="0"/>
    <xf numFmtId="177" fontId="21" fillId="0" borderId="0"/>
    <xf numFmtId="181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180" fontId="95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21" fillId="0" borderId="0"/>
    <xf numFmtId="184" fontId="1" fillId="0" borderId="0"/>
    <xf numFmtId="0" fontId="106" fillId="16" borderId="53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0" fontId="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1" fontId="1" fillId="0" borderId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187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/>
    <xf numFmtId="177" fontId="21" fillId="0" borderId="0"/>
    <xf numFmtId="180" fontId="95" fillId="0" borderId="0"/>
    <xf numFmtId="181" fontId="95" fillId="20" borderId="54" applyNumberFormat="0" applyFont="0" applyAlignment="0" applyProtection="0"/>
    <xf numFmtId="0" fontId="21" fillId="0" borderId="0"/>
    <xf numFmtId="0" fontId="21" fillId="0" borderId="0"/>
    <xf numFmtId="0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77" fontId="21" fillId="0" borderId="0"/>
    <xf numFmtId="180" fontId="95" fillId="0" borderId="0"/>
    <xf numFmtId="0" fontId="91" fillId="30" borderId="0" applyNumberFormat="0" applyBorder="0" applyAlignment="0" applyProtection="0">
      <alignment vertical="center"/>
    </xf>
    <xf numFmtId="0" fontId="42" fillId="0" borderId="0"/>
    <xf numFmtId="187" fontId="49" fillId="36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0" fontId="42" fillId="0" borderId="0"/>
    <xf numFmtId="177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87" fillId="5" borderId="50" applyNumberFormat="0" applyAlignment="0" applyProtection="0">
      <alignment vertical="center"/>
    </xf>
    <xf numFmtId="177" fontId="21" fillId="0" borderId="0"/>
    <xf numFmtId="181" fontId="21" fillId="0" borderId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51" fillId="0" borderId="0"/>
    <xf numFmtId="18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7" fontId="103" fillId="31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5" fillId="20" borderId="54" applyNumberFormat="0" applyFon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0" fontId="109" fillId="16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0" fontId="98" fillId="20" borderId="1" applyNumberFormat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108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2" fillId="0" borderId="0"/>
    <xf numFmtId="187" fontId="108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177" fontId="21" fillId="0" borderId="0"/>
    <xf numFmtId="187" fontId="120" fillId="18" borderId="0" applyNumberFormat="0" applyBorder="0" applyAlignment="0" applyProtection="0">
      <alignment vertical="center"/>
    </xf>
    <xf numFmtId="177" fontId="95" fillId="0" borderId="0"/>
    <xf numFmtId="0" fontId="49" fillId="20" borderId="54" applyNumberFormat="0" applyFont="0" applyAlignment="0" applyProtection="0">
      <alignment vertical="center"/>
    </xf>
    <xf numFmtId="177" fontId="2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21" fillId="0" borderId="0"/>
    <xf numFmtId="0" fontId="21" fillId="0" borderId="0"/>
    <xf numFmtId="180" fontId="95" fillId="0" borderId="0"/>
    <xf numFmtId="181" fontId="95" fillId="20" borderId="54" applyNumberFormat="0" applyFont="0" applyAlignment="0" applyProtection="0">
      <alignment vertical="center"/>
    </xf>
    <xf numFmtId="181" fontId="95" fillId="0" borderId="0">
      <alignment vertical="center"/>
    </xf>
    <xf numFmtId="0" fontId="21" fillId="0" borderId="0" applyNumberFormat="0" applyFont="0" applyFill="0" applyBorder="0" applyAlignment="0" applyProtection="0"/>
    <xf numFmtId="187" fontId="103" fillId="23" borderId="0" applyNumberFormat="0" applyBorder="0" applyAlignment="0" applyProtection="0">
      <alignment vertical="center"/>
    </xf>
    <xf numFmtId="177" fontId="95" fillId="0" borderId="0"/>
    <xf numFmtId="187" fontId="95" fillId="0" borderId="0"/>
    <xf numFmtId="187" fontId="95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7" fontId="21" fillId="0" borderId="0"/>
    <xf numFmtId="184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7" fontId="95" fillId="0" borderId="0"/>
    <xf numFmtId="0" fontId="97" fillId="18" borderId="50" applyNumberFormat="0" applyAlignment="0" applyProtection="0">
      <alignment vertical="center"/>
    </xf>
    <xf numFmtId="177" fontId="21" fillId="0" borderId="0"/>
    <xf numFmtId="181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0" fontId="97" fillId="18" borderId="50" applyNumberFormat="0" applyAlignment="0" applyProtection="0">
      <alignment vertical="center"/>
    </xf>
    <xf numFmtId="187" fontId="21" fillId="0" borderId="0"/>
    <xf numFmtId="0" fontId="91" fillId="10" borderId="0" applyNumberFormat="0" applyBorder="0" applyAlignment="0" applyProtection="0">
      <alignment vertical="center"/>
    </xf>
    <xf numFmtId="180" fontId="120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77" fontId="21" fillId="0" borderId="0"/>
    <xf numFmtId="0" fontId="21" fillId="0" borderId="0"/>
    <xf numFmtId="0" fontId="42" fillId="0" borderId="0"/>
    <xf numFmtId="0" fontId="90" fillId="16" borderId="52" applyNumberFormat="0" applyAlignment="0" applyProtection="0"/>
    <xf numFmtId="177" fontId="21" fillId="0" borderId="0"/>
    <xf numFmtId="180" fontId="2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77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42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3" borderId="0" applyNumberFormat="0" applyBorder="0" applyAlignment="0" applyProtection="0">
      <alignment vertical="center"/>
    </xf>
    <xf numFmtId="177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42" fillId="0" borderId="0"/>
    <xf numFmtId="0" fontId="49" fillId="23" borderId="0" applyNumberFormat="0" applyBorder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98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/>
    <xf numFmtId="181" fontId="103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1" fillId="0" borderId="0">
      <alignment vertical="center"/>
    </xf>
    <xf numFmtId="0" fontId="21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7" fillId="5" borderId="50" applyNumberFormat="0" applyAlignment="0" applyProtection="0">
      <alignment vertical="center"/>
    </xf>
    <xf numFmtId="177" fontId="95" fillId="0" borderId="0"/>
    <xf numFmtId="181" fontId="135" fillId="27" borderId="0" applyNumberFormat="0" applyBorder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177" fontId="108" fillId="0" borderId="0"/>
    <xf numFmtId="0" fontId="86" fillId="16" borderId="52" applyNumberFormat="0" applyAlignment="0" applyProtection="0">
      <alignment vertical="center"/>
    </xf>
    <xf numFmtId="0" fontId="42" fillId="0" borderId="0"/>
    <xf numFmtId="181" fontId="90" fillId="16" borderId="52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/>
    <xf numFmtId="0" fontId="103" fillId="18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0" fontId="95" fillId="0" borderId="0"/>
    <xf numFmtId="0" fontId="91" fillId="30" borderId="0" applyNumberFormat="0" applyBorder="0" applyAlignment="0" applyProtection="0">
      <alignment vertical="center"/>
    </xf>
    <xf numFmtId="180" fontId="21" fillId="0" borderId="0"/>
    <xf numFmtId="201" fontId="170" fillId="0" borderId="0" applyFon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08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5" fillId="0" borderId="0"/>
    <xf numFmtId="177" fontId="109" fillId="18" borderId="0" applyNumberFormat="0" applyBorder="0" applyAlignment="0" applyProtection="0">
      <alignment vertical="center"/>
    </xf>
    <xf numFmtId="187" fontId="21" fillId="0" borderId="0"/>
    <xf numFmtId="0" fontId="95" fillId="20" borderId="54" applyNumberFormat="0" applyFont="0" applyAlignment="0" applyProtection="0">
      <alignment vertical="center"/>
    </xf>
    <xf numFmtId="0" fontId="123" fillId="0" borderId="0"/>
    <xf numFmtId="177" fontId="108" fillId="0" borderId="0"/>
    <xf numFmtId="0" fontId="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0" fontId="21" fillId="0" borderId="0"/>
    <xf numFmtId="181" fontId="42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7" fontId="21" fillId="0" borderId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180" fontId="21" fillId="0" borderId="0"/>
    <xf numFmtId="187" fontId="49" fillId="2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77" fontId="95" fillId="0" borderId="0"/>
    <xf numFmtId="181" fontId="33" fillId="0" borderId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21" fillId="0" borderId="0"/>
    <xf numFmtId="181" fontId="103" fillId="0" borderId="0"/>
    <xf numFmtId="187" fontId="21" fillId="0" borderId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93" fillId="16" borderId="50" applyNumberFormat="0" applyAlignment="0" applyProtection="0"/>
    <xf numFmtId="181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7" fontId="21" fillId="0" borderId="0"/>
    <xf numFmtId="0" fontId="1" fillId="0" borderId="0"/>
    <xf numFmtId="187" fontId="21" fillId="0" borderId="0"/>
    <xf numFmtId="0" fontId="42" fillId="0" borderId="0"/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180" fontId="21" fillId="0" borderId="0"/>
    <xf numFmtId="184" fontId="1" fillId="0" borderId="0"/>
    <xf numFmtId="0" fontId="101" fillId="16" borderId="52" applyNumberFormat="0" applyAlignment="0" applyProtection="0">
      <alignment vertical="center"/>
    </xf>
    <xf numFmtId="177" fontId="42" fillId="0" borderId="0"/>
    <xf numFmtId="0" fontId="1" fillId="0" borderId="0">
      <alignment vertical="center"/>
    </xf>
    <xf numFmtId="180" fontId="95" fillId="0" borderId="0"/>
    <xf numFmtId="181" fontId="129" fillId="0" borderId="0" applyNumberFormat="0" applyFill="0" applyBorder="0" applyAlignment="0" applyProtection="0">
      <alignment vertical="center"/>
    </xf>
    <xf numFmtId="0" fontId="113" fillId="23" borderId="0" applyNumberFormat="0" applyBorder="0" applyAlignment="0" applyProtection="0"/>
    <xf numFmtId="177" fontId="21" fillId="0" borderId="0"/>
    <xf numFmtId="0" fontId="21" fillId="0" borderId="0"/>
    <xf numFmtId="181" fontId="21" fillId="0" borderId="0"/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181" fontId="104" fillId="0" borderId="57" applyNumberFormat="0" applyFill="0" applyAlignment="0" applyProtection="0"/>
    <xf numFmtId="0" fontId="49" fillId="20" borderId="54" applyNumberFormat="0" applyFont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7" fontId="21" fillId="0" borderId="0"/>
    <xf numFmtId="184" fontId="1" fillId="0" borderId="0"/>
    <xf numFmtId="177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0" fontId="21" fillId="0" borderId="0"/>
    <xf numFmtId="187" fontId="21" fillId="0" borderId="0"/>
    <xf numFmtId="187" fontId="21" fillId="0" borderId="0"/>
    <xf numFmtId="0" fontId="49" fillId="29" borderId="0" applyNumberFormat="0" applyBorder="0" applyAlignment="0" applyProtection="0">
      <alignment vertical="center"/>
    </xf>
    <xf numFmtId="180" fontId="42" fillId="0" borderId="0"/>
    <xf numFmtId="181" fontId="91" fillId="25" borderId="0" applyNumberFormat="0" applyBorder="0" applyAlignment="0" applyProtection="0">
      <alignment vertical="center"/>
    </xf>
    <xf numFmtId="0" fontId="21" fillId="0" borderId="0"/>
    <xf numFmtId="187" fontId="109" fillId="16" borderId="0" applyNumberFormat="0" applyBorder="0" applyAlignment="0" applyProtection="0">
      <alignment vertical="center"/>
    </xf>
    <xf numFmtId="0" fontId="107" fillId="24" borderId="58" applyNumberFormat="0" applyAlignment="0" applyProtection="0">
      <alignment vertical="center"/>
    </xf>
    <xf numFmtId="180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187" fontId="42" fillId="0" borderId="0"/>
    <xf numFmtId="0" fontId="1" fillId="0" borderId="0"/>
    <xf numFmtId="0" fontId="49" fillId="22" borderId="0" applyNumberFormat="0" applyBorder="0" applyAlignment="0" applyProtection="0">
      <alignment vertical="center"/>
    </xf>
    <xf numFmtId="187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177" fontId="95" fillId="0" borderId="0"/>
    <xf numFmtId="177" fontId="21" fillId="0" borderId="0"/>
    <xf numFmtId="177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49" fillId="0" borderId="0">
      <alignment vertical="center"/>
    </xf>
    <xf numFmtId="0" fontId="103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180" fontId="95" fillId="0" borderId="0"/>
    <xf numFmtId="180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19" borderId="0" applyNumberFormat="0" applyBorder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0" fontId="21" fillId="0" borderId="0"/>
    <xf numFmtId="0" fontId="244" fillId="0" borderId="0" applyNumberFormat="0" applyFill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21" fillId="0" borderId="0"/>
    <xf numFmtId="0" fontId="49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8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21" fillId="0" borderId="0"/>
    <xf numFmtId="0" fontId="49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0" fontId="21" fillId="0" borderId="0"/>
    <xf numFmtId="181" fontId="21" fillId="0" borderId="0"/>
    <xf numFmtId="187" fontId="21" fillId="0" borderId="0"/>
    <xf numFmtId="0" fontId="1" fillId="0" borderId="0"/>
    <xf numFmtId="177" fontId="95" fillId="0" borderId="0"/>
    <xf numFmtId="177" fontId="95" fillId="0" borderId="0"/>
    <xf numFmtId="177" fontId="21" fillId="0" borderId="0"/>
    <xf numFmtId="0" fontId="146" fillId="9" borderId="0" applyNumberFormat="0" applyBorder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38" fontId="123" fillId="16" borderId="0" applyNumberFormat="0" applyBorder="0" applyAlignment="0" applyProtection="0"/>
    <xf numFmtId="0" fontId="21" fillId="0" borderId="0"/>
    <xf numFmtId="187" fontId="95" fillId="0" borderId="0"/>
    <xf numFmtId="0" fontId="21" fillId="0" borderId="0"/>
    <xf numFmtId="177" fontId="21" fillId="0" borderId="0"/>
    <xf numFmtId="181" fontId="1" fillId="0" borderId="0"/>
    <xf numFmtId="187" fontId="95" fillId="0" borderId="0"/>
    <xf numFmtId="0" fontId="92" fillId="18" borderId="50" applyNumberFormat="0" applyAlignment="0" applyProtection="0"/>
    <xf numFmtId="180" fontId="21" fillId="0" borderId="0"/>
    <xf numFmtId="180" fontId="21" fillId="0" borderId="0"/>
    <xf numFmtId="0" fontId="49" fillId="20" borderId="54" applyNumberFormat="0" applyFont="0" applyAlignment="0" applyProtection="0">
      <alignment vertical="center"/>
    </xf>
    <xf numFmtId="187" fontId="21" fillId="0" borderId="0"/>
    <xf numFmtId="0" fontId="148" fillId="0" borderId="68" applyNumberFormat="0" applyFill="0" applyAlignment="0" applyProtection="0">
      <alignment vertical="center"/>
    </xf>
    <xf numFmtId="177" fontId="21" fillId="0" borderId="0"/>
    <xf numFmtId="0" fontId="99" fillId="5" borderId="52" applyNumberFormat="0" applyAlignment="0" applyProtection="0">
      <alignment vertical="center"/>
    </xf>
    <xf numFmtId="187" fontId="21" fillId="0" borderId="0"/>
    <xf numFmtId="181" fontId="1" fillId="0" borderId="0"/>
    <xf numFmtId="0" fontId="1" fillId="0" borderId="0">
      <alignment vertical="center"/>
    </xf>
    <xf numFmtId="0" fontId="21" fillId="0" borderId="0"/>
    <xf numFmtId="180" fontId="21" fillId="0" borderId="0"/>
    <xf numFmtId="180" fontId="21" fillId="0" borderId="0"/>
    <xf numFmtId="181" fontId="1" fillId="0" borderId="0"/>
    <xf numFmtId="187" fontId="95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41" fontId="113" fillId="0" borderId="0" applyFont="0" applyFill="0" applyBorder="0" applyAlignment="0" applyProtection="0">
      <alignment vertical="center"/>
    </xf>
    <xf numFmtId="187" fontId="103" fillId="17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27" borderId="0" applyNumberFormat="0" applyBorder="0" applyAlignment="0" applyProtection="0">
      <alignment vertical="center"/>
    </xf>
    <xf numFmtId="180" fontId="21" fillId="0" borderId="0"/>
    <xf numFmtId="0" fontId="203" fillId="0" borderId="75" applyNumberFormat="0" applyFill="0" applyAlignment="0" applyProtection="0">
      <alignment vertical="center"/>
    </xf>
    <xf numFmtId="180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1" fillId="33" borderId="0" applyNumberFormat="0" applyBorder="0" applyAlignment="0" applyProtection="0">
      <alignment vertical="center"/>
    </xf>
    <xf numFmtId="0" fontId="42" fillId="0" borderId="0"/>
    <xf numFmtId="177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7" fontId="21" fillId="0" borderId="0"/>
    <xf numFmtId="0" fontId="91" fillId="10" borderId="0" applyNumberFormat="0" applyBorder="0" applyAlignment="0" applyProtection="0">
      <alignment vertical="center"/>
    </xf>
    <xf numFmtId="187" fontId="95" fillId="0" borderId="0"/>
    <xf numFmtId="0" fontId="42" fillId="0" borderId="0"/>
    <xf numFmtId="0" fontId="91" fillId="3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111" fillId="27" borderId="50" applyNumberFormat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/>
    <xf numFmtId="187" fontId="21" fillId="0" borderId="0"/>
    <xf numFmtId="180" fontId="21" fillId="0" borderId="0"/>
    <xf numFmtId="177" fontId="95" fillId="0" borderId="0"/>
    <xf numFmtId="184" fontId="90" fillId="28" borderId="52" applyNumberFormat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180" fontId="21" fillId="0" borderId="0"/>
    <xf numFmtId="0" fontId="85" fillId="0" borderId="51" applyNumberFormat="0" applyFill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103" fillId="27" borderId="0" applyNumberFormat="0" applyBorder="0" applyAlignment="0" applyProtection="0">
      <alignment vertical="center"/>
    </xf>
    <xf numFmtId="10" fontId="167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42" fillId="0" borderId="0"/>
    <xf numFmtId="184" fontId="1" fillId="0" borderId="0"/>
    <xf numFmtId="177" fontId="109" fillId="17" borderId="0" applyNumberFormat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180" fontId="21" fillId="0" borderId="0"/>
    <xf numFmtId="180" fontId="21" fillId="0" borderId="0"/>
    <xf numFmtId="181" fontId="103" fillId="20" borderId="0" applyNumberFormat="0" applyBorder="0" applyAlignment="0" applyProtection="0">
      <alignment vertical="center"/>
    </xf>
    <xf numFmtId="10" fontId="123" fillId="20" borderId="1" applyNumberFormat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177" fontId="108" fillId="0" borderId="0"/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7" fontId="21" fillId="0" borderId="0"/>
    <xf numFmtId="180" fontId="95" fillId="0" borderId="0"/>
    <xf numFmtId="187" fontId="95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49" fillId="44" borderId="61" applyNumberFormat="0" applyFont="0" applyAlignment="0" applyProtection="0"/>
    <xf numFmtId="180" fontId="95" fillId="0" borderId="0"/>
    <xf numFmtId="0" fontId="95" fillId="20" borderId="54" applyNumberFormat="0" applyFont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0" fontId="103" fillId="27" borderId="0" applyNumberFormat="0" applyBorder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180" fontId="95" fillId="0" borderId="0"/>
    <xf numFmtId="187" fontId="95" fillId="0" borderId="0"/>
    <xf numFmtId="0" fontId="95" fillId="20" borderId="54" applyNumberFormat="0" applyFont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42" fillId="0" borderId="0"/>
    <xf numFmtId="0" fontId="119" fillId="22" borderId="0" applyNumberFormat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42" fillId="0" borderId="0"/>
    <xf numFmtId="181" fontId="84" fillId="16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0" fontId="42" fillId="0" borderId="0"/>
    <xf numFmtId="0" fontId="103" fillId="29" borderId="0" applyNumberFormat="0" applyBorder="0" applyAlignment="0" applyProtection="0">
      <alignment vertical="center"/>
    </xf>
    <xf numFmtId="181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2" fillId="0" borderId="0"/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181" fontId="21" fillId="0" borderId="0"/>
    <xf numFmtId="187" fontId="42" fillId="0" borderId="0"/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0" fontId="21" fillId="0" borderId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49" fillId="23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177" fontId="21" fillId="0" borderId="0"/>
    <xf numFmtId="0" fontId="87" fillId="5" borderId="50" applyNumberFormat="0" applyAlignment="0" applyProtection="0">
      <alignment vertical="center"/>
    </xf>
    <xf numFmtId="0" fontId="49" fillId="0" borderId="0"/>
    <xf numFmtId="187" fontId="120" fillId="23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4" fontId="104" fillId="0" borderId="59" applyNumberFormat="0" applyFill="0" applyAlignment="0" applyProtection="0"/>
    <xf numFmtId="0" fontId="87" fillId="5" borderId="50" applyNumberFormat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187" fontId="21" fillId="0" borderId="0"/>
    <xf numFmtId="10" fontId="123" fillId="20" borderId="1" applyNumberFormat="0" applyBorder="0" applyAlignment="0" applyProtection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180" fontId="21" fillId="0" borderId="0"/>
    <xf numFmtId="10" fontId="123" fillId="20" borderId="1" applyNumberFormat="0" applyBorder="0" applyAlignment="0" applyProtection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7" fontId="21" fillId="0" borderId="0"/>
    <xf numFmtId="0" fontId="21" fillId="0" borderId="0"/>
    <xf numFmtId="187" fontId="21" fillId="0" borderId="0"/>
    <xf numFmtId="180" fontId="49" fillId="31" borderId="0" applyNumberFormat="0" applyBorder="0" applyAlignment="0" applyProtection="0">
      <alignment vertical="center"/>
    </xf>
    <xf numFmtId="180" fontId="21" fillId="0" borderId="0"/>
    <xf numFmtId="177" fontId="21" fillId="0" borderId="0"/>
    <xf numFmtId="0" fontId="99" fillId="5" borderId="52" applyNumberFormat="0" applyAlignment="0" applyProtection="0">
      <alignment vertical="center"/>
    </xf>
    <xf numFmtId="187" fontId="42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180" fontId="21" fillId="0" borderId="0"/>
    <xf numFmtId="0" fontId="1" fillId="0" borderId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42" fillId="0" borderId="0"/>
    <xf numFmtId="177" fontId="21" fillId="0" borderId="0"/>
    <xf numFmtId="180" fontId="21" fillId="0" borderId="0"/>
    <xf numFmtId="181" fontId="21" fillId="0" borderId="0"/>
    <xf numFmtId="0" fontId="42" fillId="0" borderId="0"/>
    <xf numFmtId="177" fontId="21" fillId="0" borderId="0"/>
    <xf numFmtId="0" fontId="92" fillId="18" borderId="50" applyNumberFormat="0" applyAlignment="0" applyProtection="0"/>
    <xf numFmtId="177" fontId="21" fillId="0" borderId="0"/>
    <xf numFmtId="184" fontId="42" fillId="20" borderId="60" applyNumberFormat="0" applyFont="0" applyAlignment="0" applyProtection="0"/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11" fillId="27" borderId="50" applyNumberFormat="0" applyAlignment="0" applyProtection="0">
      <alignment vertical="center"/>
    </xf>
    <xf numFmtId="177" fontId="21" fillId="0" borderId="0"/>
    <xf numFmtId="177" fontId="21" fillId="0" borderId="0"/>
    <xf numFmtId="0" fontId="124" fillId="23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81" fontId="114" fillId="0" borderId="57" applyNumberFormat="0" applyFill="0" applyAlignment="0" applyProtection="0">
      <alignment vertical="center"/>
    </xf>
    <xf numFmtId="180" fontId="21" fillId="0" borderId="0"/>
    <xf numFmtId="187" fontId="95" fillId="0" borderId="0"/>
    <xf numFmtId="18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77" fontId="21" fillId="0" borderId="0"/>
    <xf numFmtId="0" fontId="247" fillId="5" borderId="0">
      <alignment horizontal="center" vertical="center"/>
    </xf>
    <xf numFmtId="181" fontId="88" fillId="34" borderId="0" applyNumberFormat="0" applyBorder="0" applyAlignment="0" applyProtection="0">
      <alignment vertical="center"/>
    </xf>
    <xf numFmtId="180" fontId="21" fillId="0" borderId="0"/>
    <xf numFmtId="0" fontId="21" fillId="0" borderId="0"/>
    <xf numFmtId="187" fontId="21" fillId="0" borderId="0"/>
    <xf numFmtId="181" fontId="21" fillId="0" borderId="0"/>
    <xf numFmtId="177" fontId="95" fillId="0" borderId="0"/>
    <xf numFmtId="0" fontId="1" fillId="0" borderId="0">
      <alignment vertical="center"/>
    </xf>
    <xf numFmtId="0" fontId="121" fillId="0" borderId="0"/>
    <xf numFmtId="0" fontId="103" fillId="18" borderId="0" applyNumberFormat="0" applyBorder="0" applyAlignment="0" applyProtection="0">
      <alignment vertical="center"/>
    </xf>
    <xf numFmtId="0" fontId="98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6" fillId="16" borderId="53" applyNumberFormat="0" applyAlignment="0" applyProtection="0">
      <alignment vertical="center"/>
    </xf>
    <xf numFmtId="177" fontId="95" fillId="0" borderId="0"/>
    <xf numFmtId="0" fontId="87" fillId="5" borderId="50" applyNumberFormat="0" applyAlignment="0" applyProtection="0">
      <alignment vertical="center"/>
    </xf>
    <xf numFmtId="0" fontId="21" fillId="0" borderId="0"/>
    <xf numFmtId="184" fontId="49" fillId="0" borderId="0"/>
    <xf numFmtId="0" fontId="103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67" fillId="0" borderId="0">
      <alignment vertical="center"/>
    </xf>
    <xf numFmtId="0" fontId="21" fillId="0" borderId="0" applyNumberFormat="0" applyFont="0" applyFill="0" applyBorder="0" applyAlignment="0" applyProtection="0"/>
    <xf numFmtId="187" fontId="42" fillId="0" borderId="0"/>
    <xf numFmtId="177" fontId="42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180" fontId="132" fillId="17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181" fontId="1" fillId="0" borderId="0"/>
    <xf numFmtId="187" fontId="21" fillId="0" borderId="0"/>
    <xf numFmtId="181" fontId="1" fillId="0" borderId="0"/>
    <xf numFmtId="181" fontId="91" fillId="36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21" fillId="0" borderId="0"/>
    <xf numFmtId="180" fontId="42" fillId="0" borderId="0"/>
    <xf numFmtId="177" fontId="95" fillId="0" borderId="0"/>
    <xf numFmtId="181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7" fontId="21" fillId="0" borderId="0"/>
    <xf numFmtId="187" fontId="42" fillId="0" borderId="0"/>
    <xf numFmtId="181" fontId="92" fillId="18" borderId="50" applyNumberFormat="0" applyAlignment="0" applyProtection="0"/>
    <xf numFmtId="0" fontId="99" fillId="5" borderId="52" applyNumberFormat="0" applyAlignment="0" applyProtection="0">
      <alignment vertical="center"/>
    </xf>
    <xf numFmtId="177" fontId="42" fillId="0" borderId="0"/>
    <xf numFmtId="0" fontId="4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180" fontId="42" fillId="0" borderId="0"/>
    <xf numFmtId="181" fontId="115" fillId="0" borderId="32">
      <alignment horizontal="left"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17" borderId="0" applyNumberFormat="0" applyBorder="0" applyAlignment="0" applyProtection="0">
      <alignment vertical="center"/>
    </xf>
    <xf numFmtId="177" fontId="42" fillId="0" borderId="0"/>
    <xf numFmtId="181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1" fillId="55" borderId="0" applyNumberFormat="0" applyBorder="0" applyAlignment="0" applyProtection="0">
      <alignment vertical="center"/>
    </xf>
    <xf numFmtId="181" fontId="21" fillId="0" borderId="0"/>
    <xf numFmtId="181" fontId="124" fillId="2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4" fontId="1" fillId="0" borderId="0"/>
    <xf numFmtId="187" fontId="42" fillId="0" borderId="0"/>
    <xf numFmtId="0" fontId="21" fillId="0" borderId="0"/>
    <xf numFmtId="181" fontId="84" fillId="16" borderId="50" applyNumberFormat="0" applyAlignment="0" applyProtection="0">
      <alignment vertical="center"/>
    </xf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21" fillId="0" borderId="0"/>
    <xf numFmtId="180" fontId="108" fillId="0" borderId="0"/>
    <xf numFmtId="187" fontId="21" fillId="0" borderId="0"/>
    <xf numFmtId="17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42" fillId="0" borderId="0"/>
    <xf numFmtId="187" fontId="21" fillId="0" borderId="0"/>
    <xf numFmtId="177" fontId="21" fillId="0" borderId="0"/>
    <xf numFmtId="181" fontId="160" fillId="0" borderId="0"/>
    <xf numFmtId="0" fontId="21" fillId="0" borderId="0"/>
    <xf numFmtId="180" fontId="21" fillId="0" borderId="0"/>
    <xf numFmtId="180" fontId="21" fillId="0" borderId="0"/>
    <xf numFmtId="180" fontId="21" fillId="0" borderId="0"/>
    <xf numFmtId="187" fontId="21" fillId="0" borderId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77" fontId="21" fillId="0" borderId="0"/>
    <xf numFmtId="10" fontId="98" fillId="20" borderId="1" applyNumberFormat="0" applyBorder="0" applyAlignment="0" applyProtection="0"/>
    <xf numFmtId="187" fontId="49" fillId="31" borderId="0" applyNumberFormat="0" applyBorder="0" applyAlignment="0" applyProtection="0">
      <alignment vertical="center"/>
    </xf>
    <xf numFmtId="18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18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7" fillId="0" borderId="63" applyNumberFormat="0" applyFill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77" fontId="21" fillId="0" borderId="0"/>
    <xf numFmtId="0" fontId="1" fillId="0" borderId="0"/>
    <xf numFmtId="0" fontId="49" fillId="22" borderId="0" applyNumberFormat="0" applyBorder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7" fontId="21" fillId="0" borderId="0"/>
    <xf numFmtId="177" fontId="21" fillId="0" borderId="0"/>
    <xf numFmtId="0" fontId="42" fillId="0" borderId="0"/>
    <xf numFmtId="180" fontId="21" fillId="0" borderId="0"/>
    <xf numFmtId="187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104" fillId="0" borderId="57" applyNumberFormat="0" applyFill="0" applyAlignment="0" applyProtection="0"/>
    <xf numFmtId="177" fontId="21" fillId="0" borderId="0"/>
    <xf numFmtId="180" fontId="21" fillId="0" borderId="0"/>
    <xf numFmtId="181" fontId="92" fillId="18" borderId="50" applyNumberFormat="0" applyAlignment="0" applyProtection="0"/>
    <xf numFmtId="187" fontId="21" fillId="0" borderId="0"/>
    <xf numFmtId="181" fontId="92" fillId="18" borderId="50" applyNumberFormat="0" applyAlignment="0" applyProtection="0"/>
    <xf numFmtId="180" fontId="21" fillId="0" borderId="0"/>
    <xf numFmtId="0" fontId="1" fillId="0" borderId="0">
      <alignment vertical="center"/>
    </xf>
    <xf numFmtId="187" fontId="4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21" fillId="0" borderId="0"/>
    <xf numFmtId="181" fontId="49" fillId="22" borderId="0" applyNumberFormat="0" applyBorder="0" applyAlignment="0" applyProtection="0">
      <alignment vertical="center"/>
    </xf>
    <xf numFmtId="177" fontId="21" fillId="0" borderId="0"/>
    <xf numFmtId="180" fontId="21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177" fontId="108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95" fillId="0" borderId="0"/>
    <xf numFmtId="0" fontId="99" fillId="5" borderId="52" applyNumberFormat="0" applyAlignment="0" applyProtection="0">
      <alignment vertical="center"/>
    </xf>
    <xf numFmtId="187" fontId="21" fillId="0" borderId="0"/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0" fontId="21" fillId="0" borderId="0"/>
    <xf numFmtId="187" fontId="21" fillId="0" borderId="0"/>
    <xf numFmtId="187" fontId="21" fillId="0" borderId="0"/>
    <xf numFmtId="0" fontId="99" fillId="5" borderId="52" applyNumberFormat="0" applyAlignment="0" applyProtection="0">
      <alignment vertical="center"/>
    </xf>
    <xf numFmtId="0" fontId="1" fillId="0" borderId="0"/>
    <xf numFmtId="181" fontId="1" fillId="0" borderId="0">
      <alignment vertical="center"/>
    </xf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4" fontId="42" fillId="20" borderId="60" applyNumberFormat="0" applyFont="0" applyAlignment="0" applyProtection="0"/>
    <xf numFmtId="0" fontId="95" fillId="20" borderId="54" applyNumberFormat="0" applyFont="0" applyAlignment="0" applyProtection="0">
      <alignment vertical="center"/>
    </xf>
    <xf numFmtId="180" fontId="132" fillId="19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21" fillId="0" borderId="0"/>
    <xf numFmtId="187" fontId="2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180" fontId="113" fillId="31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177" fontId="21" fillId="0" borderId="0"/>
    <xf numFmtId="0" fontId="1" fillId="55" borderId="0" applyNumberFormat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187" fontId="21" fillId="0" borderId="0"/>
    <xf numFmtId="0" fontId="21" fillId="0" borderId="0"/>
    <xf numFmtId="0" fontId="121" fillId="0" borderId="0"/>
    <xf numFmtId="181" fontId="84" fillId="16" borderId="50" applyNumberFormat="0" applyAlignment="0" applyProtection="0">
      <alignment vertical="center"/>
    </xf>
    <xf numFmtId="177" fontId="95" fillId="0" borderId="0"/>
    <xf numFmtId="180" fontId="21" fillId="0" borderId="0"/>
    <xf numFmtId="180" fontId="109" fillId="2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5" fontId="42" fillId="0" borderId="55">
      <protection locked="0"/>
    </xf>
    <xf numFmtId="181" fontId="87" fillId="5" borderId="50" applyNumberFormat="0" applyAlignment="0" applyProtection="0">
      <alignment vertical="center"/>
    </xf>
    <xf numFmtId="187" fontId="21" fillId="0" borderId="0"/>
    <xf numFmtId="177" fontId="2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0" fontId="95" fillId="0" borderId="0"/>
    <xf numFmtId="181" fontId="88" fillId="34" borderId="0" applyNumberFormat="0" applyBorder="0" applyAlignment="0" applyProtection="0">
      <alignment vertical="center"/>
    </xf>
    <xf numFmtId="177" fontId="42" fillId="0" borderId="0"/>
    <xf numFmtId="0" fontId="99" fillId="5" borderId="52" applyNumberFormat="0" applyAlignment="0" applyProtection="0">
      <alignment vertical="center"/>
    </xf>
    <xf numFmtId="177" fontId="61" fillId="19" borderId="0" applyNumberFormat="0" applyBorder="0" applyAlignment="0" applyProtection="0"/>
    <xf numFmtId="180" fontId="42" fillId="0" borderId="0"/>
    <xf numFmtId="187" fontId="42" fillId="0" borderId="0"/>
    <xf numFmtId="181" fontId="125" fillId="0" borderId="0" applyNumberFormat="0" applyFill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177" fontId="42" fillId="0" borderId="0"/>
    <xf numFmtId="187" fontId="42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177" fontId="109" fillId="17" borderId="0" applyNumberFormat="0" applyBorder="0" applyAlignment="0" applyProtection="0">
      <alignment vertical="center"/>
    </xf>
    <xf numFmtId="177" fontId="108" fillId="0" borderId="0"/>
    <xf numFmtId="0" fontId="87" fillId="5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0" fontId="109" fillId="17" borderId="0" applyNumberFormat="0" applyBorder="0" applyAlignment="0" applyProtection="0">
      <alignment vertical="center"/>
    </xf>
    <xf numFmtId="181" fontId="1" fillId="0" borderId="0"/>
    <xf numFmtId="187" fontId="113" fillId="16" borderId="0" applyNumberFormat="0" applyBorder="0" applyAlignment="0" applyProtection="0"/>
    <xf numFmtId="180" fontId="108" fillId="0" borderId="0"/>
    <xf numFmtId="0" fontId="14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109" fillId="17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7" fontId="108" fillId="0" borderId="0"/>
    <xf numFmtId="181" fontId="99" fillId="5" borderId="52" applyNumberFormat="0" applyAlignment="0" applyProtection="0">
      <alignment vertical="center"/>
    </xf>
    <xf numFmtId="177" fontId="21" fillId="0" borderId="0"/>
    <xf numFmtId="181" fontId="95" fillId="20" borderId="54" applyNumberFormat="0" applyFont="0" applyAlignment="0" applyProtection="0"/>
    <xf numFmtId="177" fontId="21" fillId="0" borderId="0"/>
    <xf numFmtId="177" fontId="49" fillId="22" borderId="0" applyNumberFormat="0" applyBorder="0" applyAlignment="0" applyProtection="0">
      <alignment vertical="center"/>
    </xf>
    <xf numFmtId="180" fontId="21" fillId="0" borderId="0"/>
    <xf numFmtId="0" fontId="1" fillId="0" borderId="0"/>
    <xf numFmtId="180" fontId="49" fillId="22" borderId="0" applyNumberFormat="0" applyBorder="0" applyAlignment="0" applyProtection="0">
      <alignment vertical="center"/>
    </xf>
    <xf numFmtId="184" fontId="1" fillId="0" borderId="0"/>
    <xf numFmtId="187" fontId="21" fillId="0" borderId="0"/>
    <xf numFmtId="0" fontId="1" fillId="0" borderId="0"/>
    <xf numFmtId="187" fontId="49" fillId="22" borderId="0" applyNumberFormat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181" fontId="21" fillId="0" borderId="0"/>
    <xf numFmtId="177" fontId="95" fillId="0" borderId="0"/>
    <xf numFmtId="0" fontId="85" fillId="0" borderId="51" applyNumberFormat="0" applyFill="0" applyAlignment="0" applyProtection="0">
      <alignment vertical="center"/>
    </xf>
    <xf numFmtId="177" fontId="21" fillId="0" borderId="0"/>
    <xf numFmtId="187" fontId="21" fillId="0" borderId="0"/>
    <xf numFmtId="187" fontId="95" fillId="0" borderId="0"/>
    <xf numFmtId="0" fontId="97" fillId="18" borderId="50" applyNumberForma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21" fillId="0" borderId="0"/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87" fontId="42" fillId="0" borderId="0"/>
    <xf numFmtId="184" fontId="52" fillId="0" borderId="18">
      <alignment horizontal="left" vertical="center"/>
    </xf>
    <xf numFmtId="187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6" fontId="153" fillId="0" borderId="0">
      <protection locked="0"/>
    </xf>
    <xf numFmtId="180" fontId="21" fillId="0" borderId="0"/>
    <xf numFmtId="181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187" fontId="49" fillId="17" borderId="0" applyNumberFormat="0" applyBorder="0" applyAlignment="0" applyProtection="0">
      <alignment vertical="center"/>
    </xf>
    <xf numFmtId="181" fontId="49" fillId="36" borderId="0" applyNumberFormat="0" applyBorder="0" applyAlignment="0" applyProtection="0">
      <alignment vertical="center"/>
    </xf>
    <xf numFmtId="177" fontId="95" fillId="0" borderId="0"/>
    <xf numFmtId="0" fontId="95" fillId="20" borderId="54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114" fillId="0" borderId="57" applyNumberFormat="0" applyFill="0" applyAlignment="0" applyProtection="0">
      <alignment vertical="center"/>
    </xf>
    <xf numFmtId="184" fontId="1" fillId="0" borderId="0"/>
    <xf numFmtId="180" fontId="156" fillId="22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23" fillId="0" borderId="0"/>
    <xf numFmtId="180" fontId="108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7" fontId="49" fillId="2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187" fontId="108" fillId="0" borderId="0"/>
    <xf numFmtId="187" fontId="21" fillId="0" borderId="0"/>
    <xf numFmtId="0" fontId="1" fillId="0" borderId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184" fontId="1" fillId="0" borderId="0"/>
    <xf numFmtId="187" fontId="156" fillId="22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0" fontId="49" fillId="2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86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0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7" fontId="21" fillId="0" borderId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0" fontId="96" fillId="0" borderId="0" applyNumberFormat="0" applyFill="0" applyBorder="0" applyAlignment="0" applyProtection="0"/>
    <xf numFmtId="187" fontId="21" fillId="0" borderId="0"/>
    <xf numFmtId="181" fontId="21" fillId="0" borderId="0"/>
    <xf numFmtId="0" fontId="21" fillId="0" borderId="0"/>
    <xf numFmtId="177" fontId="108" fillId="0" borderId="0"/>
    <xf numFmtId="0" fontId="21" fillId="0" borderId="0"/>
    <xf numFmtId="177" fontId="21" fillId="0" borderId="0"/>
    <xf numFmtId="0" fontId="21" fillId="0" borderId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0" fontId="103" fillId="22" borderId="0" applyNumberFormat="0" applyBorder="0" applyAlignment="0" applyProtection="0">
      <alignment vertical="center"/>
    </xf>
    <xf numFmtId="181" fontId="144" fillId="0" borderId="0" applyNumberFormat="0" applyFill="0" applyBorder="0" applyAlignment="0" applyProtection="0"/>
    <xf numFmtId="180" fontId="21" fillId="0" borderId="0"/>
    <xf numFmtId="0" fontId="42" fillId="0" borderId="0"/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0" fontId="89" fillId="18" borderId="53" applyNumberFormat="0" applyAlignment="0" applyProtection="0">
      <alignment vertical="center"/>
    </xf>
    <xf numFmtId="187" fontId="95" fillId="0" borderId="0"/>
    <xf numFmtId="187" fontId="49" fillId="17" borderId="0" applyNumberFormat="0" applyBorder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1" fillId="0" borderId="0">
      <alignment vertical="center"/>
    </xf>
    <xf numFmtId="187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77" fontId="113" fillId="17" borderId="0" applyNumberFormat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" fillId="0" borderId="0"/>
    <xf numFmtId="180" fontId="21" fillId="0" borderId="0"/>
    <xf numFmtId="177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123" fillId="0" borderId="0"/>
    <xf numFmtId="187" fontId="21" fillId="0" borderId="0"/>
    <xf numFmtId="177" fontId="49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187" fontId="103" fillId="22" borderId="0" applyNumberFormat="0" applyBorder="0" applyAlignment="0" applyProtection="0">
      <alignment vertical="center"/>
    </xf>
    <xf numFmtId="0" fontId="42" fillId="0" borderId="0"/>
    <xf numFmtId="177" fontId="21" fillId="0" borderId="0"/>
    <xf numFmtId="181" fontId="102" fillId="0" borderId="56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0" borderId="0"/>
    <xf numFmtId="0" fontId="111" fillId="27" borderId="50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48" fillId="0" borderId="68" applyNumberFormat="0" applyFill="0" applyAlignment="0" applyProtection="0">
      <alignment vertical="center"/>
    </xf>
    <xf numFmtId="177" fontId="95" fillId="0" borderId="0"/>
    <xf numFmtId="180" fontId="120" fillId="2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21" fillId="0" borderId="0"/>
    <xf numFmtId="181" fontId="103" fillId="20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84" fillId="16" borderId="50" applyNumberFormat="0" applyAlignment="0" applyProtection="0">
      <alignment vertical="center"/>
    </xf>
    <xf numFmtId="0" fontId="1" fillId="0" borderId="0"/>
    <xf numFmtId="0" fontId="21" fillId="0" borderId="0"/>
    <xf numFmtId="187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21" fillId="0" borderId="0"/>
    <xf numFmtId="187" fontId="109" fillId="29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08" fillId="0" borderId="0"/>
    <xf numFmtId="181" fontId="49" fillId="20" borderId="54" applyNumberFormat="0" applyFont="0" applyAlignment="0" applyProtection="0">
      <alignment vertical="center"/>
    </xf>
    <xf numFmtId="0" fontId="90" fillId="28" borderId="52" applyNumberFormat="0" applyAlignment="0" applyProtection="0"/>
    <xf numFmtId="181" fontId="21" fillId="0" borderId="0"/>
    <xf numFmtId="0" fontId="108" fillId="0" borderId="0"/>
    <xf numFmtId="0" fontId="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0" fontId="87" fillId="5" borderId="50" applyNumberFormat="0" applyAlignment="0" applyProtection="0">
      <alignment vertical="center"/>
    </xf>
    <xf numFmtId="177" fontId="108" fillId="0" borderId="0"/>
    <xf numFmtId="181" fontId="21" fillId="0" borderId="0"/>
    <xf numFmtId="0" fontId="91" fillId="21" borderId="0" applyNumberFormat="0" applyBorder="0" applyAlignment="0" applyProtection="0">
      <alignment vertical="center"/>
    </xf>
    <xf numFmtId="0" fontId="42" fillId="0" borderId="0"/>
    <xf numFmtId="180" fontId="108" fillId="0" borderId="0"/>
    <xf numFmtId="0" fontId="110" fillId="0" borderId="59" applyNumberFormat="0" applyFill="0" applyAlignment="0" applyProtection="0">
      <alignment vertical="center"/>
    </xf>
    <xf numFmtId="177" fontId="42" fillId="0" borderId="0"/>
    <xf numFmtId="0" fontId="85" fillId="0" borderId="51" applyNumberFormat="0" applyFill="0" applyAlignment="0" applyProtection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183" fillId="0" borderId="0"/>
    <xf numFmtId="0" fontId="85" fillId="0" borderId="51" applyNumberFormat="0" applyFill="0" applyAlignment="0" applyProtection="0">
      <alignment vertical="center"/>
    </xf>
    <xf numFmtId="180" fontId="21" fillId="0" borderId="0"/>
    <xf numFmtId="187" fontId="49" fillId="23" borderId="0" applyNumberFormat="0" applyBorder="0" applyAlignment="0" applyProtection="0">
      <alignment vertical="center"/>
    </xf>
    <xf numFmtId="180" fontId="21" fillId="0" borderId="0"/>
    <xf numFmtId="181" fontId="21" fillId="0" borderId="0"/>
    <xf numFmtId="177" fontId="49" fillId="17" borderId="0" applyNumberFormat="0" applyBorder="0" applyAlignment="0" applyProtection="0">
      <alignment vertical="center"/>
    </xf>
    <xf numFmtId="181" fontId="21" fillId="0" borderId="0"/>
    <xf numFmtId="187" fontId="21" fillId="0" borderId="0"/>
    <xf numFmtId="177" fontId="21" fillId="0" borderId="0"/>
    <xf numFmtId="181" fontId="99" fillId="5" borderId="52" applyNumberFormat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103" fillId="19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42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8" fillId="0" borderId="0"/>
    <xf numFmtId="181" fontId="97" fillId="18" borderId="50" applyNumberFormat="0" applyAlignment="0" applyProtection="0">
      <alignment vertical="center"/>
    </xf>
    <xf numFmtId="177" fontId="21" fillId="0" borderId="0"/>
    <xf numFmtId="181" fontId="87" fillId="5" borderId="50" applyNumberFormat="0" applyAlignment="0" applyProtection="0">
      <alignment vertical="center"/>
    </xf>
    <xf numFmtId="0" fontId="1" fillId="0" borderId="0">
      <alignment vertical="center"/>
    </xf>
    <xf numFmtId="181" fontId="177" fillId="24" borderId="58" applyNumberFormat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134" fillId="39" borderId="66" applyNumberFormat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180" fontId="21" fillId="0" borderId="0"/>
    <xf numFmtId="0" fontId="134" fillId="39" borderId="66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77" fontId="21" fillId="0" borderId="0"/>
    <xf numFmtId="181" fontId="148" fillId="0" borderId="68" applyNumberFormat="0" applyFill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180" fontId="21" fillId="0" borderId="0"/>
    <xf numFmtId="0" fontId="103" fillId="29" borderId="0" applyNumberFormat="0" applyBorder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187" fontId="21" fillId="0" borderId="0"/>
    <xf numFmtId="177" fontId="61" fillId="0" borderId="0">
      <alignment vertical="top"/>
    </xf>
    <xf numFmtId="0" fontId="96" fillId="0" borderId="0" applyNumberFormat="0" applyFill="0" applyBorder="0" applyAlignment="0" applyProtection="0"/>
    <xf numFmtId="180" fontId="21" fillId="0" borderId="0"/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108" fillId="0" borderId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187" fontId="21" fillId="0" borderId="0"/>
    <xf numFmtId="181" fontId="95" fillId="20" borderId="54" applyNumberFormat="0" applyFont="0" applyAlignment="0" applyProtection="0">
      <alignment vertical="center"/>
    </xf>
    <xf numFmtId="177" fontId="21" fillId="0" borderId="0"/>
    <xf numFmtId="187" fontId="49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18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184" fontId="1" fillId="0" borderId="0"/>
    <xf numFmtId="180" fontId="109" fillId="16" borderId="0" applyNumberFormat="0" applyBorder="0" applyAlignment="0" applyProtection="0">
      <alignment vertical="center"/>
    </xf>
    <xf numFmtId="187" fontId="21" fillId="0" borderId="0"/>
    <xf numFmtId="0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77" fontId="21" fillId="0" borderId="0"/>
    <xf numFmtId="0" fontId="42" fillId="0" borderId="0"/>
    <xf numFmtId="180" fontId="21" fillId="0" borderId="0"/>
    <xf numFmtId="181" fontId="49" fillId="20" borderId="54" applyNumberFormat="0" applyFont="0" applyAlignment="0" applyProtection="0">
      <alignment vertical="center"/>
    </xf>
    <xf numFmtId="177" fontId="95" fillId="0" borderId="0"/>
    <xf numFmtId="187" fontId="21" fillId="0" borderId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95" fillId="0" borderId="0"/>
    <xf numFmtId="187" fontId="120" fillId="34" borderId="0" applyNumberFormat="0" applyBorder="0" applyAlignment="0" applyProtection="0">
      <alignment vertical="center"/>
    </xf>
    <xf numFmtId="177" fontId="21" fillId="0" borderId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18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177" fontId="120" fillId="31" borderId="0" applyNumberFormat="0" applyBorder="0" applyAlignment="0" applyProtection="0">
      <alignment vertical="center"/>
    </xf>
    <xf numFmtId="184" fontId="90" fillId="28" borderId="52" applyNumberFormat="0" applyAlignment="0" applyProtection="0"/>
    <xf numFmtId="187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77" fontId="120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2" fillId="18" borderId="50" applyNumberFormat="0" applyAlignment="0" applyProtection="0"/>
    <xf numFmtId="177" fontId="21" fillId="0" borderId="0"/>
    <xf numFmtId="0" fontId="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1" fillId="0" borderId="0"/>
    <xf numFmtId="181" fontId="91" fillId="33" borderId="0" applyNumberFormat="0" applyBorder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181" fontId="1" fillId="0" borderId="0"/>
    <xf numFmtId="187" fontId="21" fillId="0" borderId="0"/>
    <xf numFmtId="181" fontId="21" fillId="0" borderId="0"/>
    <xf numFmtId="180" fontId="21" fillId="0" borderId="0"/>
    <xf numFmtId="187" fontId="21" fillId="0" borderId="0"/>
    <xf numFmtId="187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29" borderId="0" applyNumberFormat="0" applyBorder="0" applyAlignment="0" applyProtection="0">
      <alignment vertical="center"/>
    </xf>
    <xf numFmtId="184" fontId="1" fillId="0" borderId="0"/>
    <xf numFmtId="177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7" fontId="21" fillId="0" borderId="0"/>
    <xf numFmtId="180" fontId="21" fillId="0" borderId="0"/>
    <xf numFmtId="181" fontId="91" fillId="46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/>
    <xf numFmtId="181" fontId="21" fillId="0" borderId="0"/>
    <xf numFmtId="187" fontId="21" fillId="0" borderId="0"/>
    <xf numFmtId="181" fontId="91" fillId="46" borderId="0" applyNumberFormat="0" applyBorder="0" applyAlignment="0" applyProtection="0">
      <alignment vertical="center"/>
    </xf>
    <xf numFmtId="0" fontId="21" fillId="0" borderId="0"/>
    <xf numFmtId="181" fontId="21" fillId="0" borderId="0"/>
    <xf numFmtId="177" fontId="21" fillId="0" borderId="0"/>
    <xf numFmtId="0" fontId="166" fillId="46" borderId="0" applyNumberFormat="0" applyBorder="0" applyAlignment="0" applyProtection="0"/>
    <xf numFmtId="0" fontId="1" fillId="0" borderId="0"/>
    <xf numFmtId="0" fontId="42" fillId="0" borderId="0"/>
    <xf numFmtId="181" fontId="113" fillId="36" borderId="0" applyNumberFormat="0" applyBorder="0" applyAlignment="0" applyProtection="0"/>
    <xf numFmtId="180" fontId="21" fillId="0" borderId="0"/>
    <xf numFmtId="0" fontId="97" fillId="18" borderId="50" applyNumberFormat="0" applyAlignment="0" applyProtection="0">
      <alignment vertical="center"/>
    </xf>
    <xf numFmtId="187" fontId="21" fillId="0" borderId="0"/>
    <xf numFmtId="181" fontId="49" fillId="17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181" fontId="15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0" fontId="108" fillId="0" borderId="0"/>
    <xf numFmtId="184" fontId="1" fillId="0" borderId="0"/>
    <xf numFmtId="187" fontId="21" fillId="0" borderId="0"/>
    <xf numFmtId="180" fontId="42" fillId="0" borderId="0"/>
    <xf numFmtId="0" fontId="12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15" fillId="0" borderId="86" applyNumberFormat="0" applyAlignment="0" applyProtection="0"/>
    <xf numFmtId="181" fontId="21" fillId="0" borderId="0"/>
    <xf numFmtId="0" fontId="42" fillId="0" borderId="0"/>
    <xf numFmtId="187" fontId="108" fillId="0" borderId="0"/>
    <xf numFmtId="0" fontId="1" fillId="7" borderId="0" applyNumberFormat="0" applyBorder="0" applyAlignment="0" applyProtection="0">
      <alignment vertical="center"/>
    </xf>
    <xf numFmtId="0" fontId="42" fillId="0" borderId="0"/>
    <xf numFmtId="18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7" fontId="42" fillId="0" borderId="0"/>
    <xf numFmtId="181" fontId="105" fillId="0" borderId="0" applyNumberFormat="0" applyFill="0" applyBorder="0" applyAlignment="0" applyProtection="0">
      <alignment vertical="center"/>
    </xf>
    <xf numFmtId="187" fontId="21" fillId="0" borderId="0"/>
    <xf numFmtId="0" fontId="84" fillId="16" borderId="50" applyNumberFormat="0" applyAlignment="0" applyProtection="0">
      <alignment vertical="center"/>
    </xf>
    <xf numFmtId="181" fontId="21" fillId="0" borderId="0"/>
    <xf numFmtId="0" fontId="103" fillId="29" borderId="0" applyNumberFormat="0" applyBorder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90" fillId="16" borderId="52" applyNumberFormat="0" applyAlignment="0" applyProtection="0"/>
    <xf numFmtId="184" fontId="1" fillId="0" borderId="0"/>
    <xf numFmtId="177" fontId="21" fillId="0" borderId="0"/>
    <xf numFmtId="177" fontId="21" fillId="0" borderId="0"/>
    <xf numFmtId="202" fontId="42" fillId="0" borderId="0" applyFont="0" applyFill="0" applyBorder="0" applyAlignment="0" applyProtection="0"/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7" fontId="21" fillId="0" borderId="0"/>
    <xf numFmtId="181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177" fontId="21" fillId="0" borderId="0"/>
    <xf numFmtId="177" fontId="21" fillId="0" borderId="0"/>
    <xf numFmtId="181" fontId="91" fillId="30" borderId="0" applyNumberFormat="0" applyBorder="0" applyAlignment="0" applyProtection="0">
      <alignment vertical="center"/>
    </xf>
    <xf numFmtId="187" fontId="95" fillId="0" borderId="0"/>
    <xf numFmtId="187" fontId="108" fillId="0" borderId="0"/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91" fillId="25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180" fontId="49" fillId="18" borderId="0" applyNumberFormat="0" applyBorder="0" applyAlignment="0" applyProtection="0">
      <alignment vertical="center"/>
    </xf>
    <xf numFmtId="177" fontId="108" fillId="0" borderId="0"/>
    <xf numFmtId="181" fontId="103" fillId="2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187" fontId="21" fillId="0" borderId="0"/>
    <xf numFmtId="181" fontId="21" fillId="0" borderId="0"/>
    <xf numFmtId="0" fontId="96" fillId="0" borderId="0" applyNumberFormat="0" applyFill="0" applyBorder="0" applyAlignment="0" applyProtection="0"/>
    <xf numFmtId="185" fontId="153" fillId="0" borderId="55">
      <protection locked="0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177" fontId="21" fillId="0" borderId="0"/>
    <xf numFmtId="177" fontId="21" fillId="0" borderId="0"/>
    <xf numFmtId="181" fontId="88" fillId="19" borderId="0" applyNumberFormat="0" applyBorder="0" applyAlignment="0" applyProtection="0">
      <alignment vertical="center"/>
    </xf>
    <xf numFmtId="187" fontId="21" fillId="0" borderId="0"/>
    <xf numFmtId="187" fontId="21" fillId="0" borderId="0"/>
    <xf numFmtId="0" fontId="1" fillId="0" borderId="0"/>
    <xf numFmtId="0" fontId="21" fillId="0" borderId="0"/>
    <xf numFmtId="180" fontId="120" fillId="9" borderId="0" applyNumberFormat="0" applyBorder="0" applyAlignment="0" applyProtection="0">
      <alignment vertical="center"/>
    </xf>
    <xf numFmtId="177" fontId="21" fillId="0" borderId="0"/>
    <xf numFmtId="177" fontId="21" fillId="0" borderId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77" fontId="21" fillId="0" borderId="0"/>
    <xf numFmtId="177" fontId="21" fillId="0" borderId="0"/>
    <xf numFmtId="180" fontId="21" fillId="0" borderId="0"/>
    <xf numFmtId="18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2" fillId="0" borderId="56" applyNumberFormat="0" applyFill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181" fontId="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91" fillId="1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0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1" fillId="10" borderId="0" applyNumberFormat="0" applyBorder="0" applyAlignment="0" applyProtection="0">
      <alignment vertical="center"/>
    </xf>
    <xf numFmtId="187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77" fontId="21" fillId="0" borderId="0"/>
    <xf numFmtId="177" fontId="21" fillId="0" borderId="0"/>
    <xf numFmtId="0" fontId="111" fillId="27" borderId="50" applyNumberFormat="0" applyAlignment="0" applyProtection="0">
      <alignment vertical="center"/>
    </xf>
    <xf numFmtId="177" fontId="120" fillId="31" borderId="0" applyNumberFormat="0" applyBorder="0" applyAlignment="0" applyProtection="0">
      <alignment vertical="center"/>
    </xf>
    <xf numFmtId="180" fontId="21" fillId="0" borderId="0"/>
    <xf numFmtId="180" fontId="21" fillId="0" borderId="0"/>
    <xf numFmtId="0" fontId="90" fillId="16" borderId="52" applyNumberFormat="0" applyAlignment="0" applyProtection="0"/>
    <xf numFmtId="180" fontId="120" fillId="31" borderId="0" applyNumberFormat="0" applyBorder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77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49" fillId="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0" fontId="95" fillId="0" borderId="0"/>
    <xf numFmtId="0" fontId="87" fillId="5" borderId="50" applyNumberFormat="0" applyAlignment="0" applyProtection="0">
      <alignment vertical="center"/>
    </xf>
    <xf numFmtId="180" fontId="21" fillId="0" borderId="0"/>
    <xf numFmtId="180" fontId="21" fillId="0" borderId="0"/>
    <xf numFmtId="181" fontId="84" fillId="16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77" fontId="120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21" fillId="0" borderId="0"/>
    <xf numFmtId="180" fontId="21" fillId="0" borderId="0"/>
    <xf numFmtId="0" fontId="21" fillId="0" borderId="0"/>
    <xf numFmtId="177" fontId="120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7" fontId="21" fillId="0" borderId="0"/>
    <xf numFmtId="187" fontId="21" fillId="0" borderId="0"/>
    <xf numFmtId="184" fontId="1" fillId="0" borderId="0"/>
    <xf numFmtId="0" fontId="42" fillId="0" borderId="0"/>
    <xf numFmtId="177" fontId="21" fillId="0" borderId="0"/>
    <xf numFmtId="177" fontId="21" fillId="0" borderId="0"/>
    <xf numFmtId="180" fontId="21" fillId="0" borderId="0"/>
    <xf numFmtId="180" fontId="21" fillId="0" borderId="0"/>
    <xf numFmtId="0" fontId="91" fillId="46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177" fontId="21" fillId="0" borderId="0"/>
    <xf numFmtId="177" fontId="21" fillId="0" borderId="0"/>
    <xf numFmtId="0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21" fillId="0" borderId="0"/>
    <xf numFmtId="180" fontId="21" fillId="0" borderId="0"/>
    <xf numFmtId="180" fontId="21" fillId="0" borderId="0"/>
    <xf numFmtId="0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7" fontId="21" fillId="0" borderId="0"/>
    <xf numFmtId="0" fontId="42" fillId="0" borderId="0"/>
    <xf numFmtId="0" fontId="1" fillId="0" borderId="0">
      <alignment vertical="center"/>
    </xf>
    <xf numFmtId="0" fontId="21" fillId="0" borderId="0"/>
    <xf numFmtId="0" fontId="42" fillId="0" borderId="0"/>
    <xf numFmtId="181" fontId="91" fillId="30" borderId="0" applyNumberFormat="0" applyBorder="0" applyAlignment="0" applyProtection="0">
      <alignment vertical="center"/>
    </xf>
    <xf numFmtId="181" fontId="49" fillId="0" borderId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187" fontId="21" fillId="0" borderId="0"/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7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180" fontId="21" fillId="0" borderId="0"/>
    <xf numFmtId="18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103" fillId="36" borderId="0" applyNumberFormat="0" applyBorder="0" applyAlignment="0" applyProtection="0">
      <alignment vertical="center"/>
    </xf>
    <xf numFmtId="187" fontId="21" fillId="0" borderId="0"/>
    <xf numFmtId="187" fontId="21" fillId="0" borderId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34" borderId="0" applyNumberFormat="0" applyBorder="0" applyAlignment="0" applyProtection="0">
      <alignment vertical="center"/>
    </xf>
    <xf numFmtId="180" fontId="21" fillId="0" borderId="0"/>
    <xf numFmtId="18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7" fontId="21" fillId="0" borderId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21" fillId="0" borderId="0"/>
    <xf numFmtId="177" fontId="95" fillId="0" borderId="0"/>
    <xf numFmtId="177" fontId="21" fillId="0" borderId="0"/>
    <xf numFmtId="177" fontId="21" fillId="0" borderId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95" fillId="0" borderId="0"/>
    <xf numFmtId="0" fontId="97" fillId="18" borderId="50" applyNumberFormat="0" applyAlignment="0" applyProtection="0">
      <alignment vertical="center"/>
    </xf>
    <xf numFmtId="180" fontId="95" fillId="0" borderId="0"/>
    <xf numFmtId="181" fontId="91" fillId="46" borderId="0" applyNumberFormat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0" fontId="21" fillId="0" borderId="0"/>
    <xf numFmtId="180" fontId="21" fillId="0" borderId="0"/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7" fontId="21" fillId="0" borderId="0"/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181" fontId="91" fillId="46" borderId="0" applyNumberFormat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7" fontId="21" fillId="0" borderId="0"/>
    <xf numFmtId="187" fontId="21" fillId="0" borderId="0"/>
    <xf numFmtId="177" fontId="21" fillId="0" borderId="0"/>
    <xf numFmtId="177" fontId="21" fillId="0" borderId="0"/>
    <xf numFmtId="0" fontId="1" fillId="0" borderId="0"/>
    <xf numFmtId="0" fontId="21" fillId="0" borderId="0"/>
    <xf numFmtId="180" fontId="21" fillId="0" borderId="0"/>
    <xf numFmtId="180" fontId="21" fillId="0" borderId="0"/>
    <xf numFmtId="0" fontId="1" fillId="0" borderId="0"/>
    <xf numFmtId="0" fontId="21" fillId="0" borderId="0"/>
    <xf numFmtId="177" fontId="21" fillId="0" borderId="0"/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187" fontId="21" fillId="0" borderId="0"/>
    <xf numFmtId="0" fontId="88" fillId="37" borderId="0" applyNumberFormat="0" applyBorder="0" applyAlignment="0" applyProtection="0">
      <alignment vertical="center"/>
    </xf>
    <xf numFmtId="0" fontId="21" fillId="0" borderId="0"/>
    <xf numFmtId="177" fontId="21" fillId="0" borderId="0"/>
    <xf numFmtId="187" fontId="21" fillId="0" borderId="0"/>
    <xf numFmtId="180" fontId="21" fillId="0" borderId="0"/>
    <xf numFmtId="187" fontId="21" fillId="0" borderId="0"/>
    <xf numFmtId="0" fontId="103" fillId="22" borderId="0" applyNumberFormat="0" applyBorder="0" applyAlignment="0" applyProtection="0">
      <alignment vertical="center"/>
    </xf>
    <xf numFmtId="177" fontId="120" fillId="22" borderId="0" applyNumberFormat="0" applyBorder="0" applyAlignment="0" applyProtection="0">
      <alignment vertical="center"/>
    </xf>
    <xf numFmtId="180" fontId="21" fillId="0" borderId="0"/>
    <xf numFmtId="181" fontId="49" fillId="20" borderId="54" applyNumberFormat="0" applyFon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180" fontId="120" fillId="22" borderId="0" applyNumberFormat="0" applyBorder="0" applyAlignment="0" applyProtection="0">
      <alignment vertical="center"/>
    </xf>
    <xf numFmtId="187" fontId="21" fillId="0" borderId="0"/>
    <xf numFmtId="187" fontId="108" fillId="0" borderId="0"/>
    <xf numFmtId="180" fontId="21" fillId="0" borderId="0"/>
    <xf numFmtId="181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7" fontId="113" fillId="23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7" fontId="108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77" fontId="108" fillId="0" borderId="0"/>
    <xf numFmtId="181" fontId="1" fillId="0" borderId="0"/>
    <xf numFmtId="177" fontId="21" fillId="0" borderId="0"/>
    <xf numFmtId="180" fontId="120" fillId="31" borderId="0" applyNumberFormat="0" applyBorder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0" fontId="108" fillId="0" borderId="0"/>
    <xf numFmtId="181" fontId="1" fillId="0" borderId="0"/>
    <xf numFmtId="180" fontId="21" fillId="0" borderId="0"/>
    <xf numFmtId="0" fontId="103" fillId="17" borderId="0" applyNumberFormat="0" applyBorder="0" applyAlignment="0" applyProtection="0">
      <alignment vertical="center"/>
    </xf>
    <xf numFmtId="177" fontId="108" fillId="0" borderId="0"/>
    <xf numFmtId="181" fontId="138" fillId="0" borderId="67" applyNumberFormat="0" applyFill="0" applyAlignment="0" applyProtection="0">
      <alignment vertical="center"/>
    </xf>
    <xf numFmtId="187" fontId="108" fillId="0" borderId="0"/>
    <xf numFmtId="180" fontId="109" fillId="16" borderId="0" applyNumberFormat="0" applyBorder="0" applyAlignment="0" applyProtection="0">
      <alignment vertical="center"/>
    </xf>
    <xf numFmtId="187" fontId="21" fillId="0" borderId="0"/>
    <xf numFmtId="0" fontId="97" fillId="18" borderId="50" applyNumberFormat="0" applyAlignment="0" applyProtection="0">
      <alignment vertical="center"/>
    </xf>
    <xf numFmtId="177" fontId="42" fillId="0" borderId="0"/>
    <xf numFmtId="17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97" fillId="18" borderId="50" applyNumberFormat="0" applyAlignment="0" applyProtection="0">
      <alignment vertical="center"/>
    </xf>
    <xf numFmtId="180" fontId="42" fillId="0" borderId="0"/>
    <xf numFmtId="0" fontId="1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181" fontId="88" fillId="34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0" fontId="21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42" fillId="0" borderId="0"/>
    <xf numFmtId="0" fontId="97" fillId="18" borderId="50" applyNumberFormat="0" applyAlignment="0" applyProtection="0">
      <alignment vertical="center"/>
    </xf>
    <xf numFmtId="0" fontId="42" fillId="0" borderId="0"/>
    <xf numFmtId="18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" fillId="66" borderId="0" applyNumberFormat="0" applyBorder="0" applyAlignment="0" applyProtection="0">
      <alignment vertical="center"/>
    </xf>
    <xf numFmtId="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181" fontId="49" fillId="17" borderId="0" applyNumberFormat="0" applyBorder="0" applyAlignment="0" applyProtection="0">
      <alignment vertical="center"/>
    </xf>
    <xf numFmtId="0" fontId="1" fillId="52" borderId="0" applyNumberFormat="0" applyBorder="0" applyAlignment="0" applyProtection="0">
      <alignment vertical="center"/>
    </xf>
    <xf numFmtId="0" fontId="21" fillId="0" borderId="0"/>
    <xf numFmtId="0" fontId="21" fillId="0" borderId="0"/>
    <xf numFmtId="187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160" fillId="0" borderId="0"/>
    <xf numFmtId="177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7" fontId="95" fillId="0" borderId="0"/>
    <xf numFmtId="0" fontId="106" fillId="16" borderId="53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/>
    <xf numFmtId="181" fontId="49" fillId="22" borderId="0" applyNumberFormat="0" applyBorder="0" applyAlignment="0" applyProtection="0">
      <alignment vertical="center"/>
    </xf>
    <xf numFmtId="177" fontId="95" fillId="0" borderId="0"/>
    <xf numFmtId="0" fontId="91" fillId="25" borderId="0" applyNumberFormat="0" applyBorder="0" applyAlignment="0" applyProtection="0">
      <alignment vertical="center"/>
    </xf>
    <xf numFmtId="0" fontId="21" fillId="0" borderId="0"/>
    <xf numFmtId="180" fontId="49" fillId="17" borderId="0" applyNumberFormat="0" applyBorder="0" applyAlignment="0" applyProtection="0">
      <alignment vertical="center"/>
    </xf>
    <xf numFmtId="187" fontId="21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177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42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7" fontId="95" fillId="0" borderId="0"/>
    <xf numFmtId="181" fontId="21" fillId="0" borderId="0"/>
    <xf numFmtId="181" fontId="21" fillId="0" borderId="0"/>
    <xf numFmtId="177" fontId="95" fillId="0" borderId="0"/>
    <xf numFmtId="0" fontId="42" fillId="0" borderId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177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1" fillId="0" borderId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181" fontId="88" fillId="40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87" fontId="95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85" fillId="0" borderId="51" applyNumberFormat="0" applyFill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177" fontId="49" fillId="9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84" fillId="16" borderId="50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7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9" fillId="0" borderId="0"/>
    <xf numFmtId="177" fontId="21" fillId="0" borderId="0"/>
    <xf numFmtId="0" fontId="88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77" fontId="108" fillId="0" borderId="0"/>
    <xf numFmtId="0" fontId="42" fillId="0" borderId="0"/>
    <xf numFmtId="177" fontId="21" fillId="0" borderId="0"/>
    <xf numFmtId="177" fontId="95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177" fontId="21" fillId="0" borderId="0"/>
    <xf numFmtId="180" fontId="21" fillId="0" borderId="0"/>
    <xf numFmtId="180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81" fontId="115" fillId="0" borderId="86" applyNumberFormat="0" applyAlignment="0" applyProtection="0"/>
    <xf numFmtId="187" fontId="108" fillId="0" borderId="0"/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7" fontId="95" fillId="0" borderId="0"/>
    <xf numFmtId="0" fontId="84" fillId="16" borderId="50" applyNumberFormat="0" applyAlignment="0" applyProtection="0">
      <alignment vertical="center"/>
    </xf>
    <xf numFmtId="187" fontId="21" fillId="0" borderId="0"/>
    <xf numFmtId="0" fontId="21" fillId="0" borderId="0"/>
    <xf numFmtId="0" fontId="90" fillId="16" borderId="52" applyNumberFormat="0" applyAlignment="0" applyProtection="0"/>
    <xf numFmtId="184" fontId="1" fillId="0" borderId="0"/>
    <xf numFmtId="177" fontId="42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42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7" fontId="42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84" fillId="16" borderId="50" applyNumberFormat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77" fontId="42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77" fontId="95" fillId="0" borderId="0"/>
    <xf numFmtId="0" fontId="21" fillId="0" borderId="0"/>
    <xf numFmtId="0" fontId="89" fillId="18" borderId="53" applyNumberFormat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0" fontId="42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77" fontId="21" fillId="0" borderId="0"/>
    <xf numFmtId="0" fontId="88" fillId="22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0" fontId="21" fillId="0" borderId="0"/>
    <xf numFmtId="0" fontId="97" fillId="18" borderId="50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177" fontId="21" fillId="0" borderId="0"/>
    <xf numFmtId="0" fontId="1" fillId="0" borderId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7" fontId="21" fillId="0" borderId="0"/>
    <xf numFmtId="180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181" fontId="91" fillId="33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42" fillId="0" borderId="0"/>
    <xf numFmtId="181" fontId="49" fillId="31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180" fontId="91" fillId="36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187" fontId="21" fillId="0" borderId="0"/>
    <xf numFmtId="0" fontId="147" fillId="0" borderId="69" applyNumberFormat="0" applyFill="0" applyAlignment="0" applyProtection="0">
      <alignment vertical="center"/>
    </xf>
    <xf numFmtId="180" fontId="91" fillId="36" borderId="0" applyNumberFormat="0" applyBorder="0" applyAlignment="0" applyProtection="0">
      <alignment vertical="center"/>
    </xf>
    <xf numFmtId="0" fontId="42" fillId="0" borderId="0"/>
    <xf numFmtId="180" fontId="42" fillId="0" borderId="0"/>
    <xf numFmtId="177" fontId="21" fillId="0" borderId="0"/>
    <xf numFmtId="177" fontId="95" fillId="0" borderId="0"/>
    <xf numFmtId="184" fontId="1" fillId="0" borderId="0"/>
    <xf numFmtId="180" fontId="21" fillId="0" borderId="0"/>
    <xf numFmtId="177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105" fillId="0" borderId="0" applyNumberFormat="0" applyFill="0" applyBorder="0" applyAlignment="0" applyProtection="0">
      <alignment vertical="center"/>
    </xf>
    <xf numFmtId="187" fontId="95" fillId="0" borderId="0"/>
    <xf numFmtId="180" fontId="21" fillId="0" borderId="0"/>
    <xf numFmtId="187" fontId="21" fillId="0" borderId="0"/>
    <xf numFmtId="177" fontId="21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124" fillId="23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187" fontId="21" fillId="0" borderId="0"/>
    <xf numFmtId="177" fontId="95" fillId="0" borderId="0"/>
    <xf numFmtId="0" fontId="106" fillId="16" borderId="53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87" fontId="95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156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177" fontId="95" fillId="0" borderId="0"/>
    <xf numFmtId="0" fontId="95" fillId="20" borderId="54" applyNumberFormat="0" applyFont="0" applyAlignment="0" applyProtection="0">
      <alignment vertical="center"/>
    </xf>
    <xf numFmtId="177" fontId="21" fillId="0" borderId="0"/>
    <xf numFmtId="0" fontId="212" fillId="77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7" fontId="21" fillId="0" borderId="0"/>
    <xf numFmtId="0" fontId="1" fillId="0" borderId="0">
      <alignment vertical="center"/>
    </xf>
    <xf numFmtId="0" fontId="103" fillId="19" borderId="0" applyNumberFormat="0" applyBorder="0" applyAlignment="0" applyProtection="0">
      <alignment vertical="center"/>
    </xf>
    <xf numFmtId="184" fontId="1" fillId="0" borderId="0"/>
    <xf numFmtId="0" fontId="111" fillId="27" borderId="50" applyNumberFormat="0" applyAlignment="0" applyProtection="0">
      <alignment vertical="center"/>
    </xf>
    <xf numFmtId="177" fontId="113" fillId="9" borderId="0" applyNumberFormat="0" applyBorder="0" applyAlignment="0" applyProtection="0"/>
    <xf numFmtId="181" fontId="161" fillId="0" borderId="0" applyNumberFormat="0" applyFill="0" applyBorder="0" applyAlignment="0" applyProtection="0">
      <alignment vertical="center"/>
    </xf>
    <xf numFmtId="177" fontId="21" fillId="0" borderId="0"/>
    <xf numFmtId="181" fontId="1" fillId="0" borderId="0"/>
    <xf numFmtId="0" fontId="42" fillId="0" borderId="0"/>
    <xf numFmtId="180" fontId="113" fillId="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77" fontId="49" fillId="36" borderId="0" applyNumberFormat="0" applyBorder="0" applyAlignment="0" applyProtection="0">
      <alignment vertical="center"/>
    </xf>
    <xf numFmtId="180" fontId="21" fillId="0" borderId="0"/>
    <xf numFmtId="181" fontId="1" fillId="0" borderId="0"/>
    <xf numFmtId="177" fontId="21" fillId="0" borderId="0"/>
    <xf numFmtId="181" fontId="95" fillId="20" borderId="54" applyNumberFormat="0" applyFont="0" applyAlignment="0" applyProtection="0">
      <alignment vertical="center"/>
    </xf>
    <xf numFmtId="181" fontId="21" fillId="0" borderId="0"/>
    <xf numFmtId="181" fontId="138" fillId="0" borderId="6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181" fontId="95" fillId="0" borderId="0">
      <alignment vertical="center"/>
    </xf>
    <xf numFmtId="187" fontId="21" fillId="0" borderId="0"/>
    <xf numFmtId="0" fontId="42" fillId="0" borderId="0"/>
    <xf numFmtId="0" fontId="21" fillId="0" borderId="0"/>
    <xf numFmtId="0" fontId="103" fillId="18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124" fillId="23" borderId="0" applyNumberFormat="0" applyBorder="0" applyAlignment="0" applyProtection="0">
      <alignment vertical="center"/>
    </xf>
    <xf numFmtId="180" fontId="21" fillId="0" borderId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3" fillId="18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83" fillId="0" borderId="0"/>
    <xf numFmtId="0" fontId="42" fillId="0" borderId="0"/>
    <xf numFmtId="187" fontId="21" fillId="0" borderId="0"/>
    <xf numFmtId="0" fontId="42" fillId="0" borderId="0"/>
    <xf numFmtId="177" fontId="21" fillId="0" borderId="0"/>
    <xf numFmtId="187" fontId="21" fillId="0" borderId="0"/>
    <xf numFmtId="181" fontId="84" fillId="16" borderId="50" applyNumberFormat="0" applyAlignment="0" applyProtection="0">
      <alignment vertical="center"/>
    </xf>
    <xf numFmtId="180" fontId="21" fillId="0" borderId="0"/>
    <xf numFmtId="181" fontId="93" fillId="16" borderId="50" applyNumberFormat="0" applyAlignment="0" applyProtection="0"/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97" fillId="18" borderId="50" applyNumberFormat="0" applyAlignment="0" applyProtection="0">
      <alignment vertical="center"/>
    </xf>
    <xf numFmtId="0" fontId="42" fillId="0" borderId="0"/>
    <xf numFmtId="180" fontId="42" fillId="0" borderId="0"/>
    <xf numFmtId="0" fontId="42" fillId="0" borderId="0"/>
    <xf numFmtId="177" fontId="109" fillId="18" borderId="0" applyNumberFormat="0" applyBorder="0" applyAlignment="0" applyProtection="0">
      <alignment vertical="center"/>
    </xf>
    <xf numFmtId="177" fontId="42" fillId="0" borderId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21" fillId="0" borderId="0"/>
    <xf numFmtId="180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18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9" fillId="31" borderId="0" applyNumberFormat="0" applyBorder="0" applyAlignment="0" applyProtection="0">
      <alignment vertical="center"/>
    </xf>
    <xf numFmtId="187" fontId="42" fillId="0" borderId="0"/>
    <xf numFmtId="177" fontId="109" fillId="17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7" fontId="21" fillId="0" borderId="0"/>
    <xf numFmtId="0" fontId="101" fillId="16" borderId="52" applyNumberFormat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180" fontId="108" fillId="0" borderId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108" fillId="0" borderId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7" fontId="42" fillId="0" borderId="0"/>
    <xf numFmtId="177" fontId="108" fillId="0" borderId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7" fontId="42" fillId="0" borderId="0"/>
    <xf numFmtId="187" fontId="108" fillId="0" borderId="0"/>
    <xf numFmtId="181" fontId="21" fillId="0" borderId="0"/>
    <xf numFmtId="0" fontId="15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0" fontId="49" fillId="17" borderId="0" applyNumberFormat="0" applyBorder="0" applyAlignment="0" applyProtection="0">
      <alignment vertical="center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119" fillId="22" borderId="0" applyNumberFormat="0" applyBorder="0" applyAlignment="0" applyProtection="0">
      <alignment vertical="center"/>
    </xf>
    <xf numFmtId="180" fontId="21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187" fontId="21" fillId="0" borderId="0"/>
    <xf numFmtId="177" fontId="21" fillId="0" borderId="0"/>
    <xf numFmtId="0" fontId="84" fillId="16" borderId="50" applyNumberFormat="0" applyAlignment="0" applyProtection="0">
      <alignment vertical="center"/>
    </xf>
    <xf numFmtId="177" fontId="120" fillId="1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1" fillId="0" borderId="0"/>
    <xf numFmtId="180" fontId="120" fillId="19" borderId="0" applyNumberFormat="0" applyBorder="0" applyAlignment="0" applyProtection="0">
      <alignment vertical="center"/>
    </xf>
    <xf numFmtId="180" fontId="120" fillId="19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42" fillId="0" borderId="0"/>
    <xf numFmtId="187" fontId="21" fillId="0" borderId="0"/>
    <xf numFmtId="0" fontId="42" fillId="0" borderId="0"/>
    <xf numFmtId="0" fontId="49" fillId="18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4" fontId="1" fillId="0" borderId="0"/>
    <xf numFmtId="181" fontId="21" fillId="0" borderId="0"/>
    <xf numFmtId="0" fontId="1" fillId="68" borderId="0" applyNumberFormat="0" applyBorder="0" applyAlignment="0" applyProtection="0">
      <alignment vertical="center"/>
    </xf>
    <xf numFmtId="0" fontId="21" fillId="0" borderId="0"/>
    <xf numFmtId="180" fontId="95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80" fontId="108" fillId="0" borderId="0"/>
    <xf numFmtId="0" fontId="21" fillId="0" borderId="0" applyNumberFormat="0" applyFont="0" applyFill="0" applyBorder="0" applyAlignment="0" applyProtection="0"/>
    <xf numFmtId="187" fontId="95" fillId="0" borderId="0"/>
    <xf numFmtId="181" fontId="92" fillId="18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42" fillId="0" borderId="0"/>
    <xf numFmtId="0" fontId="85" fillId="0" borderId="57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7" fontId="109" fillId="19" borderId="0" applyNumberFormat="0" applyBorder="0" applyAlignment="0" applyProtection="0">
      <alignment vertical="center"/>
    </xf>
    <xf numFmtId="184" fontId="1" fillId="0" borderId="0"/>
    <xf numFmtId="180" fontId="120" fillId="18" borderId="0" applyNumberFormat="0" applyBorder="0" applyAlignment="0" applyProtection="0">
      <alignment vertical="center"/>
    </xf>
    <xf numFmtId="0" fontId="49" fillId="0" borderId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7" fontId="42" fillId="0" borderId="0"/>
    <xf numFmtId="180" fontId="21" fillId="0" borderId="0"/>
    <xf numFmtId="187" fontId="42" fillId="0" borderId="0"/>
    <xf numFmtId="187" fontId="95" fillId="0" borderId="0"/>
    <xf numFmtId="0" fontId="85" fillId="0" borderId="51" applyNumberFormat="0" applyFill="0" applyAlignment="0" applyProtection="0">
      <alignment vertical="center"/>
    </xf>
    <xf numFmtId="177" fontId="21" fillId="0" borderId="0"/>
    <xf numFmtId="187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7" fontId="95" fillId="0" borderId="0"/>
    <xf numFmtId="0" fontId="103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177" fontId="2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97" fillId="18" borderId="50" applyNumberFormat="0" applyAlignment="0" applyProtection="0">
      <alignment vertical="center"/>
    </xf>
    <xf numFmtId="180" fontId="108" fillId="0" borderId="0"/>
    <xf numFmtId="0" fontId="42" fillId="0" borderId="0"/>
    <xf numFmtId="181" fontId="91" fillId="30" borderId="0" applyNumberFormat="0" applyBorder="0" applyAlignment="0" applyProtection="0">
      <alignment vertical="center"/>
    </xf>
    <xf numFmtId="181" fontId="49" fillId="0" borderId="0">
      <alignment vertical="center"/>
    </xf>
    <xf numFmtId="180" fontId="21" fillId="0" borderId="0"/>
    <xf numFmtId="0" fontId="1" fillId="0" borderId="0">
      <alignment vertical="center"/>
    </xf>
    <xf numFmtId="0" fontId="88" fillId="17" borderId="0" applyNumberFormat="0" applyBorder="0" applyAlignment="0" applyProtection="0">
      <alignment vertical="center"/>
    </xf>
    <xf numFmtId="190" fontId="21" fillId="0" borderId="0"/>
    <xf numFmtId="180" fontId="108" fillId="0" borderId="0"/>
    <xf numFmtId="187" fontId="108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17" borderId="0" applyNumberFormat="0" applyBorder="0" applyAlignment="0" applyProtection="0">
      <alignment vertical="center"/>
    </xf>
    <xf numFmtId="177" fontId="42" fillId="0" borderId="0"/>
    <xf numFmtId="184" fontId="104" fillId="0" borderId="59" applyNumberFormat="0" applyFill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77" fontId="42" fillId="0" borderId="0"/>
    <xf numFmtId="187" fontId="108" fillId="0" borderId="0"/>
    <xf numFmtId="0" fontId="95" fillId="20" borderId="54" applyNumberFormat="0" applyFont="0" applyAlignment="0" applyProtection="0">
      <alignment vertical="center"/>
    </xf>
    <xf numFmtId="177" fontId="42" fillId="0" borderId="0"/>
    <xf numFmtId="184" fontId="104" fillId="0" borderId="59" applyNumberFormat="0" applyFill="0" applyAlignment="0" applyProtection="0"/>
    <xf numFmtId="180" fontId="42" fillId="0" borderId="0"/>
    <xf numFmtId="187" fontId="109" fillId="27" borderId="0" applyNumberFormat="0" applyBorder="0" applyAlignment="0" applyProtection="0">
      <alignment vertical="center"/>
    </xf>
    <xf numFmtId="180" fontId="42" fillId="0" borderId="0"/>
    <xf numFmtId="0" fontId="101" fillId="16" borderId="52" applyNumberFormat="0" applyAlignment="0" applyProtection="0">
      <alignment vertical="center"/>
    </xf>
    <xf numFmtId="0" fontId="21" fillId="0" borderId="0"/>
    <xf numFmtId="180" fontId="42" fillId="0" borderId="0"/>
    <xf numFmtId="181" fontId="103" fillId="2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181" fontId="21" fillId="0" borderId="0"/>
    <xf numFmtId="187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/>
    <xf numFmtId="181" fontId="125" fillId="0" borderId="0" applyNumberFormat="0" applyFill="0" applyBorder="0" applyAlignment="0" applyProtection="0">
      <alignment vertical="center"/>
    </xf>
    <xf numFmtId="180" fontId="108" fillId="0" borderId="0"/>
    <xf numFmtId="187" fontId="108" fillId="0" borderId="0"/>
    <xf numFmtId="0" fontId="125" fillId="0" borderId="0" applyNumberFormat="0" applyFill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95" fillId="0" borderId="0"/>
    <xf numFmtId="0" fontId="89" fillId="18" borderId="53" applyNumberFormat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77" fontId="21" fillId="0" borderId="0"/>
    <xf numFmtId="0" fontId="89" fillId="18" borderId="53" applyNumberFormat="0" applyAlignment="0" applyProtection="0">
      <alignment vertical="center"/>
    </xf>
    <xf numFmtId="181" fontId="88" fillId="37" borderId="0" applyNumberFormat="0" applyBorder="0" applyAlignment="0" applyProtection="0">
      <alignment vertical="center"/>
    </xf>
    <xf numFmtId="180" fontId="21" fillId="0" borderId="0"/>
    <xf numFmtId="0" fontId="42" fillId="0" borderId="0"/>
    <xf numFmtId="0" fontId="49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1" fillId="75" borderId="0" applyNumberFormat="0" applyBorder="0" applyAlignment="0" applyProtection="0">
      <alignment vertical="center"/>
    </xf>
    <xf numFmtId="187" fontId="21" fillId="0" borderId="0"/>
    <xf numFmtId="0" fontId="1" fillId="0" borderId="0">
      <alignment vertical="center"/>
    </xf>
    <xf numFmtId="0" fontId="110" fillId="0" borderId="59" applyNumberFormat="0" applyFill="0" applyAlignment="0" applyProtection="0">
      <alignment vertical="center"/>
    </xf>
    <xf numFmtId="18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177" fontId="21" fillId="0" borderId="0"/>
    <xf numFmtId="0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87" fontId="21" fillId="0" borderId="0"/>
    <xf numFmtId="181" fontId="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180" fontId="95" fillId="0" borderId="0"/>
    <xf numFmtId="0" fontId="42" fillId="0" borderId="0"/>
    <xf numFmtId="0" fontId="85" fillId="0" borderId="57" applyNumberFormat="0" applyFill="0" applyAlignment="0" applyProtection="0">
      <alignment vertical="center"/>
    </xf>
    <xf numFmtId="0" fontId="136" fillId="28" borderId="58" applyNumberFormat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43" fontId="42" fillId="0" borderId="0" applyFont="0" applyFill="0" applyBorder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177" fontId="21" fillId="0" borderId="0"/>
    <xf numFmtId="181" fontId="11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7" fillId="18" borderId="50" applyNumberFormat="0" applyAlignment="0" applyProtection="0">
      <alignment vertical="center"/>
    </xf>
    <xf numFmtId="187" fontId="120" fillId="23" borderId="0" applyNumberFormat="0" applyBorder="0" applyAlignment="0" applyProtection="0">
      <alignment vertical="center"/>
    </xf>
    <xf numFmtId="180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7" fontId="21" fillId="0" borderId="0"/>
    <xf numFmtId="177" fontId="21" fillId="0" borderId="0"/>
    <xf numFmtId="0" fontId="21" fillId="0" borderId="0"/>
    <xf numFmtId="187" fontId="109" fillId="20" borderId="0" applyNumberFormat="0" applyBorder="0" applyAlignment="0" applyProtection="0">
      <alignment vertical="center"/>
    </xf>
    <xf numFmtId="18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7" fontId="21" fillId="0" borderId="0"/>
    <xf numFmtId="0" fontId="21" fillId="0" borderId="0"/>
    <xf numFmtId="181" fontId="1" fillId="0" borderId="0"/>
    <xf numFmtId="177" fontId="21" fillId="0" borderId="0"/>
    <xf numFmtId="184" fontId="1" fillId="0" borderId="0"/>
    <xf numFmtId="0" fontId="49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1" fillId="0" borderId="0"/>
    <xf numFmtId="180" fontId="21" fillId="0" borderId="0"/>
    <xf numFmtId="181" fontId="92" fillId="18" borderId="50" applyNumberFormat="0" applyAlignment="0" applyProtection="0"/>
    <xf numFmtId="177" fontId="95" fillId="0" borderId="0"/>
    <xf numFmtId="0" fontId="88" fillId="34" borderId="0" applyNumberFormat="0" applyBorder="0" applyAlignment="0" applyProtection="0">
      <alignment vertical="center"/>
    </xf>
    <xf numFmtId="185" fontId="42" fillId="0" borderId="55">
      <protection locked="0"/>
    </xf>
    <xf numFmtId="0" fontId="49" fillId="0" borderId="0"/>
    <xf numFmtId="180" fontId="21" fillId="0" borderId="0"/>
    <xf numFmtId="181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87" fillId="5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0" fontId="95" fillId="0" borderId="0"/>
    <xf numFmtId="0" fontId="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5" fillId="0" borderId="86" applyNumberFormat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0" fontId="49" fillId="3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0" fontId="1" fillId="0" borderId="0">
      <alignment vertical="center"/>
    </xf>
    <xf numFmtId="187" fontId="21" fillId="0" borderId="0"/>
    <xf numFmtId="184" fontId="113" fillId="28" borderId="0" applyNumberFormat="0" applyBorder="0" applyAlignment="0" applyProtection="0"/>
    <xf numFmtId="0" fontId="124" fillId="23" borderId="0" applyNumberFormat="0" applyBorder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1" fontId="107" fillId="24" borderId="58" applyNumberFormat="0" applyAlignment="0" applyProtection="0">
      <alignment vertical="center"/>
    </xf>
    <xf numFmtId="177" fontId="21" fillId="0" borderId="0"/>
    <xf numFmtId="181" fontId="21" fillId="0" borderId="0"/>
    <xf numFmtId="181" fontId="21" fillId="0" borderId="0"/>
    <xf numFmtId="180" fontId="49" fillId="18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21" fillId="0" borderId="0"/>
    <xf numFmtId="187" fontId="95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187" fontId="49" fillId="9" borderId="0" applyNumberFormat="0" applyBorder="0" applyAlignment="0" applyProtection="0">
      <alignment vertical="center"/>
    </xf>
    <xf numFmtId="0" fontId="42" fillId="0" borderId="0"/>
    <xf numFmtId="187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3" fontId="231" fillId="0" borderId="0" applyFont="0" applyFill="0" applyBorder="0" applyAlignment="0" applyProtection="0"/>
    <xf numFmtId="187" fontId="21" fillId="0" borderId="0"/>
    <xf numFmtId="0" fontId="42" fillId="0" borderId="0"/>
    <xf numFmtId="0" fontId="103" fillId="19" borderId="0" applyNumberFormat="0" applyBorder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/>
    <xf numFmtId="180" fontId="108" fillId="0" borderId="0"/>
    <xf numFmtId="0" fontId="21" fillId="0" borderId="0"/>
    <xf numFmtId="187" fontId="108" fillId="0" borderId="0"/>
    <xf numFmtId="0" fontId="1" fillId="0" borderId="0">
      <alignment vertical="center"/>
    </xf>
    <xf numFmtId="0" fontId="110" fillId="0" borderId="59" applyNumberFormat="0" applyFill="0" applyAlignment="0" applyProtection="0">
      <alignment vertical="center"/>
    </xf>
    <xf numFmtId="187" fontId="21" fillId="0" borderId="0"/>
    <xf numFmtId="0" fontId="124" fillId="23" borderId="0" applyNumberFormat="0" applyBorder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0" fontId="87" fillId="5" borderId="50" applyNumberFormat="0" applyAlignment="0" applyProtection="0">
      <alignment vertical="center"/>
    </xf>
    <xf numFmtId="180" fontId="95" fillId="0" borderId="0"/>
    <xf numFmtId="0" fontId="148" fillId="0" borderId="68" applyNumberFormat="0" applyFill="0" applyAlignment="0" applyProtection="0">
      <alignment vertical="center"/>
    </xf>
    <xf numFmtId="180" fontId="95" fillId="0" borderId="0"/>
    <xf numFmtId="0" fontId="42" fillId="0" borderId="0"/>
    <xf numFmtId="187" fontId="42" fillId="0" borderId="0"/>
    <xf numFmtId="0" fontId="87" fillId="5" borderId="50" applyNumberFormat="0" applyAlignment="0" applyProtection="0">
      <alignment vertical="center"/>
    </xf>
    <xf numFmtId="187" fontId="95" fillId="0" borderId="0"/>
    <xf numFmtId="180" fontId="120" fillId="22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0" fontId="88" fillId="34" borderId="0" applyNumberFormat="0" applyBorder="0" applyAlignment="0" applyProtection="0">
      <alignment vertical="center"/>
    </xf>
    <xf numFmtId="0" fontId="42" fillId="0" borderId="0"/>
    <xf numFmtId="0" fontId="49" fillId="0" borderId="0"/>
    <xf numFmtId="177" fontId="21" fillId="0" borderId="0"/>
    <xf numFmtId="187" fontId="21" fillId="0" borderId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108" fillId="0" borderId="0"/>
    <xf numFmtId="0" fontId="42" fillId="0" borderId="0"/>
    <xf numFmtId="187" fontId="21" fillId="0" borderId="0"/>
    <xf numFmtId="180" fontId="21" fillId="0" borderId="0"/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03" fillId="19" borderId="0" applyNumberFormat="0" applyBorder="0" applyAlignment="0" applyProtection="0">
      <alignment vertical="center"/>
    </xf>
    <xf numFmtId="177" fontId="95" fillId="0" borderId="0"/>
    <xf numFmtId="0" fontId="21" fillId="0" borderId="0"/>
    <xf numFmtId="0" fontId="21" fillId="0" borderId="0"/>
    <xf numFmtId="187" fontId="21" fillId="0" borderId="0"/>
    <xf numFmtId="0" fontId="1" fillId="32" borderId="0" applyNumberFormat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2" fillId="0" borderId="18">
      <alignment horizontal="left" vertical="center"/>
    </xf>
    <xf numFmtId="177" fontId="21" fillId="0" borderId="0"/>
    <xf numFmtId="18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0" borderId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21" fillId="0" borderId="0" applyNumberFormat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95" fillId="0" borderId="0"/>
    <xf numFmtId="0" fontId="42" fillId="0" borderId="0"/>
    <xf numFmtId="0" fontId="1" fillId="0" borderId="0">
      <alignment vertical="center"/>
    </xf>
    <xf numFmtId="0" fontId="21" fillId="0" borderId="0"/>
    <xf numFmtId="181" fontId="92" fillId="18" borderId="50" applyNumberFormat="0" applyAlignment="0" applyProtection="0"/>
    <xf numFmtId="0" fontId="21" fillId="0" borderId="0"/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187" fontId="95" fillId="0" borderId="0"/>
    <xf numFmtId="180" fontId="49" fillId="31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95" fillId="0" borderId="0"/>
    <xf numFmtId="187" fontId="95" fillId="0" borderId="0"/>
    <xf numFmtId="0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1" fillId="0" borderId="0"/>
    <xf numFmtId="187" fontId="49" fillId="22" borderId="0" applyNumberFormat="0" applyBorder="0" applyAlignment="0" applyProtection="0">
      <alignment vertical="center"/>
    </xf>
    <xf numFmtId="184" fontId="1" fillId="0" borderId="0"/>
    <xf numFmtId="180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105" fillId="0" borderId="0" applyNumberFormat="0" applyFill="0" applyBorder="0" applyAlignment="0" applyProtection="0">
      <alignment vertical="center"/>
    </xf>
    <xf numFmtId="180" fontId="95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7" fontId="95" fillId="0" borderId="0"/>
    <xf numFmtId="0" fontId="84" fillId="16" borderId="50" applyNumberFormat="0" applyAlignment="0" applyProtection="0">
      <alignment vertical="center"/>
    </xf>
    <xf numFmtId="184" fontId="1" fillId="0" borderId="0"/>
    <xf numFmtId="181" fontId="49" fillId="1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42" fillId="0" borderId="0"/>
    <xf numFmtId="181" fontId="1" fillId="0" borderId="0"/>
    <xf numFmtId="180" fontId="95" fillId="0" borderId="0"/>
    <xf numFmtId="0" fontId="84" fillId="16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1" fontId="1" fillId="0" borderId="0"/>
    <xf numFmtId="187" fontId="95" fillId="0" borderId="0"/>
    <xf numFmtId="180" fontId="109" fillId="17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95" fillId="0" borderId="0"/>
    <xf numFmtId="0" fontId="97" fillId="18" borderId="50" applyNumberFormat="0" applyAlignment="0" applyProtection="0">
      <alignment vertical="center"/>
    </xf>
    <xf numFmtId="187" fontId="42" fillId="0" borderId="0"/>
    <xf numFmtId="177" fontId="108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0" fontId="49" fillId="36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13" fillId="16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11" fillId="27" borderId="50" applyNumberFormat="0" applyAlignment="0" applyProtection="0">
      <alignment vertical="center"/>
    </xf>
    <xf numFmtId="187" fontId="95" fillId="0" borderId="0"/>
    <xf numFmtId="0" fontId="1" fillId="5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110" fillId="0" borderId="59" applyNumberFormat="0" applyFill="0" applyAlignment="0" applyProtection="0">
      <alignment vertical="center"/>
    </xf>
    <xf numFmtId="0" fontId="1" fillId="0" borderId="0"/>
    <xf numFmtId="181" fontId="148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83" fillId="0" borderId="0"/>
    <xf numFmtId="180" fontId="21" fillId="0" borderId="0"/>
    <xf numFmtId="0" fontId="110" fillId="0" borderId="59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111" fillId="27" borderId="50" applyNumberFormat="0" applyAlignment="0" applyProtection="0">
      <alignment vertical="center"/>
    </xf>
    <xf numFmtId="180" fontId="42" fillId="0" borderId="0"/>
    <xf numFmtId="0" fontId="111" fillId="27" borderId="50" applyNumberFormat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181" fontId="1" fillId="0" borderId="0"/>
    <xf numFmtId="0" fontId="1" fillId="0" borderId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21" fillId="0" borderId="0"/>
    <xf numFmtId="181" fontId="1" fillId="0" borderId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7" fontId="21" fillId="0" borderId="0"/>
    <xf numFmtId="181" fontId="90" fillId="16" borderId="52" applyNumberFormat="0" applyAlignment="0" applyProtection="0"/>
    <xf numFmtId="181" fontId="97" fillId="18" borderId="50" applyNumberFormat="0" applyAlignment="0" applyProtection="0">
      <alignment vertical="center"/>
    </xf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77" fontId="21" fillId="0" borderId="0"/>
    <xf numFmtId="187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77" fontId="95" fillId="0" borderId="0"/>
    <xf numFmtId="0" fontId="84" fillId="16" borderId="50" applyNumberFormat="0" applyAlignment="0" applyProtection="0">
      <alignment vertical="center"/>
    </xf>
    <xf numFmtId="187" fontId="21" fillId="0" borderId="0"/>
    <xf numFmtId="177" fontId="21" fillId="0" borderId="0"/>
    <xf numFmtId="184" fontId="1" fillId="0" borderId="0"/>
    <xf numFmtId="180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03" fillId="0" borderId="0"/>
    <xf numFmtId="0" fontId="93" fillId="16" borderId="50" applyNumberFormat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1" fillId="30" borderId="0" applyNumberFormat="0" applyBorder="0" applyAlignment="0" applyProtection="0">
      <alignment vertical="center"/>
    </xf>
    <xf numFmtId="180" fontId="95" fillId="0" borderId="0"/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08" fillId="0" borderId="0"/>
    <xf numFmtId="181" fontId="92" fillId="18" borderId="50" applyNumberFormat="0" applyAlignment="0" applyProtection="0"/>
    <xf numFmtId="0" fontId="21" fillId="0" borderId="0"/>
    <xf numFmtId="0" fontId="21" fillId="0" borderId="0"/>
    <xf numFmtId="0" fontId="88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42" fillId="0" borderId="0"/>
    <xf numFmtId="181" fontId="88" fillId="34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7" fontId="42" fillId="0" borderId="0"/>
    <xf numFmtId="181" fontId="1" fillId="0" borderId="0"/>
    <xf numFmtId="0" fontId="1" fillId="0" borderId="0">
      <alignment vertical="center"/>
    </xf>
    <xf numFmtId="0" fontId="49" fillId="19" borderId="0" applyNumberFormat="0" applyBorder="0" applyAlignment="0" applyProtection="0">
      <alignment vertical="center"/>
    </xf>
    <xf numFmtId="181" fontId="1" fillId="0" borderId="0">
      <alignment vertical="center"/>
    </xf>
    <xf numFmtId="181" fontId="105" fillId="0" borderId="0" applyNumberFormat="0" applyFill="0" applyBorder="0" applyAlignment="0" applyProtection="0">
      <alignment vertical="center"/>
    </xf>
    <xf numFmtId="187" fontId="42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0" fontId="95" fillId="0" borderId="0"/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7" fontId="49" fillId="36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0" fontId="21" fillId="0" borderId="0"/>
    <xf numFmtId="0" fontId="42" fillId="0" borderId="0"/>
    <xf numFmtId="187" fontId="108" fillId="0" borderId="0"/>
    <xf numFmtId="0" fontId="21" fillId="0" borderId="0" applyNumberFormat="0" applyFont="0" applyFill="0" applyBorder="0" applyAlignment="0" applyProtection="0"/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/>
    <xf numFmtId="181" fontId="92" fillId="18" borderId="50" applyNumberFormat="0" applyAlignment="0" applyProtection="0"/>
    <xf numFmtId="181" fontId="21" fillId="0" borderId="0"/>
    <xf numFmtId="180" fontId="21" fillId="0" borderId="0"/>
    <xf numFmtId="181" fontId="111" fillId="27" borderId="50" applyNumberFormat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187" fontId="21" fillId="0" borderId="0"/>
    <xf numFmtId="0" fontId="103" fillId="19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42" fillId="0" borderId="0"/>
    <xf numFmtId="177" fontId="95" fillId="0" borderId="0"/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77" fontId="95" fillId="0" borderId="0"/>
    <xf numFmtId="0" fontId="103" fillId="31" borderId="0" applyNumberFormat="0" applyBorder="0" applyAlignment="0" applyProtection="0">
      <alignment vertical="center"/>
    </xf>
    <xf numFmtId="0" fontId="21" fillId="0" borderId="0"/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96" fillId="0" borderId="0">
      <alignment vertical="center"/>
    </xf>
    <xf numFmtId="180" fontId="95" fillId="0" borderId="0"/>
    <xf numFmtId="181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108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42" fillId="0" borderId="0"/>
    <xf numFmtId="18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180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80" fontId="95" fillId="0" borderId="0"/>
    <xf numFmtId="0" fontId="42" fillId="0" borderId="0"/>
    <xf numFmtId="181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187" fontId="95" fillId="0" borderId="0"/>
    <xf numFmtId="180" fontId="49" fillId="18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107" fillId="24" borderId="58" applyNumberFormat="0" applyAlignment="0" applyProtection="0">
      <alignment vertical="center"/>
    </xf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152" fillId="43" borderId="1" applyNumberFormat="0" applyFont="0" applyAlignment="0">
      <alignment horizontal="left" vertical="center"/>
    </xf>
    <xf numFmtId="180" fontId="95" fillId="0" borderId="0"/>
    <xf numFmtId="0" fontId="1" fillId="61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187" fontId="95" fillId="0" borderId="0"/>
    <xf numFmtId="0" fontId="1" fillId="7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0" fontId="109" fillId="18" borderId="0" applyNumberFormat="0" applyBorder="0" applyAlignment="0" applyProtection="0">
      <alignment vertical="center"/>
    </xf>
    <xf numFmtId="177" fontId="95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180" fontId="108" fillId="0" borderId="0"/>
    <xf numFmtId="184" fontId="92" fillId="18" borderId="52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184" fontId="1" fillId="0" borderId="0"/>
    <xf numFmtId="177" fontId="21" fillId="0" borderId="0"/>
    <xf numFmtId="0" fontId="21" fillId="0" borderId="0"/>
    <xf numFmtId="181" fontId="92" fillId="18" borderId="50" applyNumberFormat="0" applyAlignment="0" applyProtection="0"/>
    <xf numFmtId="0" fontId="21" fillId="0" borderId="0"/>
    <xf numFmtId="187" fontId="95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7" fontId="109" fillId="18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42" fillId="0" borderId="0"/>
    <xf numFmtId="180" fontId="95" fillId="0" borderId="0"/>
    <xf numFmtId="181" fontId="49" fillId="20" borderId="54" applyNumberFormat="0" applyFont="0" applyAlignment="0" applyProtection="0">
      <alignment vertical="center"/>
    </xf>
    <xf numFmtId="187" fontId="108" fillId="0" borderId="0"/>
    <xf numFmtId="177" fontId="95" fillId="0" borderId="0"/>
    <xf numFmtId="181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>
      <alignment vertical="center"/>
    </xf>
    <xf numFmtId="180" fontId="95" fillId="0" borderId="0"/>
    <xf numFmtId="0" fontId="49" fillId="20" borderId="54" applyNumberFormat="0" applyFon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7" fontId="109" fillId="16" borderId="0" applyNumberFormat="0" applyBorder="0" applyAlignment="0" applyProtection="0">
      <alignment vertical="center"/>
    </xf>
    <xf numFmtId="177" fontId="95" fillId="0" borderId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7" fontId="95" fillId="0" borderId="0"/>
    <xf numFmtId="177" fontId="95" fillId="0" borderId="0"/>
    <xf numFmtId="181" fontId="21" fillId="0" borderId="0"/>
    <xf numFmtId="177" fontId="95" fillId="0" borderId="0"/>
    <xf numFmtId="180" fontId="95" fillId="0" borderId="0"/>
    <xf numFmtId="180" fontId="95" fillId="0" borderId="0"/>
    <xf numFmtId="181" fontId="92" fillId="18" borderId="50" applyNumberFormat="0" applyAlignment="0" applyProtection="0"/>
    <xf numFmtId="0" fontId="166" fillId="30" borderId="0" applyNumberFormat="0" applyBorder="0" applyAlignment="0" applyProtection="0"/>
    <xf numFmtId="187" fontId="95" fillId="0" borderId="0"/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177" fontId="95" fillId="0" borderId="0"/>
    <xf numFmtId="0" fontId="21" fillId="0" borderId="0" applyNumberFormat="0" applyFont="0" applyFill="0" applyBorder="0" applyAlignment="0" applyProtection="0"/>
    <xf numFmtId="187" fontId="95" fillId="0" borderId="0"/>
    <xf numFmtId="0" fontId="88" fillId="34" borderId="0" applyNumberFormat="0" applyBorder="0" applyAlignment="0" applyProtection="0">
      <alignment vertical="center"/>
    </xf>
    <xf numFmtId="187" fontId="95" fillId="0" borderId="0"/>
    <xf numFmtId="0" fontId="106" fillId="16" borderId="53" applyNumberFormat="0" applyAlignment="0" applyProtection="0">
      <alignment vertical="center"/>
    </xf>
    <xf numFmtId="0" fontId="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42" fillId="0" borderId="0"/>
    <xf numFmtId="180" fontId="95" fillId="0" borderId="0"/>
    <xf numFmtId="181" fontId="49" fillId="29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2" fillId="0" borderId="0"/>
    <xf numFmtId="0" fontId="104" fillId="0" borderId="59" applyNumberFormat="0" applyFill="0" applyAlignment="0" applyProtection="0"/>
    <xf numFmtId="0" fontId="42" fillId="0" borderId="0"/>
    <xf numFmtId="0" fontId="111" fillId="27" borderId="50" applyNumberFormat="0" applyAlignment="0" applyProtection="0">
      <alignment vertical="center"/>
    </xf>
    <xf numFmtId="177" fontId="120" fillId="17" borderId="0" applyNumberFormat="0" applyBorder="0" applyAlignment="0" applyProtection="0">
      <alignment vertical="center"/>
    </xf>
    <xf numFmtId="180" fontId="108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42" fillId="0" borderId="0"/>
    <xf numFmtId="177" fontId="120" fillId="17" borderId="0" applyNumberFormat="0" applyBorder="0" applyAlignment="0" applyProtection="0">
      <alignment vertical="center"/>
    </xf>
    <xf numFmtId="187" fontId="108" fillId="0" borderId="0"/>
    <xf numFmtId="187" fontId="95" fillId="0" borderId="0"/>
    <xf numFmtId="181" fontId="49" fillId="29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95" fillId="0" borderId="0"/>
    <xf numFmtId="0" fontId="98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77" fontId="95" fillId="0" borderId="0"/>
    <xf numFmtId="181" fontId="148" fillId="0" borderId="68" applyNumberFormat="0" applyFill="0" applyAlignment="0" applyProtection="0">
      <alignment vertical="center"/>
    </xf>
    <xf numFmtId="177" fontId="95" fillId="0" borderId="0"/>
    <xf numFmtId="177" fontId="109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0" fontId="21" fillId="0" borderId="0"/>
    <xf numFmtId="181" fontId="99" fillId="5" borderId="52" applyNumberFormat="0" applyAlignment="0" applyProtection="0">
      <alignment vertical="center"/>
    </xf>
    <xf numFmtId="180" fontId="109" fillId="19" borderId="0" applyNumberFormat="0" applyBorder="0" applyAlignment="0" applyProtection="0">
      <alignment vertical="center"/>
    </xf>
    <xf numFmtId="187" fontId="120" fillId="22" borderId="0" applyNumberFormat="0" applyBorder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2" fillId="0" borderId="0"/>
    <xf numFmtId="0" fontId="103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95" fillId="0" borderId="0"/>
    <xf numFmtId="187" fontId="109" fillId="19" borderId="0" applyNumberFormat="0" applyBorder="0" applyAlignment="0" applyProtection="0">
      <alignment vertical="center"/>
    </xf>
    <xf numFmtId="187" fontId="95" fillId="0" borderId="0"/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3" fillId="19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/>
    <xf numFmtId="0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/>
    <xf numFmtId="184" fontId="113" fillId="18" borderId="0" applyNumberFormat="0" applyBorder="0" applyAlignment="0" applyProtection="0"/>
    <xf numFmtId="177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7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0" fontId="95" fillId="0" borderId="0"/>
    <xf numFmtId="0" fontId="21" fillId="0" borderId="0"/>
    <xf numFmtId="0" fontId="96" fillId="0" borderId="0">
      <alignment vertical="center"/>
    </xf>
    <xf numFmtId="3" fontId="153" fillId="0" borderId="0" applyFont="0" applyFill="0" applyBorder="0" applyAlignment="0" applyProtection="0"/>
    <xf numFmtId="180" fontId="139" fillId="0" borderId="57" applyNumberFormat="0" applyFill="0" applyAlignment="0" applyProtection="0">
      <alignment vertical="center"/>
    </xf>
    <xf numFmtId="180" fontId="113" fillId="20" borderId="0" applyNumberFormat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21" fillId="0" borderId="0"/>
    <xf numFmtId="187" fontId="95" fillId="0" borderId="0"/>
    <xf numFmtId="0" fontId="42" fillId="0" borderId="0"/>
    <xf numFmtId="0" fontId="84" fillId="16" borderId="50" applyNumberFormat="0" applyAlignment="0" applyProtection="0">
      <alignment vertical="center"/>
    </xf>
    <xf numFmtId="3" fontId="42" fillId="0" borderId="0" applyFont="0" applyFill="0" applyBorder="0" applyAlignment="0" applyProtection="0"/>
    <xf numFmtId="187" fontId="113" fillId="20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21" fillId="0" borderId="0"/>
    <xf numFmtId="0" fontId="49" fillId="0" borderId="0"/>
    <xf numFmtId="0" fontId="160" fillId="0" borderId="0"/>
    <xf numFmtId="0" fontId="103" fillId="18" borderId="0" applyNumberFormat="0" applyBorder="0" applyAlignment="0" applyProtection="0">
      <alignment vertical="center"/>
    </xf>
    <xf numFmtId="187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" fillId="0" borderId="0"/>
    <xf numFmtId="187" fontId="95" fillId="0" borderId="0"/>
    <xf numFmtId="0" fontId="87" fillId="5" borderId="50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77" fontId="95" fillId="0" borderId="0"/>
    <xf numFmtId="0" fontId="49" fillId="20" borderId="54" applyNumberFormat="0" applyFont="0" applyAlignment="0" applyProtection="0">
      <alignment vertical="center"/>
    </xf>
    <xf numFmtId="180" fontId="95" fillId="0" borderId="0"/>
    <xf numFmtId="0" fontId="49" fillId="20" borderId="54" applyNumberFormat="0" applyFont="0" applyAlignment="0" applyProtection="0">
      <alignment vertical="center"/>
    </xf>
    <xf numFmtId="177" fontId="95" fillId="0" borderId="0"/>
    <xf numFmtId="0" fontId="89" fillId="18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2" fillId="68" borderId="0" applyNumberFormat="0" applyBorder="0" applyAlignment="0" applyProtection="0"/>
    <xf numFmtId="0" fontId="88" fillId="19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0" fontId="95" fillId="0" borderId="0"/>
    <xf numFmtId="0" fontId="95" fillId="20" borderId="54" applyNumberFormat="0" applyFon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42" fillId="0" borderId="0"/>
    <xf numFmtId="181" fontId="91" fillId="37" borderId="0" applyNumberFormat="0" applyBorder="0" applyAlignment="0" applyProtection="0">
      <alignment vertical="center"/>
    </xf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77" fontId="21" fillId="0" borderId="0"/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95" fillId="0" borderId="0"/>
    <xf numFmtId="181" fontId="107" fillId="24" borderId="58" applyNumberFormat="0" applyAlignment="0" applyProtection="0">
      <alignment vertical="center"/>
    </xf>
    <xf numFmtId="0" fontId="208" fillId="0" borderId="72" applyNumberFormat="0" applyFill="0" applyAlignment="0" applyProtection="0"/>
    <xf numFmtId="181" fontId="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187" fontId="95" fillId="0" borderId="0"/>
    <xf numFmtId="180" fontId="95" fillId="0" borderId="0"/>
    <xf numFmtId="180" fontId="21" fillId="0" borderId="0"/>
    <xf numFmtId="187" fontId="95" fillId="0" borderId="0"/>
    <xf numFmtId="177" fontId="95" fillId="0" borderId="0"/>
    <xf numFmtId="187" fontId="95" fillId="0" borderId="0"/>
    <xf numFmtId="0" fontId="145" fillId="0" borderId="0" applyNumberForma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42" fillId="0" borderId="0"/>
    <xf numFmtId="177" fontId="95" fillId="0" borderId="0"/>
    <xf numFmtId="181" fontId="92" fillId="18" borderId="50" applyNumberFormat="0" applyAlignment="0" applyProtection="0"/>
    <xf numFmtId="0" fontId="42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42" fillId="0" borderId="0"/>
    <xf numFmtId="187" fontId="95" fillId="0" borderId="0"/>
    <xf numFmtId="184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184" fontId="1" fillId="0" borderId="0"/>
    <xf numFmtId="184" fontId="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27" fillId="64" borderId="0" applyNumberFormat="0" applyBorder="0" applyAlignment="0" applyProtection="0">
      <alignment vertical="center"/>
    </xf>
    <xf numFmtId="177" fontId="95" fillId="0" borderId="0"/>
    <xf numFmtId="0" fontId="114" fillId="0" borderId="57" applyNumberFormat="0" applyFill="0" applyAlignment="0" applyProtection="0">
      <alignment vertical="center"/>
    </xf>
    <xf numFmtId="180" fontId="95" fillId="0" borderId="0"/>
    <xf numFmtId="181" fontId="85" fillId="0" borderId="51" applyNumberFormat="0" applyFill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187" fontId="95" fillId="0" borderId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95" fillId="0" borderId="0">
      <alignment vertical="center"/>
    </xf>
    <xf numFmtId="181" fontId="21" fillId="0" borderId="0"/>
    <xf numFmtId="177" fontId="21" fillId="0" borderId="0"/>
    <xf numFmtId="0" fontId="111" fillId="27" borderId="50" applyNumberFormat="0" applyAlignment="0" applyProtection="0">
      <alignment vertical="center"/>
    </xf>
    <xf numFmtId="0" fontId="49" fillId="44" borderId="61" applyNumberFormat="0" applyFont="0" applyAlignment="0" applyProtection="0"/>
    <xf numFmtId="180" fontId="95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184" fontId="1" fillId="0" borderId="0"/>
    <xf numFmtId="0" fontId="21" fillId="0" borderId="0"/>
    <xf numFmtId="177" fontId="95" fillId="0" borderId="0"/>
    <xf numFmtId="181" fontId="95" fillId="20" borderId="54" applyNumberFormat="0" applyFont="0" applyAlignment="0" applyProtection="0"/>
    <xf numFmtId="0" fontId="21" fillId="0" borderId="0"/>
    <xf numFmtId="181" fontId="100" fillId="0" borderId="0" applyNumberFormat="0" applyFill="0" applyBorder="0" applyAlignment="0" applyProtection="0">
      <alignment vertical="top"/>
      <protection locked="0"/>
    </xf>
    <xf numFmtId="181" fontId="91" fillId="33" borderId="0" applyNumberFormat="0" applyBorder="0" applyAlignment="0" applyProtection="0">
      <alignment vertical="center"/>
    </xf>
    <xf numFmtId="187" fontId="95" fillId="0" borderId="0"/>
    <xf numFmtId="181" fontId="21" fillId="0" borderId="0"/>
    <xf numFmtId="0" fontId="1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49" fillId="18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3" fillId="16" borderId="50" applyNumberFormat="0" applyAlignment="0" applyProtection="0"/>
    <xf numFmtId="184" fontId="1" fillId="0" borderId="0"/>
    <xf numFmtId="187" fontId="95" fillId="0" borderId="0"/>
    <xf numFmtId="0" fontId="21" fillId="0" borderId="0" applyNumberFormat="0" applyFont="0" applyFill="0" applyBorder="0" applyAlignment="0" applyProtection="0"/>
    <xf numFmtId="0" fontId="1" fillId="38" borderId="0" applyNumberFormat="0" applyBorder="0" applyAlignment="0" applyProtection="0">
      <alignment vertical="center"/>
    </xf>
    <xf numFmtId="185" fontId="42" fillId="0" borderId="55">
      <protection locked="0"/>
    </xf>
    <xf numFmtId="180" fontId="109" fillId="16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7" fontId="120" fillId="31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77" fontId="95" fillId="0" borderId="0"/>
    <xf numFmtId="181" fontId="103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180" fontId="95" fillId="0" borderId="0"/>
    <xf numFmtId="0" fontId="85" fillId="0" borderId="51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187" fontId="42" fillId="0" borderId="0"/>
    <xf numFmtId="187" fontId="95" fillId="0" borderId="0"/>
    <xf numFmtId="181" fontId="87" fillId="5" borderId="50" applyNumberFormat="0" applyAlignment="0" applyProtection="0">
      <alignment vertical="center"/>
    </xf>
    <xf numFmtId="177" fontId="95" fillId="0" borderId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77" fontId="95" fillId="0" borderId="0"/>
    <xf numFmtId="181" fontId="10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10" fillId="0" borderId="59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88" fillId="40" borderId="0" applyNumberFormat="0" applyBorder="0" applyAlignment="0" applyProtection="0">
      <alignment vertical="center"/>
    </xf>
    <xf numFmtId="0" fontId="42" fillId="0" borderId="0"/>
    <xf numFmtId="181" fontId="12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77" fontId="95" fillId="0" borderId="0"/>
    <xf numFmtId="181" fontId="49" fillId="19" borderId="0" applyNumberFormat="0" applyBorder="0" applyAlignment="0" applyProtection="0">
      <alignment vertical="center"/>
    </xf>
    <xf numFmtId="177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7" fontId="95" fillId="0" borderId="0"/>
    <xf numFmtId="0" fontId="129" fillId="0" borderId="0" applyNumberFormat="0" applyFill="0" applyBorder="0" applyAlignment="0" applyProtection="0">
      <alignment vertical="center"/>
    </xf>
    <xf numFmtId="0" fontId="42" fillId="0" borderId="0"/>
    <xf numFmtId="187" fontId="95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180" fontId="95" fillId="0" borderId="0"/>
    <xf numFmtId="180" fontId="95" fillId="0" borderId="0"/>
    <xf numFmtId="177" fontId="49" fillId="3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180" fontId="95" fillId="0" borderId="0"/>
    <xf numFmtId="0" fontId="129" fillId="0" borderId="0" applyNumberFormat="0" applyFill="0" applyBorder="0" applyAlignment="0" applyProtection="0"/>
    <xf numFmtId="177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187" fontId="95" fillId="0" borderId="0"/>
    <xf numFmtId="0" fontId="91" fillId="21" borderId="0" applyNumberFormat="0" applyBorder="0" applyAlignment="0" applyProtection="0">
      <alignment vertical="center"/>
    </xf>
    <xf numFmtId="0" fontId="42" fillId="0" borderId="0"/>
    <xf numFmtId="177" fontId="95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177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77" fontId="95" fillId="0" borderId="0"/>
    <xf numFmtId="0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77" fontId="95" fillId="0" borderId="0"/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0" fontId="95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7" fontId="95" fillId="0" borderId="0"/>
    <xf numFmtId="0" fontId="21" fillId="0" borderId="0" applyNumberFormat="0" applyFont="0" applyFill="0" applyBorder="0" applyAlignment="0" applyProtection="0"/>
    <xf numFmtId="181" fontId="167" fillId="0" borderId="0">
      <alignment vertical="center"/>
    </xf>
    <xf numFmtId="0" fontId="111" fillId="27" borderId="50" applyNumberFormat="0" applyAlignment="0" applyProtection="0">
      <alignment vertical="center"/>
    </xf>
    <xf numFmtId="180" fontId="95" fillId="0" borderId="0"/>
    <xf numFmtId="0" fontId="103" fillId="0" borderId="0"/>
    <xf numFmtId="177" fontId="95" fillId="0" borderId="0"/>
    <xf numFmtId="187" fontId="95" fillId="0" borderId="0"/>
    <xf numFmtId="0" fontId="21" fillId="0" borderId="0" applyNumberFormat="0" applyFont="0" applyFill="0" applyBorder="0" applyAlignment="0" applyProtection="0"/>
    <xf numFmtId="177" fontId="95" fillId="0" borderId="0"/>
    <xf numFmtId="0" fontId="85" fillId="0" borderId="51" applyNumberFormat="0" applyFill="0" applyAlignment="0" applyProtection="0">
      <alignment vertical="center"/>
    </xf>
    <xf numFmtId="180" fontId="95" fillId="0" borderId="0"/>
    <xf numFmtId="0" fontId="152" fillId="43" borderId="1" applyNumberFormat="0" applyFont="0" applyAlignment="0">
      <alignment horizontal="left" vertical="center"/>
    </xf>
    <xf numFmtId="177" fontId="95" fillId="0" borderId="0"/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7" fontId="95" fillId="0" borderId="0"/>
    <xf numFmtId="177" fontId="95" fillId="0" borderId="0"/>
    <xf numFmtId="0" fontId="1" fillId="78" borderId="0" applyNumberFormat="0" applyBorder="0" applyAlignment="0" applyProtection="0"/>
    <xf numFmtId="180" fontId="95" fillId="0" borderId="0"/>
    <xf numFmtId="180" fontId="95" fillId="0" borderId="0"/>
    <xf numFmtId="181" fontId="148" fillId="0" borderId="6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2" fillId="0" borderId="0"/>
    <xf numFmtId="187" fontId="95" fillId="0" borderId="0"/>
    <xf numFmtId="187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" fillId="80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0" fontId="49" fillId="17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77" fontId="95" fillId="0" borderId="0"/>
    <xf numFmtId="0" fontId="99" fillId="5" borderId="52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95" fillId="0" borderId="0"/>
    <xf numFmtId="0" fontId="147" fillId="0" borderId="69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87" fontId="95" fillId="0" borderId="0"/>
    <xf numFmtId="177" fontId="193" fillId="0" borderId="0" applyNumberFormat="0" applyFill="0" applyBorder="0" applyAlignment="0" applyProtection="0">
      <alignment vertical="top"/>
      <protection locked="0"/>
    </xf>
    <xf numFmtId="177" fontId="95" fillId="0" borderId="0"/>
    <xf numFmtId="180" fontId="193" fillId="0" borderId="0" applyNumberFormat="0" applyFill="0" applyBorder="0" applyAlignment="0" applyProtection="0">
      <alignment vertical="top"/>
      <protection locked="0"/>
    </xf>
    <xf numFmtId="180" fontId="95" fillId="0" borderId="0"/>
    <xf numFmtId="184" fontId="1" fillId="0" borderId="0"/>
    <xf numFmtId="0" fontId="21" fillId="0" borderId="0"/>
    <xf numFmtId="177" fontId="95" fillId="0" borderId="0"/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7" fontId="193" fillId="0" borderId="0" applyNumberFormat="0" applyFill="0" applyBorder="0" applyAlignment="0" applyProtection="0">
      <alignment vertical="top"/>
      <protection locked="0"/>
    </xf>
    <xf numFmtId="187" fontId="95" fillId="0" borderId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77" fontId="95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45" fillId="0" borderId="0" applyNumberFormat="0" applyFill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7" fontId="95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42" fillId="0" borderId="0"/>
    <xf numFmtId="0" fontId="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95" fillId="0" borderId="0"/>
    <xf numFmtId="180" fontId="95" fillId="0" borderId="0"/>
    <xf numFmtId="0" fontId="21" fillId="0" borderId="0"/>
    <xf numFmtId="0" fontId="88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21" fillId="0" borderId="0"/>
    <xf numFmtId="0" fontId="42" fillId="0" borderId="0"/>
    <xf numFmtId="177" fontId="95" fillId="0" borderId="0"/>
    <xf numFmtId="180" fontId="95" fillId="0" borderId="0"/>
    <xf numFmtId="0" fontId="21" fillId="0" borderId="0"/>
    <xf numFmtId="187" fontId="95" fillId="0" borderId="0"/>
    <xf numFmtId="0" fontId="21" fillId="0" borderId="0"/>
    <xf numFmtId="0" fontId="96" fillId="0" borderId="0" applyNumberFormat="0" applyFill="0" applyBorder="0" applyAlignment="0" applyProtection="0"/>
    <xf numFmtId="187" fontId="95" fillId="0" borderId="0"/>
    <xf numFmtId="177" fontId="95" fillId="0" borderId="0"/>
    <xf numFmtId="180" fontId="95" fillId="0" borderId="0"/>
    <xf numFmtId="180" fontId="95" fillId="0" borderId="0"/>
    <xf numFmtId="0" fontId="101" fillId="16" borderId="52" applyNumberFormat="0" applyAlignment="0" applyProtection="0">
      <alignment vertical="center"/>
    </xf>
    <xf numFmtId="184" fontId="1" fillId="0" borderId="0"/>
    <xf numFmtId="0" fontId="252" fillId="0" borderId="0" applyNumberFormat="0" applyFill="0" applyBorder="0" applyAlignment="0" applyProtection="0"/>
    <xf numFmtId="180" fontId="95" fillId="0" borderId="0"/>
    <xf numFmtId="187" fontId="95" fillId="0" borderId="0"/>
    <xf numFmtId="181" fontId="33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187" fontId="42" fillId="0" borderId="0"/>
    <xf numFmtId="0" fontId="21" fillId="0" borderId="0"/>
    <xf numFmtId="180" fontId="95" fillId="0" borderId="0"/>
    <xf numFmtId="0" fontId="85" fillId="0" borderId="51" applyNumberFormat="0" applyFill="0" applyAlignment="0" applyProtection="0">
      <alignment vertical="center"/>
    </xf>
    <xf numFmtId="177" fontId="95" fillId="0" borderId="0"/>
    <xf numFmtId="177" fontId="95" fillId="0" borderId="0"/>
    <xf numFmtId="0" fontId="99" fillId="5" borderId="52" applyNumberForma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0" fontId="21" fillId="0" borderId="0"/>
    <xf numFmtId="0" fontId="96" fillId="0" borderId="0">
      <alignment vertical="center"/>
    </xf>
    <xf numFmtId="181" fontId="33" fillId="20" borderId="54" applyNumberFormat="0" applyFont="0" applyAlignment="0" applyProtection="0"/>
    <xf numFmtId="0" fontId="128" fillId="0" borderId="64" applyNumberFormat="0" applyFill="0" applyAlignment="0" applyProtection="0">
      <alignment vertical="center"/>
    </xf>
    <xf numFmtId="180" fontId="95" fillId="0" borderId="0"/>
    <xf numFmtId="187" fontId="21" fillId="0" borderId="0"/>
    <xf numFmtId="0" fontId="96" fillId="0" borderId="0">
      <alignment vertical="center"/>
    </xf>
    <xf numFmtId="181" fontId="33" fillId="20" borderId="54" applyNumberFormat="0" applyFont="0" applyAlignment="0" applyProtection="0"/>
    <xf numFmtId="0" fontId="128" fillId="0" borderId="6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180" fontId="49" fillId="31" borderId="0" applyNumberFormat="0" applyBorder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92" fillId="18" borderId="52" applyNumberFormat="0" applyAlignment="0" applyProtection="0"/>
    <xf numFmtId="180" fontId="95" fillId="0" borderId="0"/>
    <xf numFmtId="0" fontId="49" fillId="9" borderId="0" applyNumberFormat="0" applyBorder="0" applyAlignment="0" applyProtection="0">
      <alignment vertical="center"/>
    </xf>
    <xf numFmtId="187" fontId="21" fillId="0" borderId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187" fontId="95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/>
    <xf numFmtId="0" fontId="95" fillId="0" borderId="0"/>
    <xf numFmtId="177" fontId="95" fillId="0" borderId="0"/>
    <xf numFmtId="0" fontId="103" fillId="20" borderId="0" applyNumberFormat="0" applyBorder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9" fontId="96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95" fillId="0" borderId="0"/>
    <xf numFmtId="0" fontId="42" fillId="0" borderId="0"/>
    <xf numFmtId="187" fontId="95" fillId="0" borderId="0"/>
    <xf numFmtId="180" fontId="95" fillId="0" borderId="0"/>
    <xf numFmtId="181" fontId="85" fillId="0" borderId="51" applyNumberFormat="0" applyFill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7" fontId="49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181" fontId="107" fillId="24" borderId="58" applyNumberFormat="0" applyAlignment="0" applyProtection="0">
      <alignment vertical="center"/>
    </xf>
    <xf numFmtId="180" fontId="95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0" fontId="107" fillId="24" borderId="58" applyNumberFormat="0" applyAlignment="0" applyProtection="0">
      <alignment vertical="center"/>
    </xf>
    <xf numFmtId="187" fontId="95" fillId="0" borderId="0"/>
    <xf numFmtId="0" fontId="95" fillId="20" borderId="54" applyNumberFormat="0" applyFon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87" fontId="95" fillId="0" borderId="0"/>
    <xf numFmtId="181" fontId="167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77" fontId="95" fillId="0" borderId="0"/>
    <xf numFmtId="0" fontId="91" fillId="36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7" fontId="95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95" fillId="20" borderId="54" applyNumberFormat="0" applyFon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77" fontId="95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180" fontId="95" fillId="0" borderId="0"/>
    <xf numFmtId="0" fontId="114" fillId="0" borderId="57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7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7" fontId="95" fillId="0" borderId="0"/>
    <xf numFmtId="180" fontId="95" fillId="0" borderId="0"/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187" fontId="95" fillId="0" borderId="0"/>
    <xf numFmtId="180" fontId="95" fillId="0" borderId="0"/>
    <xf numFmtId="0" fontId="96" fillId="0" borderId="0" applyNumberFormat="0" applyFill="0" applyBorder="0" applyAlignment="0" applyProtection="0"/>
    <xf numFmtId="187" fontId="95" fillId="0" borderId="0"/>
    <xf numFmtId="187" fontId="95" fillId="0" borderId="0"/>
    <xf numFmtId="180" fontId="95" fillId="0" borderId="0"/>
    <xf numFmtId="177" fontId="21" fillId="0" borderId="0"/>
    <xf numFmtId="0" fontId="84" fillId="16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0" fontId="42" fillId="0" borderId="0"/>
    <xf numFmtId="0" fontId="119" fillId="22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0" fontId="42" fillId="0" borderId="0"/>
    <xf numFmtId="0" fontId="33" fillId="20" borderId="54" applyNumberFormat="0" applyFont="0" applyAlignment="0" applyProtection="0"/>
    <xf numFmtId="180" fontId="21" fillId="0" borderId="0"/>
    <xf numFmtId="181" fontId="92" fillId="18" borderId="50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33" fillId="20" borderId="54" applyNumberFormat="0" applyFont="0" applyAlignment="0" applyProtection="0"/>
    <xf numFmtId="187" fontId="21" fillId="0" borderId="0"/>
    <xf numFmtId="0" fontId="91" fillId="30" borderId="0" applyNumberFormat="0" applyBorder="0" applyAlignment="0" applyProtection="0">
      <alignment vertical="center"/>
    </xf>
    <xf numFmtId="0" fontId="42" fillId="0" borderId="0"/>
    <xf numFmtId="0" fontId="90" fillId="16" borderId="52" applyNumberFormat="0" applyAlignment="0" applyProtection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42" fillId="0" borderId="0"/>
    <xf numFmtId="187" fontId="49" fillId="29" borderId="0" applyNumberFormat="0" applyBorder="0" applyAlignment="0" applyProtection="0">
      <alignment vertical="center"/>
    </xf>
    <xf numFmtId="0" fontId="21" fillId="0" borderId="0"/>
    <xf numFmtId="181" fontId="92" fillId="18" borderId="50" applyNumberFormat="0" applyAlignment="0" applyProtection="0"/>
    <xf numFmtId="187" fontId="95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21" fillId="0" borderId="0"/>
    <xf numFmtId="0" fontId="42" fillId="0" borderId="0"/>
    <xf numFmtId="177" fontId="49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77" fontId="95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1" fillId="0" borderId="0"/>
    <xf numFmtId="0" fontId="1" fillId="0" borderId="0"/>
    <xf numFmtId="0" fontId="103" fillId="18" borderId="0" applyNumberFormat="0" applyBorder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9" fillId="22" borderId="0" applyNumberFormat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1" fillId="0" borderId="0"/>
    <xf numFmtId="0" fontId="135" fillId="27" borderId="0" applyNumberFormat="0" applyBorder="0" applyAlignment="0" applyProtection="0">
      <alignment vertical="center"/>
    </xf>
    <xf numFmtId="180" fontId="95" fillId="0" borderId="0"/>
    <xf numFmtId="0" fontId="21" fillId="0" borderId="0"/>
    <xf numFmtId="180" fontId="49" fillId="2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181" fontId="21" fillId="0" borderId="0"/>
    <xf numFmtId="187" fontId="49" fillId="23" borderId="0" applyNumberFormat="0" applyBorder="0" applyAlignment="0" applyProtection="0">
      <alignment vertical="center"/>
    </xf>
    <xf numFmtId="0" fontId="187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0" fontId="95" fillId="0" borderId="0"/>
    <xf numFmtId="0" fontId="106" fillId="16" borderId="53" applyNumberFormat="0" applyAlignment="0" applyProtection="0">
      <alignment vertical="center"/>
    </xf>
    <xf numFmtId="0" fontId="42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7" fontId="95" fillId="0" borderId="0"/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0" fontId="95" fillId="0" borderId="0"/>
    <xf numFmtId="181" fontId="52" fillId="0" borderId="18">
      <alignment horizontal="left"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95" fillId="0" borderId="0"/>
    <xf numFmtId="180" fontId="49" fillId="23" borderId="0" applyNumberFormat="0" applyBorder="0" applyAlignment="0" applyProtection="0">
      <alignment vertical="center"/>
    </xf>
    <xf numFmtId="187" fontId="95" fillId="0" borderId="0"/>
    <xf numFmtId="0" fontId="111" fillId="27" borderId="50" applyNumberFormat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5" fillId="0" borderId="0"/>
    <xf numFmtId="180" fontId="120" fillId="34" borderId="0" applyNumberFormat="0" applyBorder="0" applyAlignment="0" applyProtection="0">
      <alignment vertical="center"/>
    </xf>
    <xf numFmtId="177" fontId="108" fillId="0" borderId="0"/>
    <xf numFmtId="180" fontId="95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59" fillId="0" borderId="0" applyNumberFormat="0" applyFill="0" applyBorder="0" applyAlignment="0" applyProtection="0">
      <alignment vertical="top"/>
      <protection locked="0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95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187" fontId="120" fillId="23" borderId="0" applyNumberFormat="0" applyBorder="0" applyAlignment="0" applyProtection="0">
      <alignment vertical="center"/>
    </xf>
    <xf numFmtId="181" fontId="88" fillId="21" borderId="0" applyNumberFormat="0" applyBorder="0" applyAlignment="0" applyProtection="0">
      <alignment vertical="center"/>
    </xf>
    <xf numFmtId="18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4" fontId="1" fillId="0" borderId="0"/>
    <xf numFmtId="180" fontId="120" fillId="17" borderId="0" applyNumberFormat="0" applyBorder="0" applyAlignment="0" applyProtection="0">
      <alignment vertical="center"/>
    </xf>
    <xf numFmtId="180" fontId="95" fillId="0" borderId="0"/>
    <xf numFmtId="0" fontId="96" fillId="0" borderId="0" applyNumberFormat="0" applyFill="0" applyBorder="0" applyAlignment="0" applyProtection="0"/>
    <xf numFmtId="0" fontId="88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5" fontId="153" fillId="0" borderId="0">
      <protection locked="0"/>
    </xf>
    <xf numFmtId="184" fontId="1" fillId="0" borderId="0"/>
    <xf numFmtId="187" fontId="120" fillId="17" borderId="0" applyNumberFormat="0" applyBorder="0" applyAlignment="0" applyProtection="0">
      <alignment vertical="center"/>
    </xf>
    <xf numFmtId="187" fontId="95" fillId="0" borderId="0"/>
    <xf numFmtId="0" fontId="21" fillId="0" borderId="0" applyNumberFormat="0" applyFont="0" applyFill="0" applyBorder="0" applyAlignment="0" applyProtection="0"/>
    <xf numFmtId="184" fontId="1" fillId="0" borderId="0"/>
    <xf numFmtId="177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21" fillId="0" borderId="0" applyNumberFormat="0" applyFont="0" applyFill="0" applyBorder="0" applyAlignment="0" applyProtection="0"/>
    <xf numFmtId="0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>
      <alignment vertical="center"/>
    </xf>
    <xf numFmtId="180" fontId="95" fillId="0" borderId="0"/>
    <xf numFmtId="184" fontId="1" fillId="0" borderId="0"/>
    <xf numFmtId="0" fontId="21" fillId="0" borderId="0"/>
    <xf numFmtId="0" fontId="1" fillId="79" borderId="0" applyNumberFormat="0" applyBorder="0" applyAlignment="0" applyProtection="0">
      <alignment vertical="center"/>
    </xf>
    <xf numFmtId="0" fontId="21" fillId="0" borderId="0"/>
    <xf numFmtId="0" fontId="49" fillId="31" borderId="0" applyNumberFormat="0" applyBorder="0" applyAlignment="0" applyProtection="0">
      <alignment vertical="center"/>
    </xf>
    <xf numFmtId="0" fontId="42" fillId="0" borderId="0"/>
    <xf numFmtId="187" fontId="95" fillId="0" borderId="0"/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181" fontId="103" fillId="18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35" fillId="27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0" fontId="95" fillId="0" borderId="0"/>
    <xf numFmtId="0" fontId="21" fillId="0" borderId="0"/>
    <xf numFmtId="0" fontId="106" fillId="16" borderId="53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1" fillId="0" borderId="0">
      <alignment vertical="center"/>
    </xf>
    <xf numFmtId="181" fontId="103" fillId="18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7" fontId="95" fillId="0" borderId="0"/>
    <xf numFmtId="0" fontId="21" fillId="0" borderId="0"/>
    <xf numFmtId="180" fontId="109" fillId="16" borderId="0" applyNumberFormat="0" applyBorder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77" fontId="95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95" fillId="0" borderId="0"/>
    <xf numFmtId="187" fontId="49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95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95" fillId="0" borderId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103" fillId="20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180" fontId="95" fillId="0" borderId="0"/>
    <xf numFmtId="0" fontId="1" fillId="0" borderId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77" fontId="95" fillId="0" borderId="0"/>
    <xf numFmtId="0" fontId="84" fillId="16" borderId="50" applyNumberFormat="0" applyAlignment="0" applyProtection="0">
      <alignment vertical="center"/>
    </xf>
    <xf numFmtId="187" fontId="95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0" fontId="95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7" fontId="95" fillId="0" borderId="0"/>
    <xf numFmtId="177" fontId="95" fillId="0" borderId="0"/>
    <xf numFmtId="0" fontId="89" fillId="18" borderId="53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1" fontId="21" fillId="0" borderId="0"/>
    <xf numFmtId="0" fontId="89" fillId="18" borderId="53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181" fontId="21" fillId="0" borderId="0"/>
    <xf numFmtId="181" fontId="108" fillId="0" borderId="0"/>
    <xf numFmtId="180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0" fontId="95" fillId="0" borderId="0"/>
    <xf numFmtId="181" fontId="84" fillId="16" borderId="50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48" fillId="0" borderId="68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77" fontId="95" fillId="0" borderId="0"/>
    <xf numFmtId="180" fontId="95" fillId="0" borderId="0"/>
    <xf numFmtId="181" fontId="91" fillId="4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2" fillId="0" borderId="0"/>
    <xf numFmtId="187" fontId="95" fillId="0" borderId="0"/>
    <xf numFmtId="0" fontId="1" fillId="0" borderId="0"/>
    <xf numFmtId="187" fontId="10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77" fontId="108" fillId="0" borderId="0"/>
    <xf numFmtId="180" fontId="95" fillId="0" borderId="0"/>
    <xf numFmtId="187" fontId="95" fillId="0" borderId="0"/>
    <xf numFmtId="0" fontId="91" fillId="25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50" borderId="0" applyNumberFormat="0" applyBorder="0" applyAlignment="0" applyProtection="0"/>
    <xf numFmtId="0" fontId="87" fillId="5" borderId="50" applyNumberFormat="0" applyAlignment="0" applyProtection="0">
      <alignment vertical="center"/>
    </xf>
    <xf numFmtId="180" fontId="95" fillId="0" borderId="0"/>
    <xf numFmtId="0" fontId="119" fillId="22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0" fontId="91" fillId="26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7" fontId="95" fillId="0" borderId="0"/>
    <xf numFmtId="180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42" fillId="0" borderId="0"/>
    <xf numFmtId="187" fontId="21" fillId="0" borderId="0"/>
    <xf numFmtId="0" fontId="42" fillId="0" borderId="0"/>
    <xf numFmtId="0" fontId="97" fillId="18" borderId="50" applyNumberFormat="0" applyAlignment="0" applyProtection="0">
      <alignment vertical="center"/>
    </xf>
    <xf numFmtId="177" fontId="108" fillId="0" borderId="0"/>
    <xf numFmtId="0" fontId="42" fillId="0" borderId="0"/>
    <xf numFmtId="180" fontId="108" fillId="0" borderId="0"/>
    <xf numFmtId="0" fontId="21" fillId="0" borderId="0"/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1" fillId="0" borderId="0"/>
    <xf numFmtId="187" fontId="108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108" fillId="0" borderId="0"/>
    <xf numFmtId="187" fontId="108" fillId="0" borderId="0"/>
    <xf numFmtId="0" fontId="21" fillId="0" borderId="0" applyNumberFormat="0" applyFont="0" applyFill="0" applyBorder="0" applyAlignment="0" applyProtection="0"/>
    <xf numFmtId="177" fontId="120" fillId="29" borderId="0" applyNumberFormat="0" applyBorder="0" applyAlignment="0" applyProtection="0">
      <alignment vertical="center"/>
    </xf>
    <xf numFmtId="0" fontId="96" fillId="0" borderId="0">
      <alignment vertical="center"/>
    </xf>
    <xf numFmtId="3" fontId="117" fillId="0" borderId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53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177" fontId="108" fillId="0" borderId="0"/>
    <xf numFmtId="0" fontId="89" fillId="18" borderId="53" applyNumberFormat="0" applyAlignment="0" applyProtection="0">
      <alignment vertical="center"/>
    </xf>
    <xf numFmtId="0" fontId="1" fillId="0" borderId="0"/>
    <xf numFmtId="180" fontId="108" fillId="0" borderId="0"/>
    <xf numFmtId="177" fontId="108" fillId="0" borderId="0"/>
    <xf numFmtId="0" fontId="21" fillId="0" borderId="0"/>
    <xf numFmtId="184" fontId="113" fillId="20" borderId="0" applyNumberFormat="0" applyBorder="0" applyAlignment="0" applyProtection="0"/>
    <xf numFmtId="181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187" fontId="108" fillId="0" borderId="0"/>
    <xf numFmtId="180" fontId="108" fillId="0" borderId="0"/>
    <xf numFmtId="181" fontId="91" fillId="26" borderId="0" applyNumberFormat="0" applyBorder="0" applyAlignment="0" applyProtection="0">
      <alignment vertical="center"/>
    </xf>
    <xf numFmtId="177" fontId="42" fillId="0" borderId="0"/>
    <xf numFmtId="181" fontId="92" fillId="18" borderId="50" applyNumberFormat="0" applyAlignment="0" applyProtection="0"/>
    <xf numFmtId="177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7" fontId="42" fillId="0" borderId="0"/>
    <xf numFmtId="181" fontId="135" fillId="27" borderId="0" applyNumberFormat="0" applyBorder="0" applyAlignment="0" applyProtection="0">
      <alignment vertical="center"/>
    </xf>
    <xf numFmtId="177" fontId="42" fillId="0" borderId="0"/>
    <xf numFmtId="0" fontId="42" fillId="0" borderId="0"/>
    <xf numFmtId="18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7" fontId="42" fillId="0" borderId="0"/>
    <xf numFmtId="180" fontId="42" fillId="0" borderId="0"/>
    <xf numFmtId="187" fontId="42" fillId="0" borderId="0"/>
    <xf numFmtId="177" fontId="108" fillId="0" borderId="0"/>
    <xf numFmtId="181" fontId="114" fillId="0" borderId="57" applyNumberFormat="0" applyFill="0" applyAlignment="0" applyProtection="0">
      <alignment vertical="center"/>
    </xf>
    <xf numFmtId="180" fontId="108" fillId="0" borderId="0"/>
    <xf numFmtId="177" fontId="108" fillId="0" borderId="0"/>
    <xf numFmtId="180" fontId="108" fillId="0" borderId="0"/>
    <xf numFmtId="187" fontId="108" fillId="0" borderId="0"/>
    <xf numFmtId="177" fontId="132" fillId="20" borderId="0" applyNumberFormat="0" applyBorder="0" applyAlignment="0" applyProtection="0">
      <alignment vertical="center"/>
    </xf>
    <xf numFmtId="0" fontId="21" fillId="0" borderId="0"/>
    <xf numFmtId="180" fontId="108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13" fillId="20" borderId="0" applyNumberFormat="0" applyBorder="0" applyAlignment="0" applyProtection="0"/>
    <xf numFmtId="177" fontId="42" fillId="0" borderId="0"/>
    <xf numFmtId="181" fontId="21" fillId="0" borderId="0"/>
    <xf numFmtId="180" fontId="49" fillId="23" borderId="0" applyNumberFormat="0" applyBorder="0" applyAlignment="0" applyProtection="0">
      <alignment vertical="center"/>
    </xf>
    <xf numFmtId="0" fontId="21" fillId="0" borderId="0">
      <alignment vertical="center"/>
    </xf>
    <xf numFmtId="187" fontId="108" fillId="0" borderId="0"/>
    <xf numFmtId="181" fontId="93" fillId="16" borderId="50" applyNumberFormat="0" applyAlignment="0" applyProtection="0"/>
    <xf numFmtId="180" fontId="108" fillId="0" borderId="0"/>
    <xf numFmtId="0" fontId="21" fillId="0" borderId="0"/>
    <xf numFmtId="187" fontId="108" fillId="0" borderId="0"/>
    <xf numFmtId="0" fontId="21" fillId="0" borderId="0"/>
    <xf numFmtId="0" fontId="21" fillId="0" borderId="0">
      <alignment vertical="center"/>
    </xf>
    <xf numFmtId="180" fontId="21" fillId="0" borderId="0"/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8" fillId="0" borderId="0"/>
    <xf numFmtId="0" fontId="21" fillId="0" borderId="0" applyNumberFormat="0" applyFont="0" applyFill="0" applyBorder="0" applyAlignment="0" applyProtection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8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77" fontId="21" fillId="0" borderId="0"/>
    <xf numFmtId="187" fontId="21" fillId="0" borderId="0"/>
    <xf numFmtId="0" fontId="49" fillId="17" borderId="0" applyNumberFormat="0" applyBorder="0" applyAlignment="0" applyProtection="0">
      <alignment vertical="center"/>
    </xf>
    <xf numFmtId="177" fontId="21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19" fillId="22" borderId="0" applyNumberFormat="0" applyBorder="0" applyAlignment="0" applyProtection="0">
      <alignment vertical="center"/>
    </xf>
    <xf numFmtId="177" fontId="172" fillId="0" borderId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2" fillId="0" borderId="0"/>
    <xf numFmtId="181" fontId="49" fillId="23" borderId="0" applyNumberFormat="0" applyBorder="0" applyAlignment="0" applyProtection="0">
      <alignment vertical="center"/>
    </xf>
    <xf numFmtId="181" fontId="21" fillId="0" borderId="0">
      <alignment vertical="center"/>
    </xf>
    <xf numFmtId="177" fontId="172" fillId="0" borderId="0"/>
    <xf numFmtId="181" fontId="114" fillId="0" borderId="57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172" fillId="0" borderId="0"/>
    <xf numFmtId="180" fontId="21" fillId="0" borderId="0"/>
    <xf numFmtId="181" fontId="49" fillId="31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21" fillId="0" borderId="0"/>
    <xf numFmtId="0" fontId="21" fillId="0" borderId="0"/>
    <xf numFmtId="180" fontId="17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187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106" fillId="16" borderId="53" applyNumberFormat="0" applyAlignment="0" applyProtection="0">
      <alignment vertical="center"/>
    </xf>
    <xf numFmtId="187" fontId="172" fillId="0" borderId="0"/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77" fontId="42" fillId="0" borderId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148" fillId="0" borderId="68" applyNumberFormat="0" applyFill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0" fontId="42" fillId="0" borderId="0"/>
    <xf numFmtId="0" fontId="135" fillId="27" borderId="0" applyNumberFormat="0" applyBorder="0" applyAlignment="0" applyProtection="0">
      <alignment vertical="center"/>
    </xf>
    <xf numFmtId="187" fontId="42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21" fillId="0" borderId="0"/>
    <xf numFmtId="0" fontId="1" fillId="0" borderId="0"/>
    <xf numFmtId="177" fontId="42" fillId="0" borderId="0"/>
    <xf numFmtId="187" fontId="109" fillId="16" borderId="0" applyNumberFormat="0" applyBorder="0" applyAlignment="0" applyProtection="0">
      <alignment vertical="center"/>
    </xf>
    <xf numFmtId="0" fontId="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184" fontId="1" fillId="0" borderId="0"/>
    <xf numFmtId="0" fontId="42" fillId="0" borderId="0"/>
    <xf numFmtId="187" fontId="42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77" fontId="103" fillId="23" borderId="0" applyNumberFormat="0" applyBorder="0" applyAlignment="0" applyProtection="0">
      <alignment vertical="center"/>
    </xf>
    <xf numFmtId="177" fontId="95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180" fontId="103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0" fontId="95" fillId="0" borderId="0"/>
    <xf numFmtId="0" fontId="98" fillId="20" borderId="54" applyNumberFormat="0" applyFon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4" fontId="165" fillId="0" borderId="70" applyNumberFormat="0" applyFill="0" applyAlignment="0" applyProtection="0"/>
    <xf numFmtId="177" fontId="42" fillId="0" borderId="0"/>
    <xf numFmtId="0" fontId="105" fillId="0" borderId="0" applyNumberFormat="0" applyFill="0" applyBorder="0" applyAlignment="0" applyProtection="0">
      <alignment vertical="center"/>
    </xf>
    <xf numFmtId="180" fontId="42" fillId="0" borderId="0"/>
    <xf numFmtId="0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0" fontId="101" fillId="16" borderId="52" applyNumberFormat="0" applyAlignment="0" applyProtection="0">
      <alignment vertical="center"/>
    </xf>
    <xf numFmtId="184" fontId="1" fillId="0" borderId="0"/>
    <xf numFmtId="180" fontId="21" fillId="0" borderId="0"/>
    <xf numFmtId="187" fontId="21" fillId="0" borderId="0"/>
    <xf numFmtId="181" fontId="49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1" fillId="16" borderId="52" applyNumberFormat="0" applyAlignment="0" applyProtection="0">
      <alignment vertical="center"/>
    </xf>
    <xf numFmtId="184" fontId="1" fillId="0" borderId="0"/>
    <xf numFmtId="187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177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77" fontId="21" fillId="0" borderId="0"/>
    <xf numFmtId="180" fontId="21" fillId="0" borderId="0"/>
    <xf numFmtId="0" fontId="97" fillId="18" borderId="50" applyNumberFormat="0" applyAlignment="0" applyProtection="0">
      <alignment vertical="center"/>
    </xf>
    <xf numFmtId="180" fontId="21" fillId="0" borderId="0"/>
    <xf numFmtId="0" fontId="1" fillId="0" borderId="0"/>
    <xf numFmtId="0" fontId="21" fillId="0" borderId="0"/>
    <xf numFmtId="180" fontId="49" fillId="29" borderId="0" applyNumberFormat="0" applyBorder="0" applyAlignment="0" applyProtection="0">
      <alignment vertical="center"/>
    </xf>
    <xf numFmtId="177" fontId="21" fillId="0" borderId="0"/>
    <xf numFmtId="10" fontId="117" fillId="0" borderId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180" fontId="21" fillId="0" borderId="0"/>
    <xf numFmtId="0" fontId="49" fillId="22" borderId="0" applyNumberFormat="0" applyBorder="0" applyAlignment="0" applyProtection="0">
      <alignment vertical="center"/>
    </xf>
    <xf numFmtId="187" fontId="21" fillId="0" borderId="0"/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9" fillId="9" borderId="0" applyNumberFormat="0" applyBorder="0" applyAlignment="0" applyProtection="0">
      <alignment vertical="center"/>
    </xf>
    <xf numFmtId="187" fontId="21" fillId="0" borderId="0"/>
    <xf numFmtId="180" fontId="21" fillId="0" borderId="0"/>
    <xf numFmtId="0" fontId="21" fillId="0" borderId="0">
      <alignment vertical="center"/>
    </xf>
    <xf numFmtId="0" fontId="99" fillId="5" borderId="52" applyNumberFormat="0" applyAlignment="0" applyProtection="0">
      <alignment vertical="center"/>
    </xf>
    <xf numFmtId="187" fontId="21" fillId="0" borderId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21" fillId="0" borderId="0"/>
    <xf numFmtId="0" fontId="102" fillId="0" borderId="56" applyNumberFormat="0" applyFill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2" fillId="0" borderId="0"/>
    <xf numFmtId="177" fontId="21" fillId="0" borderId="0"/>
    <xf numFmtId="0" fontId="91" fillId="10" borderId="0" applyNumberFormat="0" applyBorder="0" applyAlignment="0" applyProtection="0">
      <alignment vertical="center"/>
    </xf>
    <xf numFmtId="38" fontId="167" fillId="16" borderId="0" applyNumberFormat="0" applyBorder="0" applyAlignment="0" applyProtection="0"/>
    <xf numFmtId="187" fontId="109" fillId="1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14" fillId="0" borderId="57" applyNumberFormat="0" applyFill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21" fillId="0" borderId="0"/>
    <xf numFmtId="187" fontId="21" fillId="0" borderId="0"/>
    <xf numFmtId="180" fontId="21" fillId="0" borderId="0"/>
    <xf numFmtId="181" fontId="91" fillId="10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177" fontId="21" fillId="0" borderId="0"/>
    <xf numFmtId="184" fontId="49" fillId="0" borderId="0"/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7" fontId="21" fillId="0" borderId="0"/>
    <xf numFmtId="0" fontId="104" fillId="0" borderId="57" applyNumberFormat="0" applyFill="0" applyAlignment="0" applyProtection="0"/>
    <xf numFmtId="184" fontId="42" fillId="20" borderId="60" applyNumberFormat="0" applyFont="0" applyAlignment="0" applyProtection="0"/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4" fontId="42" fillId="20" borderId="60" applyNumberFormat="0" applyFont="0" applyAlignment="0" applyProtection="0"/>
    <xf numFmtId="187" fontId="21" fillId="0" borderId="0"/>
    <xf numFmtId="177" fontId="21" fillId="0" borderId="0"/>
    <xf numFmtId="0" fontId="99" fillId="5" borderId="52" applyNumberFormat="0" applyAlignment="0" applyProtection="0">
      <alignment vertical="center"/>
    </xf>
    <xf numFmtId="180" fontId="21" fillId="0" borderId="0"/>
    <xf numFmtId="0" fontId="49" fillId="34" borderId="0" applyNumberFormat="0" applyBorder="0" applyAlignment="0" applyProtection="0">
      <alignment vertical="center"/>
    </xf>
    <xf numFmtId="0" fontId="49" fillId="0" borderId="0"/>
    <xf numFmtId="184" fontId="1" fillId="0" borderId="0"/>
    <xf numFmtId="180" fontId="21" fillId="0" borderId="0"/>
    <xf numFmtId="181" fontId="92" fillId="18" borderId="50" applyNumberFormat="0" applyAlignment="0" applyProtection="0"/>
    <xf numFmtId="187" fontId="21" fillId="0" borderId="0"/>
    <xf numFmtId="0" fontId="42" fillId="0" borderId="0"/>
    <xf numFmtId="181" fontId="92" fillId="18" borderId="50" applyNumberFormat="0" applyAlignment="0" applyProtection="0"/>
    <xf numFmtId="180" fontId="95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77" fontId="21" fillId="0" borderId="0"/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21" fillId="0" borderId="0"/>
    <xf numFmtId="0" fontId="111" fillId="27" borderId="50" applyNumberFormat="0" applyAlignment="0" applyProtection="0">
      <alignment vertical="center"/>
    </xf>
    <xf numFmtId="187" fontId="2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177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180" fontId="19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1" fillId="0" borderId="0"/>
    <xf numFmtId="177" fontId="21" fillId="0" borderId="0"/>
    <xf numFmtId="181" fontId="92" fillId="18" borderId="50" applyNumberFormat="0" applyAlignment="0" applyProtection="0"/>
    <xf numFmtId="187" fontId="21" fillId="0" borderId="0"/>
    <xf numFmtId="0" fontId="111" fillId="27" borderId="50" applyNumberFormat="0" applyAlignment="0" applyProtection="0">
      <alignment vertical="center"/>
    </xf>
    <xf numFmtId="177" fontId="21" fillId="0" borderId="0"/>
    <xf numFmtId="0" fontId="96" fillId="0" borderId="0">
      <alignment vertical="center"/>
    </xf>
    <xf numFmtId="0" fontId="98" fillId="20" borderId="54" applyNumberFormat="0" applyFon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177" fontId="21" fillId="0" borderId="0"/>
    <xf numFmtId="187" fontId="120" fillId="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42" fillId="0" borderId="0"/>
    <xf numFmtId="181" fontId="21" fillId="0" borderId="0"/>
    <xf numFmtId="181" fontId="49" fillId="20" borderId="54" applyNumberFormat="0" applyFont="0" applyAlignment="0" applyProtection="0">
      <alignment vertical="center"/>
    </xf>
    <xf numFmtId="18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181" fontId="104" fillId="0" borderId="57" applyNumberFormat="0" applyFill="0" applyAlignment="0" applyProtection="0"/>
    <xf numFmtId="0" fontId="87" fillId="5" borderId="50" applyNumberFormat="0" applyAlignment="0" applyProtection="0">
      <alignment vertical="center"/>
    </xf>
    <xf numFmtId="181" fontId="90" fillId="16" borderId="52" applyNumberFormat="0" applyAlignment="0" applyProtection="0"/>
    <xf numFmtId="180" fontId="49" fillId="18" borderId="0" applyNumberFormat="0" applyBorder="0" applyAlignment="0" applyProtection="0">
      <alignment vertical="center"/>
    </xf>
    <xf numFmtId="177" fontId="21" fillId="0" borderId="0"/>
    <xf numFmtId="0" fontId="95" fillId="20" borderId="54" applyNumberFormat="0" applyFont="0" applyAlignment="0" applyProtection="0">
      <alignment vertical="center"/>
    </xf>
    <xf numFmtId="180" fontId="21" fillId="0" borderId="0"/>
    <xf numFmtId="181" fontId="49" fillId="34" borderId="0" applyNumberFormat="0" applyBorder="0" applyAlignment="0" applyProtection="0">
      <alignment vertical="center"/>
    </xf>
    <xf numFmtId="0" fontId="254" fillId="0" borderId="63" applyNumberFormat="0" applyFill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103" fillId="17" borderId="0" applyNumberFormat="0" applyBorder="0" applyAlignment="0" applyProtection="0">
      <alignment vertical="center"/>
    </xf>
    <xf numFmtId="181" fontId="199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199" fillId="0" borderId="0"/>
    <xf numFmtId="187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177" fontId="103" fillId="17" borderId="0" applyNumberFormat="0" applyBorder="0" applyAlignment="0" applyProtection="0">
      <alignment vertical="center"/>
    </xf>
    <xf numFmtId="180" fontId="21" fillId="0" borderId="0"/>
    <xf numFmtId="0" fontId="103" fillId="1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146" fillId="9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87" fontId="21" fillId="0" borderId="0"/>
    <xf numFmtId="0" fontId="49" fillId="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17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180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21" fillId="0" borderId="0"/>
    <xf numFmtId="187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7" fontId="21" fillId="0" borderId="0"/>
    <xf numFmtId="181" fontId="91" fillId="46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85" fillId="0" borderId="57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42" fillId="0" borderId="0"/>
    <xf numFmtId="180" fontId="109" fillId="17" borderId="0" applyNumberFormat="0" applyBorder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21" fillId="0" borderId="0"/>
    <xf numFmtId="0" fontId="1" fillId="0" borderId="0">
      <alignment vertical="center"/>
    </xf>
    <xf numFmtId="180" fontId="114" fillId="0" borderId="57" applyNumberFormat="0" applyFill="0" applyAlignment="0" applyProtection="0">
      <alignment vertical="center"/>
    </xf>
    <xf numFmtId="0" fontId="42" fillId="0" borderId="0"/>
    <xf numFmtId="184" fontId="1" fillId="0" borderId="0"/>
    <xf numFmtId="177" fontId="113" fillId="27" borderId="0" applyNumberFormat="0" applyBorder="0" applyAlignment="0" applyProtection="0"/>
    <xf numFmtId="0" fontId="42" fillId="0" borderId="0"/>
    <xf numFmtId="180" fontId="21" fillId="0" borderId="0"/>
    <xf numFmtId="187" fontId="21" fillId="0" borderId="0"/>
    <xf numFmtId="177" fontId="21" fillId="0" borderId="0"/>
    <xf numFmtId="0" fontId="96" fillId="0" borderId="0" applyNumberForma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77" fontId="108" fillId="0" borderId="0"/>
    <xf numFmtId="180" fontId="21" fillId="0" borderId="0"/>
    <xf numFmtId="0" fontId="49" fillId="20" borderId="54" applyNumberFormat="0" applyFont="0" applyAlignment="0" applyProtection="0">
      <alignment vertical="center"/>
    </xf>
    <xf numFmtId="187" fontId="108" fillId="0" borderId="0"/>
    <xf numFmtId="177" fontId="21" fillId="0" borderId="0"/>
    <xf numFmtId="0" fontId="15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180" fontId="21" fillId="0" borderId="0"/>
    <xf numFmtId="187" fontId="21" fillId="0" borderId="0"/>
    <xf numFmtId="0" fontId="103" fillId="20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181" fontId="87" fillId="5" borderId="50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0" fontId="21" fillId="0" borderId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0" fontId="21" fillId="0" borderId="0"/>
    <xf numFmtId="181" fontId="90" fillId="16" borderId="52" applyNumberFormat="0" applyAlignment="0" applyProtection="0"/>
    <xf numFmtId="0" fontId="21" fillId="0" borderId="0"/>
    <xf numFmtId="0" fontId="21" fillId="0" borderId="0"/>
    <xf numFmtId="187" fontId="21" fillId="0" borderId="0"/>
    <xf numFmtId="177" fontId="21" fillId="0" borderId="0"/>
    <xf numFmtId="18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95" fillId="0" borderId="0"/>
    <xf numFmtId="0" fontId="21" fillId="0" borderId="0" applyNumberFormat="0" applyFont="0" applyFill="0" applyBorder="0" applyAlignment="0" applyProtection="0"/>
    <xf numFmtId="0" fontId="88" fillId="37" borderId="0" applyNumberFormat="0" applyBorder="0" applyAlignment="0" applyProtection="0">
      <alignment vertical="center"/>
    </xf>
    <xf numFmtId="0" fontId="42" fillId="0" borderId="0"/>
    <xf numFmtId="180" fontId="95" fillId="0" borderId="0"/>
    <xf numFmtId="187" fontId="120" fillId="34" borderId="0" applyNumberFormat="0" applyBorder="0" applyAlignment="0" applyProtection="0">
      <alignment vertical="center"/>
    </xf>
    <xf numFmtId="180" fontId="120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7" borderId="0" applyNumberFormat="0" applyBorder="0" applyAlignment="0" applyProtection="0">
      <alignment vertical="center"/>
    </xf>
    <xf numFmtId="181" fontId="88" fillId="21" borderId="0" applyNumberFormat="0" applyBorder="0" applyAlignment="0" applyProtection="0">
      <alignment vertical="center"/>
    </xf>
    <xf numFmtId="187" fontId="95" fillId="0" borderId="0"/>
    <xf numFmtId="181" fontId="90" fillId="16" borderId="52" applyNumberFormat="0" applyAlignment="0" applyProtection="0"/>
    <xf numFmtId="177" fontId="49" fillId="23" borderId="0" applyNumberFormat="0" applyBorder="0" applyAlignment="0" applyProtection="0">
      <alignment vertical="center"/>
    </xf>
    <xf numFmtId="181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" fillId="0" borderId="0"/>
    <xf numFmtId="177" fontId="95" fillId="0" borderId="0"/>
    <xf numFmtId="180" fontId="49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187" fontId="156" fillId="17" borderId="0" applyNumberFormat="0" applyBorder="0" applyAlignment="0" applyProtection="0">
      <alignment vertical="center"/>
    </xf>
    <xf numFmtId="180" fontId="95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87" fontId="49" fillId="23" borderId="0" applyNumberFormat="0" applyBorder="0" applyAlignment="0" applyProtection="0">
      <alignment vertical="center"/>
    </xf>
    <xf numFmtId="181" fontId="21" fillId="0" borderId="0">
      <alignment vertical="center"/>
    </xf>
    <xf numFmtId="0" fontId="1" fillId="0" borderId="0"/>
    <xf numFmtId="187" fontId="95" fillId="0" borderId="0"/>
    <xf numFmtId="180" fontId="49" fillId="19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184" fontId="1" fillId="0" borderId="0"/>
    <xf numFmtId="181" fontId="97" fillId="18" borderId="50" applyNumberFormat="0" applyAlignment="0" applyProtection="0">
      <alignment vertical="center"/>
    </xf>
    <xf numFmtId="177" fontId="95" fillId="0" borderId="0"/>
    <xf numFmtId="0" fontId="95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95" fillId="0" borderId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77" fontId="21" fillId="0" borderId="0"/>
    <xf numFmtId="180" fontId="21" fillId="0" borderId="0"/>
    <xf numFmtId="0" fontId="84" fillId="16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1" fontId="49" fillId="23" borderId="0" applyNumberFormat="0" applyBorder="0" applyAlignment="0" applyProtection="0">
      <alignment vertical="center"/>
    </xf>
    <xf numFmtId="187" fontId="21" fillId="0" borderId="0"/>
    <xf numFmtId="181" fontId="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96" fillId="0" borderId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103" fillId="0" borderId="0"/>
    <xf numFmtId="181" fontId="84" fillId="16" borderId="50" applyNumberFormat="0" applyAlignment="0" applyProtection="0">
      <alignment vertical="center"/>
    </xf>
    <xf numFmtId="177" fontId="21" fillId="0" borderId="0"/>
    <xf numFmtId="0" fontId="96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18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03" fillId="20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9" fillId="22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21" fillId="0" borderId="0"/>
    <xf numFmtId="0" fontId="49" fillId="3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21" fillId="0" borderId="0"/>
    <xf numFmtId="180" fontId="21" fillId="0" borderId="0"/>
    <xf numFmtId="0" fontId="107" fillId="24" borderId="58" applyNumberFormat="0" applyAlignment="0" applyProtection="0">
      <alignment vertical="center"/>
    </xf>
    <xf numFmtId="181" fontId="21" fillId="0" borderId="0"/>
    <xf numFmtId="180" fontId="49" fillId="18" borderId="0" applyNumberFormat="0" applyBorder="0" applyAlignment="0" applyProtection="0">
      <alignment vertical="center"/>
    </xf>
    <xf numFmtId="187" fontId="21" fillId="0" borderId="0"/>
    <xf numFmtId="17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120" fillId="9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111" fillId="27" borderId="50" applyNumberFormat="0" applyAlignment="0" applyProtection="0">
      <alignment vertical="center"/>
    </xf>
    <xf numFmtId="180" fontId="21" fillId="0" borderId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187" fontId="21" fillId="0" borderId="0"/>
    <xf numFmtId="0" fontId="42" fillId="0" borderId="0"/>
    <xf numFmtId="177" fontId="21" fillId="0" borderId="0"/>
    <xf numFmtId="0" fontId="42" fillId="0" borderId="0"/>
    <xf numFmtId="180" fontId="21" fillId="0" borderId="0"/>
    <xf numFmtId="187" fontId="21" fillId="0" borderId="0"/>
    <xf numFmtId="0" fontId="157" fillId="28" borderId="52" applyNumberFormat="0" applyAlignment="0" applyProtection="0"/>
    <xf numFmtId="184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77" fontId="21" fillId="0" borderId="0"/>
    <xf numFmtId="180" fontId="21" fillId="0" borderId="0"/>
    <xf numFmtId="0" fontId="42" fillId="0" borderId="0"/>
    <xf numFmtId="180" fontId="21" fillId="0" borderId="0"/>
    <xf numFmtId="187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180" fontId="21" fillId="0" borderId="0"/>
    <xf numFmtId="0" fontId="21" fillId="0" borderId="0"/>
    <xf numFmtId="184" fontId="1" fillId="0" borderId="0"/>
    <xf numFmtId="181" fontId="119" fillId="22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203" fontId="238" fillId="0" borderId="0"/>
    <xf numFmtId="177" fontId="21" fillId="0" borderId="0"/>
    <xf numFmtId="0" fontId="95" fillId="20" borderId="54" applyNumberFormat="0" applyFon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203" fontId="229" fillId="0" borderId="0"/>
    <xf numFmtId="0" fontId="166" fillId="26" borderId="0" applyNumberFormat="0" applyBorder="0" applyAlignment="0" applyProtection="0"/>
    <xf numFmtId="181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0" fontId="21" fillId="0" borderId="0"/>
    <xf numFmtId="0" fontId="49" fillId="29" borderId="0" applyNumberFormat="0" applyBorder="0" applyAlignment="0" applyProtection="0">
      <alignment vertical="center"/>
    </xf>
    <xf numFmtId="181" fontId="1" fillId="0" borderId="0"/>
    <xf numFmtId="180" fontId="108" fillId="0" borderId="0"/>
    <xf numFmtId="0" fontId="97" fillId="18" borderId="50" applyNumberFormat="0" applyAlignment="0" applyProtection="0">
      <alignment vertical="center"/>
    </xf>
    <xf numFmtId="181" fontId="1" fillId="0" borderId="0"/>
    <xf numFmtId="0" fontId="106" fillId="16" borderId="53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1" fillId="0" borderId="0"/>
    <xf numFmtId="181" fontId="127" fillId="0" borderId="63" applyNumberFormat="0" applyFill="0" applyAlignment="0" applyProtection="0">
      <alignment vertical="center"/>
    </xf>
    <xf numFmtId="187" fontId="21" fillId="0" borderId="0"/>
    <xf numFmtId="187" fontId="61" fillId="0" borderId="0">
      <alignment vertical="top"/>
    </xf>
    <xf numFmtId="0" fontId="111" fillId="27" borderId="50" applyNumberFormat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8" borderId="0" applyNumberFormat="0" applyBorder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42" fillId="0" borderId="0"/>
    <xf numFmtId="187" fontId="42" fillId="0" borderId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8" fillId="0" borderId="0"/>
    <xf numFmtId="180" fontId="108" fillId="0" borderId="0"/>
    <xf numFmtId="0" fontId="106" fillId="16" borderId="53" applyNumberFormat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08" fillId="0" borderId="0"/>
    <xf numFmtId="180" fontId="113" fillId="23" borderId="0" applyNumberFormat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108" fillId="0" borderId="0"/>
    <xf numFmtId="0" fontId="88" fillId="17" borderId="0" applyNumberFormat="0" applyBorder="0" applyAlignment="0" applyProtection="0">
      <alignment vertical="center"/>
    </xf>
    <xf numFmtId="180" fontId="113" fillId="9" borderId="0" applyNumberFormat="0" applyBorder="0" applyAlignment="0" applyProtection="0"/>
    <xf numFmtId="181" fontId="160" fillId="0" borderId="0"/>
    <xf numFmtId="0" fontId="9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180" fontId="108" fillId="0" borderId="0"/>
    <xf numFmtId="0" fontId="88" fillId="30" borderId="0" applyNumberFormat="0" applyBorder="0" applyAlignment="0" applyProtection="0">
      <alignment vertical="center"/>
    </xf>
    <xf numFmtId="187" fontId="113" fillId="9" borderId="0" applyNumberFormat="0" applyBorder="0" applyAlignment="0" applyProtection="0"/>
    <xf numFmtId="9" fontId="160" fillId="0" borderId="0" applyFont="0" applyFill="0" applyBorder="0" applyAlignment="0" applyProtection="0"/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187" fontId="108" fillId="0" borderId="0"/>
    <xf numFmtId="181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181" fontId="1" fillId="0" borderId="0"/>
    <xf numFmtId="0" fontId="21" fillId="0" borderId="0" applyNumberFormat="0" applyFont="0" applyFill="0" applyBorder="0" applyAlignment="0" applyProtection="0"/>
    <xf numFmtId="177" fontId="108" fillId="0" borderId="0"/>
    <xf numFmtId="181" fontId="1" fillId="0" borderId="0"/>
    <xf numFmtId="187" fontId="120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38" fillId="0" borderId="67" applyNumberFormat="0" applyFill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181" fontId="138" fillId="0" borderId="67" applyNumberFormat="0" applyFill="0" applyAlignment="0" applyProtection="0">
      <alignment vertical="center"/>
    </xf>
    <xf numFmtId="187" fontId="108" fillId="0" borderId="0"/>
    <xf numFmtId="0" fontId="138" fillId="0" borderId="67" applyNumberFormat="0" applyFill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181" fontId="138" fillId="0" borderId="67" applyNumberFormat="0" applyFill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177" fontId="108" fillId="0" borderId="0"/>
    <xf numFmtId="9" fontId="1" fillId="0" borderId="0" applyFont="0" applyFill="0" applyBorder="0" applyAlignment="0" applyProtection="0"/>
    <xf numFmtId="177" fontId="108" fillId="0" borderId="0"/>
    <xf numFmtId="181" fontId="21" fillId="0" borderId="0"/>
    <xf numFmtId="181" fontId="91" fillId="25" borderId="0" applyNumberFormat="0" applyBorder="0" applyAlignment="0" applyProtection="0">
      <alignment vertical="center"/>
    </xf>
    <xf numFmtId="187" fontId="113" fillId="17" borderId="0" applyNumberFormat="0" applyBorder="0" applyAlignment="0" applyProtection="0"/>
    <xf numFmtId="0" fontId="103" fillId="9" borderId="0" applyNumberFormat="0" applyBorder="0" applyAlignment="0" applyProtection="0">
      <alignment vertical="center"/>
    </xf>
    <xf numFmtId="0" fontId="21" fillId="0" borderId="0"/>
    <xf numFmtId="180" fontId="108" fillId="0" borderId="0"/>
    <xf numFmtId="0" fontId="1" fillId="47" borderId="0" applyNumberFormat="0" applyBorder="0" applyAlignment="0" applyProtection="0"/>
    <xf numFmtId="187" fontId="108" fillId="0" borderId="0"/>
    <xf numFmtId="181" fontId="103" fillId="1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/>
    <xf numFmtId="0" fontId="91" fillId="25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0" fontId="108" fillId="0" borderId="0"/>
    <xf numFmtId="181" fontId="92" fillId="18" borderId="50" applyNumberFormat="0" applyAlignment="0" applyProtection="0"/>
    <xf numFmtId="187" fontId="108" fillId="0" borderId="0"/>
    <xf numFmtId="180" fontId="108" fillId="0" borderId="0"/>
    <xf numFmtId="187" fontId="108" fillId="0" borderId="0"/>
    <xf numFmtId="0" fontId="87" fillId="5" borderId="50" applyNumberFormat="0" applyAlignment="0" applyProtection="0">
      <alignment vertical="center"/>
    </xf>
    <xf numFmtId="187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49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0" fontId="123" fillId="20" borderId="1" applyNumberFormat="0" applyBorder="0" applyAlignment="0" applyProtection="0"/>
    <xf numFmtId="0" fontId="1" fillId="0" borderId="0"/>
    <xf numFmtId="181" fontId="95" fillId="20" borderId="54" applyNumberFormat="0" applyFont="0" applyAlignment="0" applyProtection="0"/>
    <xf numFmtId="177" fontId="108" fillId="0" borderId="0"/>
    <xf numFmtId="181" fontId="99" fillId="5" borderId="52" applyNumberFormat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0" fontId="42" fillId="0" borderId="0"/>
    <xf numFmtId="177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92" fillId="18" borderId="52" applyNumberFormat="0" applyAlignment="0" applyProtection="0"/>
    <xf numFmtId="177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42" fillId="0" borderId="0"/>
    <xf numFmtId="181" fontId="49" fillId="34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8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11" fillId="27" borderId="50" applyNumberFormat="0" applyAlignment="0" applyProtection="0">
      <alignment vertical="center"/>
    </xf>
    <xf numFmtId="187" fontId="108" fillId="0" borderId="0"/>
    <xf numFmtId="0" fontId="85" fillId="0" borderId="57" applyNumberFormat="0" applyFill="0" applyAlignment="0" applyProtection="0">
      <alignment vertical="center"/>
    </xf>
    <xf numFmtId="177" fontId="108" fillId="0" borderId="0"/>
    <xf numFmtId="181" fontId="49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8" fillId="0" borderId="0"/>
    <xf numFmtId="184" fontId="1" fillId="0" borderId="0"/>
    <xf numFmtId="181" fontId="21" fillId="0" borderId="0"/>
    <xf numFmtId="181" fontId="49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108" fillId="0" borderId="0"/>
    <xf numFmtId="0" fontId="84" fillId="16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8" fillId="0" borderId="0"/>
    <xf numFmtId="0" fontId="21" fillId="0" borderId="0" applyNumberFormat="0" applyFont="0" applyFill="0" applyBorder="0" applyAlignment="0" applyProtection="0"/>
    <xf numFmtId="187" fontId="108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108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7" fontId="108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66" fillId="33" borderId="0" applyNumberFormat="0" applyBorder="0" applyAlignment="0" applyProtection="0"/>
    <xf numFmtId="181" fontId="84" fillId="16" borderId="50" applyNumberFormat="0" applyAlignment="0" applyProtection="0">
      <alignment vertical="center"/>
    </xf>
    <xf numFmtId="17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77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77" fontId="156" fillId="31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0" fontId="95" fillId="0" borderId="0"/>
    <xf numFmtId="0" fontId="1" fillId="0" borderId="0">
      <alignment vertical="center"/>
    </xf>
    <xf numFmtId="0" fontId="89" fillId="18" borderId="53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77" fontId="95" fillId="0" borderId="0"/>
    <xf numFmtId="187" fontId="95" fillId="0" borderId="0"/>
    <xf numFmtId="0" fontId="95" fillId="20" borderId="54" applyNumberFormat="0" applyFont="0" applyAlignment="0" applyProtection="0"/>
    <xf numFmtId="0" fontId="21" fillId="0" borderId="0"/>
    <xf numFmtId="177" fontId="95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7" fontId="95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103" fillId="17" borderId="0" applyNumberFormat="0" applyBorder="0" applyAlignment="0" applyProtection="0">
      <alignment vertical="center"/>
    </xf>
    <xf numFmtId="177" fontId="21" fillId="0" borderId="0"/>
    <xf numFmtId="181" fontId="49" fillId="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7" fontId="21" fillId="0" borderId="0"/>
    <xf numFmtId="0" fontId="88" fillId="17" borderId="0" applyNumberFormat="0" applyBorder="0" applyAlignment="0" applyProtection="0">
      <alignment vertical="center"/>
    </xf>
    <xf numFmtId="187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177" fontId="95" fillId="0" borderId="0"/>
    <xf numFmtId="187" fontId="95" fillId="0" borderId="0"/>
    <xf numFmtId="0" fontId="21" fillId="0" borderId="0"/>
    <xf numFmtId="0" fontId="49" fillId="0" borderId="0">
      <alignment vertical="center"/>
    </xf>
    <xf numFmtId="0" fontId="119" fillId="22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77" fontId="95" fillId="0" borderId="0"/>
    <xf numFmtId="0" fontId="95" fillId="20" borderId="54" applyNumberFormat="0" applyFont="0" applyAlignment="0" applyProtection="0">
      <alignment vertical="center"/>
    </xf>
    <xf numFmtId="0" fontId="123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95" fillId="0" borderId="0"/>
    <xf numFmtId="0" fontId="95" fillId="20" borderId="54" applyNumberFormat="0" applyFont="0" applyAlignment="0" applyProtection="0">
      <alignment vertical="center"/>
    </xf>
    <xf numFmtId="0" fontId="75" fillId="0" borderId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187" fontId="95" fillId="0" borderId="0"/>
    <xf numFmtId="181" fontId="97" fillId="18" borderId="50" applyNumberFormat="0" applyAlignment="0" applyProtection="0">
      <alignment vertical="center"/>
    </xf>
    <xf numFmtId="0" fontId="98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77" fontId="95" fillId="0" borderId="0"/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180" fontId="95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187" fontId="95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7" fontId="113" fillId="27" borderId="0" applyNumberFormat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184" fontId="1" fillId="0" borderId="0"/>
    <xf numFmtId="0" fontId="21" fillId="0" borderId="0"/>
    <xf numFmtId="187" fontId="21" fillId="0" borderId="0"/>
    <xf numFmtId="0" fontId="224" fillId="62" borderId="77" applyNumberFormat="0" applyAlignment="0" applyProtection="0"/>
    <xf numFmtId="0" fontId="49" fillId="19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17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181" fontId="104" fillId="0" borderId="57" applyNumberFormat="0" applyFill="0" applyAlignment="0" applyProtection="0"/>
    <xf numFmtId="0" fontId="87" fillId="5" borderId="50" applyNumberFormat="0" applyAlignment="0" applyProtection="0">
      <alignment vertical="center"/>
    </xf>
    <xf numFmtId="181" fontId="90" fillId="16" borderId="52" applyNumberFormat="0" applyAlignment="0" applyProtection="0"/>
    <xf numFmtId="187" fontId="49" fillId="18" borderId="0" applyNumberFormat="0" applyBorder="0" applyAlignment="0" applyProtection="0">
      <alignment vertical="center"/>
    </xf>
    <xf numFmtId="187" fontId="21" fillId="0" borderId="0"/>
    <xf numFmtId="0" fontId="101" fillId="16" borderId="52" applyNumberFormat="0" applyAlignment="0" applyProtection="0">
      <alignment vertical="center"/>
    </xf>
    <xf numFmtId="180" fontId="21" fillId="0" borderId="0"/>
    <xf numFmtId="177" fontId="95" fillId="0" borderId="0"/>
    <xf numFmtId="0" fontId="88" fillId="21" borderId="0" applyNumberFormat="0" applyBorder="0" applyAlignment="0" applyProtection="0">
      <alignment vertical="center"/>
    </xf>
    <xf numFmtId="187" fontId="95" fillId="0" borderId="0"/>
    <xf numFmtId="177" fontId="21" fillId="0" borderId="0"/>
    <xf numFmtId="0" fontId="99" fillId="5" borderId="52" applyNumberFormat="0" applyAlignment="0" applyProtection="0">
      <alignment vertical="center"/>
    </xf>
    <xf numFmtId="0" fontId="254" fillId="0" borderId="63" applyNumberFormat="0" applyFill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77" fontId="113" fillId="16" borderId="0" applyNumberFormat="0" applyBorder="0" applyAlignment="0" applyProtection="0"/>
    <xf numFmtId="180" fontId="21" fillId="0" borderId="0"/>
    <xf numFmtId="187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42" fillId="0" borderId="0"/>
    <xf numFmtId="180" fontId="21" fillId="0" borderId="0"/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187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1" fontId="49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49" fillId="36" borderId="0" applyNumberFormat="0" applyBorder="0" applyAlignment="0" applyProtection="0">
      <alignment vertical="center"/>
    </xf>
    <xf numFmtId="177" fontId="21" fillId="0" borderId="0"/>
    <xf numFmtId="180" fontId="21" fillId="0" borderId="0"/>
    <xf numFmtId="181" fontId="84" fillId="16" borderId="50" applyNumberFormat="0" applyAlignment="0" applyProtection="0">
      <alignment vertical="center"/>
    </xf>
    <xf numFmtId="187" fontId="21" fillId="0" borderId="0"/>
    <xf numFmtId="177" fontId="21" fillId="0" borderId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21" fillId="0" borderId="0"/>
    <xf numFmtId="177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3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2" fillId="0" borderId="0"/>
    <xf numFmtId="180" fontId="21" fillId="0" borderId="0"/>
    <xf numFmtId="18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49" fillId="9" borderId="0" applyNumberFormat="0" applyBorder="0" applyAlignment="0" applyProtection="0">
      <alignment vertical="center"/>
    </xf>
    <xf numFmtId="0" fontId="42" fillId="0" borderId="0"/>
    <xf numFmtId="184" fontId="166" fillId="16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187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4" borderId="0" applyNumberFormat="0" applyBorder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177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49" fillId="34" borderId="0" applyNumberFormat="0" applyBorder="0" applyAlignment="0" applyProtection="0">
      <alignment vertical="center"/>
    </xf>
    <xf numFmtId="0" fontId="1" fillId="0" borderId="0"/>
    <xf numFmtId="187" fontId="21" fillId="0" borderId="0"/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 applyNumberFormat="0" applyFont="0" applyFill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0" fontId="1" fillId="8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77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180" fontId="21" fillId="0" borderId="0"/>
    <xf numFmtId="0" fontId="49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187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0" fontId="49" fillId="17" borderId="0" applyNumberFormat="0" applyBorder="0" applyAlignment="0" applyProtection="0">
      <alignment vertical="center"/>
    </xf>
    <xf numFmtId="177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/>
    <xf numFmtId="0" fontId="106" fillId="16" borderId="53" applyNumberFormat="0" applyAlignment="0" applyProtection="0">
      <alignment vertical="center"/>
    </xf>
    <xf numFmtId="177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177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7" fontId="49" fillId="23" borderId="0" applyNumberFormat="0" applyBorder="0" applyAlignment="0" applyProtection="0">
      <alignment vertical="center"/>
    </xf>
    <xf numFmtId="180" fontId="21" fillId="0" borderId="0"/>
    <xf numFmtId="0" fontId="21" fillId="0" borderId="0"/>
    <xf numFmtId="0" fontId="103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7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184" fontId="1" fillId="0" borderId="0"/>
    <xf numFmtId="187" fontId="49" fillId="23" borderId="0" applyNumberFormat="0" applyBorder="0" applyAlignment="0" applyProtection="0">
      <alignment vertical="center"/>
    </xf>
    <xf numFmtId="180" fontId="21" fillId="0" borderId="0"/>
    <xf numFmtId="0" fontId="21" fillId="0" borderId="0"/>
    <xf numFmtId="184" fontId="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7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21" fillId="0" borderId="0"/>
    <xf numFmtId="0" fontId="103" fillId="17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49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60" fillId="0" borderId="0"/>
    <xf numFmtId="177" fontId="21" fillId="0" borderId="0"/>
    <xf numFmtId="181" fontId="97" fillId="18" borderId="50" applyNumberFormat="0" applyAlignment="0" applyProtection="0">
      <alignment vertical="center"/>
    </xf>
    <xf numFmtId="0" fontId="21" fillId="0" borderId="0"/>
    <xf numFmtId="181" fontId="49" fillId="17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0" fontId="21" fillId="0" borderId="0"/>
    <xf numFmtId="0" fontId="103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7" fontId="21" fillId="0" borderId="0"/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80" fontId="42" fillId="0" borderId="0"/>
    <xf numFmtId="0" fontId="1" fillId="32" borderId="0" applyNumberFormat="0" applyBorder="0" applyAlignment="0" applyProtection="0"/>
    <xf numFmtId="180" fontId="21" fillId="0" borderId="0"/>
    <xf numFmtId="0" fontId="1" fillId="85" borderId="0" applyNumberFormat="0" applyBorder="0" applyAlignment="0" applyProtection="0"/>
    <xf numFmtId="187" fontId="21" fillId="0" borderId="0"/>
    <xf numFmtId="0" fontId="42" fillId="0" borderId="0"/>
    <xf numFmtId="177" fontId="109" fillId="18" borderId="0" applyNumberFormat="0" applyBorder="0" applyAlignment="0" applyProtection="0">
      <alignment vertical="center"/>
    </xf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181" fontId="21" fillId="0" borderId="0"/>
    <xf numFmtId="181" fontId="133" fillId="0" borderId="0" applyNumberFormat="0" applyFill="0" applyBorder="0" applyAlignment="0" applyProtection="0">
      <alignment vertical="top"/>
      <protection locked="0"/>
    </xf>
    <xf numFmtId="18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103" fillId="17" borderId="0" applyNumberFormat="0" applyBorder="0" applyAlignment="0" applyProtection="0">
      <alignment vertical="center"/>
    </xf>
    <xf numFmtId="177" fontId="21" fillId="0" borderId="0"/>
    <xf numFmtId="181" fontId="125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03" fillId="20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49" fillId="22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42" fillId="0" borderId="0"/>
    <xf numFmtId="181" fontId="49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42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7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184" fontId="1" fillId="0" borderId="0"/>
    <xf numFmtId="181" fontId="1" fillId="0" borderId="0"/>
    <xf numFmtId="184" fontId="1" fillId="0" borderId="0"/>
    <xf numFmtId="177" fontId="42" fillId="0" borderId="0"/>
    <xf numFmtId="0" fontId="111" fillId="27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184" fontId="1" fillId="0" borderId="0"/>
    <xf numFmtId="18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3" fillId="23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7" fontId="103" fillId="23" borderId="0" applyNumberFormat="0" applyBorder="0" applyAlignment="0" applyProtection="0">
      <alignment vertical="center"/>
    </xf>
    <xf numFmtId="187" fontId="21" fillId="0" borderId="0"/>
    <xf numFmtId="177" fontId="21" fillId="0" borderId="0"/>
    <xf numFmtId="180" fontId="21" fillId="0" borderId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17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21" fillId="0" borderId="0"/>
    <xf numFmtId="0" fontId="21" fillId="0" borderId="0"/>
    <xf numFmtId="180" fontId="119" fillId="22" borderId="0" applyNumberFormat="0" applyBorder="0" applyAlignment="0" applyProtection="0">
      <alignment vertical="center"/>
    </xf>
    <xf numFmtId="181" fontId="90" fillId="16" borderId="52" applyNumberFormat="0" applyAlignment="0" applyProtection="0"/>
    <xf numFmtId="0" fontId="113" fillId="44" borderId="61" applyNumberFormat="0" applyFont="0" applyAlignment="0" applyProtection="0"/>
    <xf numFmtId="187" fontId="49" fillId="18" borderId="0" applyNumberFormat="0" applyBorder="0" applyAlignment="0" applyProtection="0">
      <alignment vertical="center"/>
    </xf>
    <xf numFmtId="0" fontId="21" fillId="0" borderId="0"/>
    <xf numFmtId="181" fontId="93" fillId="16" borderId="50" applyNumberFormat="0" applyAlignment="0" applyProtection="0"/>
    <xf numFmtId="187" fontId="21" fillId="0" borderId="0"/>
    <xf numFmtId="0" fontId="1" fillId="38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21" fillId="0" borderId="0"/>
    <xf numFmtId="0" fontId="21" fillId="0" borderId="0">
      <alignment vertical="center"/>
    </xf>
    <xf numFmtId="177" fontId="109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21" fillId="0" borderId="0"/>
    <xf numFmtId="180" fontId="109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7" fontId="21" fillId="0" borderId="0"/>
    <xf numFmtId="177" fontId="21" fillId="0" borderId="0"/>
    <xf numFmtId="181" fontId="95" fillId="0" borderId="0">
      <alignment vertical="center"/>
    </xf>
    <xf numFmtId="0" fontId="85" fillId="0" borderId="51" applyNumberFormat="0" applyFill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187" fontId="193" fillId="0" borderId="0" applyNumberFormat="0" applyFill="0" applyBorder="0" applyAlignment="0" applyProtection="0">
      <alignment vertical="top"/>
      <protection locked="0"/>
    </xf>
    <xf numFmtId="180" fontId="21" fillId="0" borderId="0"/>
    <xf numFmtId="177" fontId="21" fillId="0" borderId="0"/>
    <xf numFmtId="0" fontId="1" fillId="0" borderId="0">
      <alignment vertical="center"/>
    </xf>
    <xf numFmtId="181" fontId="1" fillId="0" borderId="0"/>
    <xf numFmtId="181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0" fontId="21" fillId="0" borderId="0"/>
    <xf numFmtId="177" fontId="21" fillId="0" borderId="0"/>
    <xf numFmtId="0" fontId="103" fillId="17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21" fillId="0" borderId="0"/>
    <xf numFmtId="181" fontId="103" fillId="17" borderId="0" applyNumberFormat="0" applyBorder="0" applyAlignment="0" applyProtection="0">
      <alignment vertical="center"/>
    </xf>
    <xf numFmtId="180" fontId="113" fillId="18" borderId="0" applyNumberFormat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7" fontId="49" fillId="9" borderId="0" applyNumberFormat="0" applyBorder="0" applyAlignment="0" applyProtection="0">
      <alignment vertical="center"/>
    </xf>
    <xf numFmtId="187" fontId="21" fillId="0" borderId="0"/>
    <xf numFmtId="177" fontId="21" fillId="0" borderId="0"/>
    <xf numFmtId="181" fontId="146" fillId="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/>
    <xf numFmtId="180" fontId="49" fillId="22" borderId="0" applyNumberFormat="0" applyBorder="0" applyAlignment="0" applyProtection="0">
      <alignment vertical="center"/>
    </xf>
    <xf numFmtId="0" fontId="42" fillId="0" borderId="0"/>
    <xf numFmtId="180" fontId="21" fillId="0" borderId="0"/>
    <xf numFmtId="0" fontId="146" fillId="9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0" fontId="113" fillId="29" borderId="0" applyNumberFormat="0" applyBorder="0" applyAlignment="0" applyProtection="0"/>
    <xf numFmtId="187" fontId="49" fillId="22" borderId="0" applyNumberFormat="0" applyBorder="0" applyAlignment="0" applyProtection="0">
      <alignment vertical="center"/>
    </xf>
    <xf numFmtId="187" fontId="21" fillId="0" borderId="0"/>
    <xf numFmtId="185" fontId="42" fillId="0" borderId="55">
      <protection locked="0"/>
    </xf>
    <xf numFmtId="177" fontId="108" fillId="0" borderId="0"/>
    <xf numFmtId="181" fontId="49" fillId="20" borderId="54" applyNumberFormat="0" applyFont="0" applyAlignment="0" applyProtection="0">
      <alignment vertical="center"/>
    </xf>
    <xf numFmtId="180" fontId="108" fillId="0" borderId="0"/>
    <xf numFmtId="177" fontId="42" fillId="0" borderId="0"/>
    <xf numFmtId="0" fontId="103" fillId="17" borderId="0" applyNumberFormat="0" applyBorder="0" applyAlignment="0" applyProtection="0">
      <alignment vertical="center"/>
    </xf>
    <xf numFmtId="180" fontId="42" fillId="0" borderId="0"/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177" fontId="49" fillId="23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7" fontId="42" fillId="0" borderId="0"/>
    <xf numFmtId="177" fontId="49" fillId="23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77" fontId="172" fillId="0" borderId="0"/>
    <xf numFmtId="180" fontId="172" fillId="0" borderId="0"/>
    <xf numFmtId="0" fontId="183" fillId="0" borderId="0"/>
    <xf numFmtId="187" fontId="172" fillId="0" borderId="0"/>
    <xf numFmtId="0" fontId="97" fillId="18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21" fillId="0" borderId="0"/>
    <xf numFmtId="187" fontId="42" fillId="0" borderId="0"/>
    <xf numFmtId="0" fontId="103" fillId="1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77" fontId="42" fillId="0" borderId="0"/>
    <xf numFmtId="0" fontId="42" fillId="0" borderId="0"/>
    <xf numFmtId="0" fontId="1" fillId="0" borderId="0"/>
    <xf numFmtId="0" fontId="97" fillId="18" borderId="50" applyNumberFormat="0" applyAlignment="0" applyProtection="0">
      <alignment vertical="center"/>
    </xf>
    <xf numFmtId="180" fontId="42" fillId="0" borderId="0"/>
    <xf numFmtId="187" fontId="42" fillId="0" borderId="0"/>
    <xf numFmtId="0" fontId="21" fillId="0" borderId="0"/>
    <xf numFmtId="0" fontId="103" fillId="20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08" fillId="0" borderId="72" applyNumberFormat="0" applyFill="0" applyAlignment="0" applyProtection="0"/>
    <xf numFmtId="181" fontId="21" fillId="0" borderId="0"/>
    <xf numFmtId="0" fontId="99" fillId="5" borderId="52" applyNumberFormat="0" applyAlignment="0" applyProtection="0">
      <alignment vertical="center"/>
    </xf>
    <xf numFmtId="0" fontId="1" fillId="8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42" fillId="0" borderId="0"/>
    <xf numFmtId="180" fontId="42" fillId="0" borderId="0"/>
    <xf numFmtId="187" fontId="42" fillId="0" borderId="0"/>
    <xf numFmtId="177" fontId="42" fillId="0" borderId="0"/>
    <xf numFmtId="180" fontId="42" fillId="0" borderId="0"/>
    <xf numFmtId="187" fontId="42" fillId="0" borderId="0"/>
    <xf numFmtId="181" fontId="1" fillId="0" borderId="0">
      <alignment vertical="center"/>
    </xf>
    <xf numFmtId="0" fontId="1" fillId="0" borderId="0">
      <alignment vertical="center"/>
    </xf>
    <xf numFmtId="181" fontId="21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0" fontId="1" fillId="7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1" fillId="3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2" fillId="0" borderId="0"/>
    <xf numFmtId="0" fontId="21" fillId="0" borderId="0" applyNumberFormat="0" applyFont="0" applyFill="0" applyBorder="0" applyAlignment="0" applyProtection="0"/>
    <xf numFmtId="181" fontId="88" fillId="17" borderId="0" applyNumberFormat="0" applyBorder="0" applyAlignment="0" applyProtection="0">
      <alignment vertical="center"/>
    </xf>
    <xf numFmtId="177" fontId="42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33" fillId="20" borderId="54" applyNumberFormat="0" applyFont="0" applyAlignment="0" applyProtection="0"/>
    <xf numFmtId="177" fontId="42" fillId="0" borderId="0"/>
    <xf numFmtId="0" fontId="1" fillId="0" borderId="0">
      <alignment vertical="center"/>
    </xf>
    <xf numFmtId="180" fontId="91" fillId="2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2" fillId="0" borderId="0"/>
    <xf numFmtId="0" fontId="1" fillId="0" borderId="0">
      <alignment vertical="center"/>
    </xf>
    <xf numFmtId="181" fontId="33" fillId="20" borderId="54" applyNumberFormat="0" applyFont="0" applyAlignment="0" applyProtection="0"/>
    <xf numFmtId="187" fontId="42" fillId="0" borderId="0"/>
    <xf numFmtId="0" fontId="1" fillId="0" borderId="0">
      <alignment vertical="center"/>
    </xf>
    <xf numFmtId="181" fontId="33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77" fontId="42" fillId="0" borderId="0"/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180" fontId="91" fillId="3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0" fontId="42" fillId="0" borderId="0"/>
    <xf numFmtId="0" fontId="49" fillId="9" borderId="0" applyNumberFormat="0" applyBorder="0" applyAlignment="0" applyProtection="0">
      <alignment vertical="center"/>
    </xf>
    <xf numFmtId="0" fontId="1" fillId="0" borderId="0">
      <alignment vertical="center"/>
    </xf>
    <xf numFmtId="181" fontId="33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77" fontId="42" fillId="0" borderId="0"/>
    <xf numFmtId="0" fontId="1" fillId="0" borderId="0">
      <alignment vertical="center"/>
    </xf>
    <xf numFmtId="180" fontId="91" fillId="10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0" fontId="42" fillId="0" borderId="0"/>
    <xf numFmtId="181" fontId="33" fillId="20" borderId="54" applyNumberFormat="0" applyFont="0" applyAlignment="0" applyProtection="0"/>
    <xf numFmtId="180" fontId="42" fillId="0" borderId="0"/>
    <xf numFmtId="0" fontId="21" fillId="0" borderId="0" applyNumberFormat="0" applyFont="0" applyFill="0" applyBorder="0" applyAlignment="0" applyProtection="0"/>
    <xf numFmtId="187" fontId="42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77" fontId="42" fillId="0" borderId="0"/>
    <xf numFmtId="180" fontId="109" fillId="16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95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2" fillId="0" borderId="0"/>
    <xf numFmtId="180" fontId="42" fillId="0" borderId="0"/>
    <xf numFmtId="0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42" fillId="0" borderId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181" fontId="97" fillId="18" borderId="50" applyNumberFormat="0" applyAlignment="0" applyProtection="0">
      <alignment vertical="center"/>
    </xf>
    <xf numFmtId="180" fontId="42" fillId="0" borderId="0"/>
    <xf numFmtId="0" fontId="90" fillId="16" borderId="52" applyNumberFormat="0" applyAlignment="0" applyProtection="0"/>
    <xf numFmtId="187" fontId="42" fillId="0" borderId="0"/>
    <xf numFmtId="0" fontId="91" fillId="10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2" fillId="0" borderId="0"/>
    <xf numFmtId="181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0" fontId="21" fillId="0" borderId="0"/>
    <xf numFmtId="18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181" fontId="84" fillId="16" borderId="50" applyNumberFormat="0" applyAlignment="0" applyProtection="0">
      <alignment vertical="center"/>
    </xf>
    <xf numFmtId="184" fontId="1" fillId="0" borderId="0"/>
    <xf numFmtId="180" fontId="49" fillId="17" borderId="0" applyNumberFormat="0" applyBorder="0" applyAlignment="0" applyProtection="0">
      <alignment vertical="center"/>
    </xf>
    <xf numFmtId="177" fontId="113" fillId="17" borderId="0" applyNumberFormat="0" applyBorder="0" applyAlignment="0" applyProtection="0"/>
    <xf numFmtId="177" fontId="21" fillId="0" borderId="0"/>
    <xf numFmtId="181" fontId="84" fillId="16" borderId="50" applyNumberFormat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187" fontId="21" fillId="0" borderId="0"/>
    <xf numFmtId="0" fontId="84" fillId="16" borderId="50" applyNumberFormat="0" applyAlignment="0" applyProtection="0">
      <alignment vertical="center"/>
    </xf>
    <xf numFmtId="0" fontId="42" fillId="0" borderId="0"/>
    <xf numFmtId="180" fontId="21" fillId="0" borderId="0"/>
    <xf numFmtId="0" fontId="1" fillId="0" borderId="0"/>
    <xf numFmtId="177" fontId="21" fillId="0" borderId="0"/>
    <xf numFmtId="0" fontId="21" fillId="0" borderId="0" applyNumberFormat="0" applyFont="0" applyFill="0" applyBorder="0" applyAlignment="0" applyProtection="0"/>
    <xf numFmtId="176" fontId="153" fillId="0" borderId="0">
      <protection locked="0"/>
    </xf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219" fillId="0" borderId="0" applyNumberFormat="0" applyFill="0" applyBorder="0" applyAlignment="0" applyProtection="0">
      <alignment vertical="top"/>
      <protection locked="0"/>
    </xf>
    <xf numFmtId="180" fontId="109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42" fillId="0" borderId="0"/>
    <xf numFmtId="0" fontId="49" fillId="31" borderId="0" applyNumberFormat="0" applyBorder="0" applyAlignment="0" applyProtection="0">
      <alignment vertical="center"/>
    </xf>
    <xf numFmtId="177" fontId="108" fillId="0" borderId="0"/>
    <xf numFmtId="0" fontId="42" fillId="0" borderId="0"/>
    <xf numFmtId="180" fontId="49" fillId="29" borderId="0" applyNumberFormat="0" applyBorder="0" applyAlignment="0" applyProtection="0">
      <alignment vertical="center"/>
    </xf>
    <xf numFmtId="177" fontId="108" fillId="0" borderId="0"/>
    <xf numFmtId="181" fontId="49" fillId="29" borderId="0" applyNumberFormat="0" applyBorder="0" applyAlignment="0" applyProtection="0">
      <alignment vertical="center"/>
    </xf>
    <xf numFmtId="180" fontId="108" fillId="0" borderId="0"/>
    <xf numFmtId="187" fontId="108" fillId="0" borderId="0"/>
    <xf numFmtId="181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1" fontId="49" fillId="2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29" borderId="0" applyNumberFormat="0" applyBorder="0" applyAlignment="0" applyProtection="0">
      <alignment vertical="center"/>
    </xf>
    <xf numFmtId="181" fontId="1" fillId="0" borderId="0"/>
    <xf numFmtId="177" fontId="108" fillId="0" borderId="0"/>
    <xf numFmtId="181" fontId="49" fillId="29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7" fontId="108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75" applyNumberFormat="0" applyFill="0" applyAlignment="0" applyProtection="0"/>
    <xf numFmtId="0" fontId="185" fillId="0" borderId="0"/>
    <xf numFmtId="177" fontId="10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177" fontId="108" fillId="0" borderId="0"/>
    <xf numFmtId="0" fontId="21" fillId="0" borderId="0" applyNumberFormat="0" applyFont="0" applyFill="0" applyBorder="0" applyAlignment="0" applyProtection="0"/>
    <xf numFmtId="0" fontId="96" fillId="0" borderId="75" applyNumberFormat="0" applyFill="0" applyAlignment="0" applyProtection="0"/>
    <xf numFmtId="0" fontId="42" fillId="0" borderId="0"/>
    <xf numFmtId="184" fontId="1" fillId="0" borderId="0"/>
    <xf numFmtId="180" fontId="109" fillId="1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03" fillId="20" borderId="0" applyNumberFormat="0" applyBorder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38" fillId="0" borderId="67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180" fontId="108" fillId="0" borderId="0"/>
    <xf numFmtId="181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7" fontId="108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8" fillId="0" borderId="0"/>
    <xf numFmtId="187" fontId="108" fillId="0" borderId="0"/>
    <xf numFmtId="181" fontId="91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42" fillId="0" borderId="0"/>
    <xf numFmtId="0" fontId="91" fillId="21" borderId="0" applyNumberFormat="0" applyBorder="0" applyAlignment="0" applyProtection="0">
      <alignment vertical="center"/>
    </xf>
    <xf numFmtId="0" fontId="1" fillId="0" borderId="0"/>
    <xf numFmtId="177" fontId="108" fillId="0" borderId="0"/>
    <xf numFmtId="181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42" fillId="0" borderId="0"/>
    <xf numFmtId="0" fontId="1" fillId="0" borderId="0"/>
    <xf numFmtId="177" fontId="108" fillId="0" borderId="0"/>
    <xf numFmtId="0" fontId="97" fillId="18" borderId="50" applyNumberFormat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1" fillId="0" borderId="0" applyNumberFormat="0" applyFont="0" applyFill="0" applyBorder="0" applyAlignment="0" applyProtection="0"/>
    <xf numFmtId="180" fontId="108" fillId="0" borderId="0"/>
    <xf numFmtId="0" fontId="101" fillId="16" borderId="52" applyNumberFormat="0" applyAlignment="0" applyProtection="0">
      <alignment vertical="center"/>
    </xf>
    <xf numFmtId="0" fontId="1" fillId="0" borderId="0"/>
    <xf numFmtId="0" fontId="21" fillId="0" borderId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181" fontId="107" fillId="24" borderId="58" applyNumberFormat="0" applyAlignment="0" applyProtection="0">
      <alignment vertical="center"/>
    </xf>
    <xf numFmtId="187" fontId="108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42" fillId="0" borderId="0"/>
    <xf numFmtId="177" fontId="108" fillId="0" borderId="0"/>
    <xf numFmtId="0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0" fontId="108" fillId="0" borderId="0"/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187" fontId="108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2" fontId="72" fillId="0" borderId="0">
      <alignment vertical="center"/>
    </xf>
    <xf numFmtId="180" fontId="108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" fillId="0" borderId="0">
      <alignment vertical="center"/>
    </xf>
    <xf numFmtId="180" fontId="1" fillId="0" borderId="0">
      <alignment vertical="center"/>
    </xf>
    <xf numFmtId="187" fontId="108" fillId="0" borderId="0"/>
    <xf numFmtId="0" fontId="99" fillId="5" borderId="52" applyNumberFormat="0" applyAlignment="0" applyProtection="0">
      <alignment vertical="center"/>
    </xf>
    <xf numFmtId="0" fontId="1" fillId="0" borderId="0"/>
    <xf numFmtId="0" fontId="21" fillId="0" borderId="0"/>
    <xf numFmtId="0" fontId="88" fillId="22" borderId="0" applyNumberFormat="0" applyBorder="0" applyAlignment="0" applyProtection="0">
      <alignment vertical="center"/>
    </xf>
    <xf numFmtId="187" fontId="132" fillId="19" borderId="0" applyNumberFormat="0" applyBorder="0" applyAlignment="0" applyProtection="0">
      <alignment vertical="center"/>
    </xf>
    <xf numFmtId="177" fontId="108" fillId="0" borderId="0"/>
    <xf numFmtId="0" fontId="21" fillId="0" borderId="0" applyNumberFormat="0" applyFont="0" applyFill="0" applyBorder="0" applyAlignment="0" applyProtection="0"/>
    <xf numFmtId="0" fontId="21" fillId="0" borderId="0"/>
    <xf numFmtId="177" fontId="108" fillId="0" borderId="0"/>
    <xf numFmtId="181" fontId="21" fillId="0" borderId="0"/>
    <xf numFmtId="0" fontId="42" fillId="0" borderId="0"/>
    <xf numFmtId="180" fontId="108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108" fillId="0" borderId="0"/>
    <xf numFmtId="0" fontId="85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108" fillId="0" borderId="0"/>
    <xf numFmtId="187" fontId="108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187" fontId="108" fillId="0" borderId="0"/>
    <xf numFmtId="0" fontId="95" fillId="20" borderId="54" applyNumberFormat="0" applyFont="0" applyAlignment="0" applyProtection="0">
      <alignment vertical="center"/>
    </xf>
    <xf numFmtId="180" fontId="108" fillId="0" borderId="0"/>
    <xf numFmtId="0" fontId="1" fillId="7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180" fontId="108" fillId="0" borderId="0"/>
    <xf numFmtId="0" fontId="87" fillId="5" borderId="50" applyNumberFormat="0" applyAlignment="0" applyProtection="0">
      <alignment vertical="center"/>
    </xf>
    <xf numFmtId="0" fontId="42" fillId="0" borderId="0"/>
    <xf numFmtId="181" fontId="91" fillId="25" borderId="0" applyNumberFormat="0" applyBorder="0" applyAlignment="0" applyProtection="0">
      <alignment vertical="center"/>
    </xf>
    <xf numFmtId="0" fontId="1" fillId="65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187" fontId="108" fillId="0" borderId="0"/>
    <xf numFmtId="0" fontId="42" fillId="0" borderId="0"/>
    <xf numFmtId="0" fontId="138" fillId="0" borderId="67" applyNumberFormat="0" applyFill="0" applyAlignment="0" applyProtection="0">
      <alignment vertical="center"/>
    </xf>
    <xf numFmtId="177" fontId="108" fillId="0" borderId="0"/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13" fillId="19" borderId="0" applyNumberFormat="0" applyBorder="0" applyAlignment="0" applyProtection="0"/>
    <xf numFmtId="0" fontId="42" fillId="0" borderId="0"/>
    <xf numFmtId="177" fontId="108" fillId="0" borderId="0"/>
    <xf numFmtId="181" fontId="88" fillId="22" borderId="0" applyNumberFormat="0" applyBorder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180" fontId="108" fillId="0" borderId="0"/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6" borderId="0" applyNumberFormat="0" applyBorder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187" fontId="108" fillId="0" borderId="0"/>
    <xf numFmtId="0" fontId="88" fillId="10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2" fillId="0" borderId="0"/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42" fillId="0" borderId="0"/>
    <xf numFmtId="187" fontId="42" fillId="0" borderId="0"/>
    <xf numFmtId="181" fontId="101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21" fillId="0" borderId="0"/>
    <xf numFmtId="0" fontId="42" fillId="0" borderId="0"/>
    <xf numFmtId="180" fontId="108" fillId="0" borderId="0"/>
    <xf numFmtId="0" fontId="97" fillId="18" borderId="50" applyNumberFormat="0" applyAlignment="0" applyProtection="0">
      <alignment vertical="center"/>
    </xf>
    <xf numFmtId="177" fontId="108" fillId="0" borderId="0"/>
    <xf numFmtId="181" fontId="49" fillId="18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0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0" fontId="108" fillId="0" borderId="0"/>
    <xf numFmtId="0" fontId="49" fillId="18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7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7" fontId="108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0" fontId="42" fillId="0" borderId="0"/>
    <xf numFmtId="0" fontId="42" fillId="0" borderId="0"/>
    <xf numFmtId="177" fontId="109" fillId="18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108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156" fillId="18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181" fontId="21" fillId="0" borderId="0"/>
    <xf numFmtId="187" fontId="108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0" fontId="108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13" fillId="29" borderId="0" applyNumberFormat="0" applyBorder="0" applyAlignment="0" applyProtection="0"/>
    <xf numFmtId="187" fontId="108" fillId="0" borderId="0"/>
    <xf numFmtId="180" fontId="49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7" fontId="33" fillId="0" borderId="0"/>
    <xf numFmtId="0" fontId="21" fillId="0" borderId="0"/>
    <xf numFmtId="187" fontId="156" fillId="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0" fontId="33" fillId="0" borderId="0"/>
    <xf numFmtId="0" fontId="21" fillId="0" borderId="0"/>
    <xf numFmtId="0" fontId="21" fillId="0" borderId="0" applyNumberFormat="0" applyFont="0" applyFill="0" applyBorder="0" applyAlignment="0" applyProtection="0"/>
    <xf numFmtId="187" fontId="33" fillId="0" borderId="0"/>
    <xf numFmtId="0" fontId="21" fillId="0" borderId="0">
      <alignment vertical="center"/>
    </xf>
    <xf numFmtId="181" fontId="49" fillId="22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172" fillId="0" borderId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72" fillId="0" borderId="0"/>
    <xf numFmtId="181" fontId="91" fillId="30" borderId="0" applyNumberFormat="0" applyBorder="0" applyAlignment="0" applyProtection="0">
      <alignment vertical="center"/>
    </xf>
    <xf numFmtId="181" fontId="90" fillId="16" borderId="52" applyNumberFormat="0" applyAlignment="0" applyProtection="0"/>
    <xf numFmtId="187" fontId="172" fillId="0" borderId="0"/>
    <xf numFmtId="177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177" fontId="113" fillId="19" borderId="0" applyNumberFormat="0" applyBorder="0" applyAlignment="0" applyProtection="0"/>
    <xf numFmtId="0" fontId="213" fillId="0" borderId="65" applyNumberFormat="0" applyFill="0" applyAlignment="0" applyProtection="0">
      <alignment vertical="center"/>
    </xf>
    <xf numFmtId="0" fontId="21" fillId="0" borderId="0"/>
    <xf numFmtId="177" fontId="42" fillId="0" borderId="0"/>
    <xf numFmtId="220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113" fillId="31" borderId="0" applyNumberFormat="0" applyBorder="0" applyAlignment="0" applyProtection="0"/>
    <xf numFmtId="177" fontId="49" fillId="22" borderId="0" applyNumberFormat="0" applyBorder="0" applyAlignment="0" applyProtection="0">
      <alignment vertical="center"/>
    </xf>
    <xf numFmtId="181" fontId="21" fillId="0" borderId="0"/>
    <xf numFmtId="180" fontId="42" fillId="0" borderId="0"/>
    <xf numFmtId="177" fontId="4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7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177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2" fillId="0" borderId="0"/>
    <xf numFmtId="0" fontId="21" fillId="0" borderId="0" applyNumberFormat="0" applyFont="0" applyFill="0" applyBorder="0" applyAlignment="0" applyProtection="0"/>
    <xf numFmtId="187" fontId="42" fillId="0" borderId="0"/>
    <xf numFmtId="177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18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>
      <alignment vertical="center"/>
    </xf>
    <xf numFmtId="9" fontId="1" fillId="0" borderId="0" applyFont="0" applyFill="0" applyBorder="0" applyAlignment="0" applyProtection="0"/>
    <xf numFmtId="180" fontId="42" fillId="0" borderId="0"/>
    <xf numFmtId="187" fontId="42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8" fillId="0" borderId="0"/>
    <xf numFmtId="0" fontId="88" fillId="19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180" fontId="108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11" fillId="27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9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187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77" fontId="193" fillId="0" borderId="0" applyNumberFormat="0" applyFill="0" applyBorder="0" applyAlignment="0" applyProtection="0">
      <alignment vertical="top"/>
      <protection locked="0"/>
    </xf>
    <xf numFmtId="0" fontId="90" fillId="28" borderId="52" applyNumberFormat="0" applyAlignment="0" applyProtection="0"/>
    <xf numFmtId="0" fontId="21" fillId="0" borderId="0"/>
    <xf numFmtId="180" fontId="19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7" fontId="193" fillId="0" borderId="0" applyNumberFormat="0" applyFill="0" applyBorder="0" applyAlignment="0" applyProtection="0">
      <alignment vertical="top"/>
      <protection locked="0"/>
    </xf>
    <xf numFmtId="0" fontId="90" fillId="28" borderId="52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113" fillId="31" borderId="0" applyNumberFormat="0" applyBorder="0" applyAlignment="0" applyProtection="0"/>
    <xf numFmtId="182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13" fillId="19" borderId="0" applyNumberFormat="0" applyBorder="0" applyAlignment="0" applyProtection="0"/>
    <xf numFmtId="181" fontId="49" fillId="22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220" fontId="42" fillId="0" borderId="0" applyFont="0" applyFill="0" applyBorder="0" applyAlignment="0" applyProtection="0"/>
    <xf numFmtId="0" fontId="21" fillId="0" borderId="0"/>
    <xf numFmtId="182" fontId="42" fillId="0" borderId="0" applyFont="0" applyFill="0" applyBorder="0" applyAlignment="0" applyProtection="0"/>
    <xf numFmtId="0" fontId="42" fillId="0" borderId="0"/>
    <xf numFmtId="177" fontId="15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7" fontId="113" fillId="19" borderId="0" applyNumberFormat="0" applyBorder="0" applyAlignment="0" applyProtection="0"/>
    <xf numFmtId="0" fontId="21" fillId="0" borderId="0" applyNumberFormat="0" applyFont="0" applyFill="0" applyBorder="0" applyAlignment="0" applyProtection="0"/>
    <xf numFmtId="177" fontId="113" fillId="3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21" fillId="0" borderId="0"/>
    <xf numFmtId="0" fontId="21" fillId="0" borderId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7" fontId="49" fillId="9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113" fillId="28" borderId="0" applyNumberFormat="0" applyBorder="0" applyAlignment="0" applyProtection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0" fontId="49" fillId="3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31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181" fontId="87" fillId="5" borderId="50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31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0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09" fillId="18" borderId="0" applyNumberFormat="0" applyBorder="0" applyAlignment="0" applyProtection="0">
      <alignment vertical="center"/>
    </xf>
    <xf numFmtId="10" fontId="123" fillId="20" borderId="1" applyNumberFormat="0" applyBorder="0" applyAlignment="0" applyProtection="0"/>
    <xf numFmtId="18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77" fontId="109" fillId="18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10" fontId="123" fillId="20" borderId="1" applyNumberFormat="0" applyBorder="0" applyAlignment="0" applyProtection="0"/>
    <xf numFmtId="181" fontId="113" fillId="3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31" borderId="0" applyNumberFormat="0" applyBorder="0" applyAlignment="0" applyProtection="0">
      <alignment vertical="center"/>
    </xf>
    <xf numFmtId="177" fontId="113" fillId="18" borderId="0" applyNumberFormat="0" applyBorder="0" applyAlignment="0" applyProtection="0"/>
    <xf numFmtId="180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13" fillId="18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67" borderId="0" applyNumberFormat="0" applyBorder="0" applyAlignment="0" applyProtection="0"/>
    <xf numFmtId="181" fontId="49" fillId="3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4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3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4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67" borderId="0" applyNumberFormat="0" applyBorder="0" applyAlignment="0" applyProtection="0"/>
    <xf numFmtId="0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31" borderId="0" applyNumberFormat="0" applyBorder="0" applyAlignment="0" applyProtection="0">
      <alignment vertical="center"/>
    </xf>
    <xf numFmtId="0" fontId="33" fillId="20" borderId="54" applyNumberFormat="0" applyFont="0" applyAlignment="0" applyProtection="0"/>
    <xf numFmtId="187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1" fillId="0" borderId="0"/>
    <xf numFmtId="0" fontId="49" fillId="31" borderId="0" applyNumberFormat="0" applyBorder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0" fontId="200" fillId="0" borderId="74">
      <alignment vertical="top" wrapText="1"/>
    </xf>
    <xf numFmtId="181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88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180" fontId="91" fillId="10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180" fontId="91" fillId="10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181" fontId="49" fillId="31" borderId="0" applyNumberFormat="0" applyBorder="0" applyAlignment="0" applyProtection="0">
      <alignment vertical="center"/>
    </xf>
    <xf numFmtId="0" fontId="42" fillId="0" borderId="0"/>
    <xf numFmtId="177" fontId="49" fillId="31" borderId="0" applyNumberFormat="0" applyBorder="0" applyAlignment="0" applyProtection="0">
      <alignment vertical="center"/>
    </xf>
    <xf numFmtId="0" fontId="21" fillId="0" borderId="0"/>
    <xf numFmtId="181" fontId="91" fillId="10" borderId="0" applyNumberFormat="0" applyBorder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2" fillId="76" borderId="0" applyNumberFormat="0" applyBorder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180" fontId="113" fillId="31" borderId="0" applyNumberFormat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1" fillId="1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71" borderId="0" applyNumberFormat="0" applyBorder="0" applyAlignment="0" applyProtection="0"/>
    <xf numFmtId="181" fontId="91" fillId="10" borderId="0" applyNumberFormat="0" applyBorder="0" applyAlignment="0" applyProtection="0">
      <alignment vertical="center"/>
    </xf>
    <xf numFmtId="187" fontId="113" fillId="3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1" fillId="10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1" fillId="7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21" fillId="0" borderId="0"/>
    <xf numFmtId="177" fontId="49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213" fontId="21" fillId="0" borderId="0"/>
    <xf numFmtId="180" fontId="49" fillId="22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42" fillId="0" borderId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7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2" borderId="0" applyNumberFormat="0" applyBorder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/>
    <xf numFmtId="0" fontId="4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181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49" fillId="29" borderId="0" applyNumberFormat="0" applyBorder="0" applyAlignment="0" applyProtection="0">
      <alignment vertical="center"/>
    </xf>
    <xf numFmtId="0" fontId="144" fillId="0" borderId="68" applyNumberFormat="0" applyFill="0" applyAlignment="0" applyProtection="0"/>
    <xf numFmtId="0" fontId="113" fillId="18" borderId="0" applyNumberFormat="0" applyBorder="0" applyAlignment="0" applyProtection="0"/>
    <xf numFmtId="0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49" fillId="0" borderId="0"/>
    <xf numFmtId="0" fontId="49" fillId="22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0" fontId="1" fillId="0" borderId="0"/>
    <xf numFmtId="181" fontId="49" fillId="22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21" fillId="0" borderId="0"/>
    <xf numFmtId="0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77" fontId="49" fillId="22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102" fillId="0" borderId="56" applyNumberFormat="0" applyFill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4" fontId="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42" fillId="0" borderId="0"/>
    <xf numFmtId="0" fontId="127" fillId="0" borderId="63" applyNumberFormat="0" applyFill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7" fontId="49" fillId="22" borderId="0" applyNumberFormat="0" applyBorder="0" applyAlignment="0" applyProtection="0">
      <alignment vertical="center"/>
    </xf>
    <xf numFmtId="0" fontId="21" fillId="0" borderId="0"/>
    <xf numFmtId="0" fontId="103" fillId="19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13" fillId="22" borderId="0" applyNumberFormat="0" applyBorder="0" applyAlignment="0" applyProtection="0"/>
    <xf numFmtId="0" fontId="21" fillId="0" borderId="0" applyNumberFormat="0" applyFont="0" applyFill="0" applyBorder="0" applyAlignment="0" applyProtection="0"/>
    <xf numFmtId="177" fontId="49" fillId="22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180" fontId="113" fillId="19" borderId="0" applyNumberFormat="0" applyBorder="0" applyAlignment="0" applyProtection="0"/>
    <xf numFmtId="187" fontId="113" fillId="19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181" fontId="206" fillId="0" borderId="0" applyNumberFormat="0" applyFill="0" applyBorder="0" applyAlignment="0" applyProtection="0"/>
    <xf numFmtId="180" fontId="49" fillId="22" borderId="0" applyNumberFormat="0" applyBorder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177" fontId="49" fillId="22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" fillId="0" borderId="0"/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3" fillId="0" borderId="0"/>
    <xf numFmtId="0" fontId="42" fillId="0" borderId="0"/>
    <xf numFmtId="0" fontId="49" fillId="2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2" borderId="0" applyNumberFormat="0" applyBorder="0" applyAlignment="0" applyProtection="0">
      <alignment vertical="center"/>
    </xf>
    <xf numFmtId="0" fontId="42" fillId="0" borderId="0"/>
    <xf numFmtId="0" fontId="42" fillId="0" borderId="0"/>
    <xf numFmtId="177" fontId="49" fillId="29" borderId="0" applyNumberFormat="0" applyBorder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0" fontId="1" fillId="87" borderId="0" applyNumberFormat="0" applyBorder="0" applyAlignment="0" applyProtection="0"/>
    <xf numFmtId="0" fontId="21" fillId="0" borderId="0"/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77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13" fillId="23" borderId="0" applyNumberFormat="0" applyBorder="0" applyAlignment="0" applyProtection="0"/>
    <xf numFmtId="0" fontId="42" fillId="0" borderId="0"/>
    <xf numFmtId="0" fontId="42" fillId="0" borderId="0"/>
    <xf numFmtId="177" fontId="49" fillId="19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181" fontId="160" fillId="0" borderId="0"/>
    <xf numFmtId="181" fontId="49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49" fillId="22" borderId="0" applyNumberFormat="0" applyBorder="0" applyAlignment="0" applyProtection="0">
      <alignment vertical="center"/>
    </xf>
    <xf numFmtId="0" fontId="1" fillId="0" borderId="0"/>
    <xf numFmtId="0" fontId="49" fillId="19" borderId="0" applyNumberFormat="0" applyBorder="0" applyAlignment="0" applyProtection="0">
      <alignment vertical="center"/>
    </xf>
    <xf numFmtId="184" fontId="1" fillId="0" borderId="0"/>
    <xf numFmtId="181" fontId="49" fillId="22" borderId="0" applyNumberFormat="0" applyBorder="0" applyAlignment="0" applyProtection="0">
      <alignment vertical="center"/>
    </xf>
    <xf numFmtId="187" fontId="4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49" fillId="22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49" fillId="2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21" fillId="0" borderId="0"/>
    <xf numFmtId="181" fontId="49" fillId="22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181" fontId="146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19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181" fontId="49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3" fillId="18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177" fontId="113" fillId="23" borderId="0" applyNumberFormat="0" applyBorder="0" applyAlignment="0" applyProtection="0"/>
    <xf numFmtId="181" fontId="161" fillId="0" borderId="0" applyNumberFormat="0" applyFill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13" fillId="22" borderId="0" applyNumberFormat="0" applyBorder="0" applyAlignment="0" applyProtection="0"/>
    <xf numFmtId="177" fontId="49" fillId="22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187" fontId="113" fillId="17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180" fontId="113" fillId="22" borderId="0" applyNumberFormat="0" applyBorder="0" applyAlignment="0" applyProtection="0"/>
    <xf numFmtId="0" fontId="21" fillId="0" borderId="0" applyNumberFormat="0" applyFont="0" applyFill="0" applyBorder="0" applyAlignment="0" applyProtection="0"/>
    <xf numFmtId="181" fontId="166" fillId="10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29" borderId="0" applyNumberFormat="0" applyBorder="0" applyAlignment="0" applyProtection="0">
      <alignment vertical="center"/>
    </xf>
    <xf numFmtId="0" fontId="1" fillId="67" borderId="0" applyNumberFormat="0" applyBorder="0" applyAlignment="0" applyProtection="0"/>
    <xf numFmtId="187" fontId="113" fillId="22" borderId="0" applyNumberFormat="0" applyBorder="0" applyAlignment="0" applyProtection="0"/>
    <xf numFmtId="0" fontId="21" fillId="0" borderId="0" applyNumberFormat="0" applyFont="0" applyFill="0" applyBorder="0" applyAlignment="0" applyProtection="0"/>
    <xf numFmtId="180" fontId="49" fillId="22" borderId="0" applyNumberFormat="0" applyBorder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5" fillId="0" borderId="86" applyNumberFormat="0" applyAlignment="0" applyProtection="0"/>
    <xf numFmtId="0" fontId="106" fillId="16" borderId="53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8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7" fontId="49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3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52" fillId="0" borderId="87" applyNumberFormat="0" applyAlignment="0" applyProtection="0">
      <alignment horizontal="left" vertical="center"/>
    </xf>
    <xf numFmtId="0" fontId="106" fillId="16" borderId="53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49" fillId="23" borderId="0" applyNumberFormat="0" applyBorder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49" fillId="23" borderId="0" applyNumberFormat="0" applyBorder="0" applyAlignment="0" applyProtection="0">
      <alignment vertical="center"/>
    </xf>
    <xf numFmtId="10" fontId="153" fillId="0" borderId="0" applyFont="0" applyFill="0" applyBorder="0" applyAlignment="0" applyProtection="0"/>
    <xf numFmtId="187" fontId="49" fillId="23" borderId="0" applyNumberFormat="0" applyBorder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13" fillId="23" borderId="0" applyNumberFormat="0" applyBorder="0" applyAlignment="0" applyProtection="0"/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49" fillId="2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23" borderId="0" applyNumberFormat="0" applyBorder="0" applyAlignment="0" applyProtection="0">
      <alignment vertical="center"/>
    </xf>
    <xf numFmtId="0" fontId="21" fillId="0" borderId="0"/>
    <xf numFmtId="180" fontId="49" fillId="23" borderId="0" applyNumberFormat="0" applyBorder="0" applyAlignment="0" applyProtection="0">
      <alignment vertical="center"/>
    </xf>
    <xf numFmtId="181" fontId="95" fillId="0" borderId="0"/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3" borderId="0" applyNumberFormat="0" applyBorder="0" applyAlignment="0" applyProtection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3" fillId="0" borderId="0"/>
    <xf numFmtId="0" fontId="49" fillId="23" borderId="0" applyNumberFormat="0" applyBorder="0" applyAlignment="0" applyProtection="0">
      <alignment vertical="center"/>
    </xf>
    <xf numFmtId="0" fontId="21" fillId="0" borderId="0"/>
    <xf numFmtId="0" fontId="183" fillId="0" borderId="0"/>
    <xf numFmtId="0" fontId="99" fillId="5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1" fontId="49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1" fontId="49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42" fillId="0" borderId="0"/>
    <xf numFmtId="181" fontId="49" fillId="23" borderId="0" applyNumberFormat="0" applyBorder="0" applyAlignment="0" applyProtection="0">
      <alignment vertical="center"/>
    </xf>
    <xf numFmtId="177" fontId="49" fillId="34" borderId="0" applyNumberFormat="0" applyBorder="0" applyAlignment="0" applyProtection="0">
      <alignment vertical="center"/>
    </xf>
    <xf numFmtId="0" fontId="21" fillId="0" borderId="0"/>
    <xf numFmtId="0" fontId="49" fillId="23" borderId="0" applyNumberFormat="0" applyBorder="0" applyAlignment="0" applyProtection="0">
      <alignment vertical="center"/>
    </xf>
    <xf numFmtId="177" fontId="49" fillId="3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3" borderId="0" applyNumberFormat="0" applyBorder="0" applyAlignment="0" applyProtection="0">
      <alignment vertical="center"/>
    </xf>
    <xf numFmtId="177" fontId="49" fillId="34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181" fontId="49" fillId="23" borderId="0" applyNumberFormat="0" applyBorder="0" applyAlignment="0" applyProtection="0">
      <alignment vertical="center"/>
    </xf>
    <xf numFmtId="181" fontId="49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9" fillId="23" borderId="0" applyNumberFormat="0" applyBorder="0" applyAlignment="0" applyProtection="0">
      <alignment vertical="center"/>
    </xf>
    <xf numFmtId="181" fontId="49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66" fillId="40" borderId="0" applyNumberFormat="0" applyBorder="0" applyAlignment="0" applyProtection="0"/>
    <xf numFmtId="181" fontId="111" fillId="27" borderId="50" applyNumberFormat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32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113" fillId="9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3" fillId="16" borderId="50" applyNumberFormat="0" applyAlignment="0" applyProtection="0"/>
    <xf numFmtId="181" fontId="91" fillId="2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187" fontId="113" fillId="29" borderId="0" applyNumberFormat="0" applyBorder="0" applyAlignment="0" applyProtection="0"/>
    <xf numFmtId="177" fontId="113" fillId="20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9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91" fillId="25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0" fontId="113" fillId="18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1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181" fontId="49" fillId="9" borderId="0" applyNumberFormat="0" applyBorder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/>
    <xf numFmtId="181" fontId="113" fillId="9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49" fillId="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103" fillId="17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166" fillId="25" borderId="0" applyNumberFormat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22" fillId="0" borderId="0" applyNumberFormat="0" applyFill="0" applyBorder="0" applyAlignment="0" applyProtection="0">
      <alignment vertical="center"/>
    </xf>
    <xf numFmtId="181" fontId="1" fillId="0" borderId="0">
      <alignment vertical="center"/>
    </xf>
    <xf numFmtId="181" fontId="49" fillId="9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181" fontId="21" fillId="0" borderId="0"/>
    <xf numFmtId="0" fontId="103" fillId="17" borderId="0" applyNumberFormat="0" applyBorder="0" applyAlignment="0" applyProtection="0">
      <alignment vertical="center"/>
    </xf>
    <xf numFmtId="187" fontId="113" fillId="18" borderId="0" applyNumberFormat="0" applyBorder="0" applyAlignment="0" applyProtection="0"/>
    <xf numFmtId="0" fontId="95" fillId="20" borderId="54" applyNumberFormat="0" applyFont="0" applyAlignment="0" applyProtection="0"/>
    <xf numFmtId="181" fontId="114" fillId="0" borderId="57" applyNumberFormat="0" applyFill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49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0" fontId="49" fillId="9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0" borderId="0">
      <alignment vertical="center"/>
    </xf>
    <xf numFmtId="0" fontId="87" fillId="5" borderId="50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2" fillId="0" borderId="0"/>
    <xf numFmtId="0" fontId="21" fillId="0" borderId="0"/>
    <xf numFmtId="181" fontId="92" fillId="18" borderId="50" applyNumberFormat="0" applyAlignment="0" applyProtection="0"/>
    <xf numFmtId="180" fontId="49" fillId="9" borderId="0" applyNumberFormat="0" applyBorder="0" applyAlignment="0" applyProtection="0">
      <alignment vertical="center"/>
    </xf>
    <xf numFmtId="0" fontId="21" fillId="0" borderId="0"/>
    <xf numFmtId="0" fontId="113" fillId="17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1" fillId="0" borderId="0"/>
    <xf numFmtId="177" fontId="49" fillId="17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0" fontId="49" fillId="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4" fontId="157" fillId="28" borderId="52" applyNumberFormat="0" applyAlignment="0" applyProtection="0"/>
    <xf numFmtId="0" fontId="106" fillId="16" borderId="53" applyNumberFormat="0" applyAlignment="0" applyProtection="0">
      <alignment vertical="center"/>
    </xf>
    <xf numFmtId="0" fontId="49" fillId="0" borderId="0">
      <alignment vertical="center"/>
    </xf>
    <xf numFmtId="180" fontId="49" fillId="17" borderId="0" applyNumberFormat="0" applyBorder="0" applyAlignment="0" applyProtection="0">
      <alignment vertical="center"/>
    </xf>
    <xf numFmtId="181" fontId="21" fillId="0" borderId="0"/>
    <xf numFmtId="187" fontId="120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9" fillId="5" borderId="52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9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9" fillId="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77" fontId="49" fillId="17" borderId="0" applyNumberFormat="0" applyBorder="0" applyAlignment="0" applyProtection="0">
      <alignment vertical="center"/>
    </xf>
    <xf numFmtId="0" fontId="104" fillId="0" borderId="59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104" fillId="0" borderId="59" applyNumberFormat="0" applyFill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166" fillId="19" borderId="0" applyNumberFormat="0" applyBorder="0" applyAlignment="0" applyProtection="0"/>
    <xf numFmtId="0" fontId="42" fillId="0" borderId="0"/>
    <xf numFmtId="0" fontId="84" fillId="16" borderId="50" applyNumberFormat="0" applyAlignment="0" applyProtection="0">
      <alignment vertical="center"/>
    </xf>
    <xf numFmtId="184" fontId="1" fillId="0" borderId="0"/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184" fontId="1" fillId="0" borderId="0"/>
    <xf numFmtId="181" fontId="88" fillId="17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21" fillId="0" borderId="0"/>
    <xf numFmtId="0" fontId="98" fillId="0" borderId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/>
    <xf numFmtId="184" fontId="113" fillId="18" borderId="0" applyNumberFormat="0" applyBorder="0" applyAlignment="0" applyProtection="0"/>
    <xf numFmtId="0" fontId="91" fillId="33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181" fontId="1" fillId="0" borderId="0"/>
    <xf numFmtId="0" fontId="21" fillId="0" borderId="0"/>
    <xf numFmtId="0" fontId="101" fillId="16" borderId="52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0" fontId="166" fillId="33" borderId="0" applyNumberFormat="0" applyBorder="0" applyAlignment="0" applyProtection="0"/>
    <xf numFmtId="181" fontId="49" fillId="9" borderId="0" applyNumberFormat="0" applyBorder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18" borderId="0" applyNumberFormat="0" applyBorder="0" applyAlignment="0" applyProtection="0">
      <alignment vertical="center"/>
    </xf>
    <xf numFmtId="0" fontId="21" fillId="0" borderId="0"/>
    <xf numFmtId="181" fontId="1" fillId="0" borderId="0"/>
    <xf numFmtId="181" fontId="49" fillId="9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217" fontId="167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18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4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166" fillId="36" borderId="0" applyNumberFormat="0" applyBorder="0" applyAlignment="0" applyProtection="0"/>
    <xf numFmtId="184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180" fontId="113" fillId="20" borderId="0" applyNumberFormat="0" applyBorder="0" applyAlignment="0" applyProtection="0"/>
    <xf numFmtId="181" fontId="114" fillId="0" borderId="57" applyNumberFormat="0" applyFill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>
      <alignment vertical="center"/>
    </xf>
    <xf numFmtId="0" fontId="107" fillId="24" borderId="58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181" fontId="146" fillId="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1" fillId="0" borderId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42" fillId="0" borderId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181" fontId="21" fillId="0" borderId="0"/>
    <xf numFmtId="0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0" fontId="21" fillId="0" borderId="0"/>
    <xf numFmtId="0" fontId="49" fillId="20" borderId="54" applyNumberFormat="0" applyFont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1" fillId="25" borderId="0" applyNumberFormat="0" applyBorder="0" applyAlignment="0" applyProtection="0">
      <alignment vertical="center"/>
    </xf>
    <xf numFmtId="0" fontId="21" fillId="0" borderId="0"/>
    <xf numFmtId="0" fontId="1" fillId="89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1" fillId="25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21" fillId="0" borderId="0"/>
    <xf numFmtId="0" fontId="128" fillId="0" borderId="64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" fillId="45" borderId="0" applyNumberFormat="0" applyBorder="0" applyAlignment="0" applyProtection="0"/>
    <xf numFmtId="181" fontId="1" fillId="0" borderId="0"/>
    <xf numFmtId="0" fontId="21" fillId="0" borderId="0"/>
    <xf numFmtId="177" fontId="49" fillId="17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03" fillId="3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1" fontId="49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1" fillId="88" borderId="0" applyNumberFormat="0" applyBorder="0" applyAlignment="0" applyProtection="0">
      <alignment vertical="center"/>
    </xf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77" fontId="49" fillId="17" borderId="0" applyNumberFormat="0" applyBorder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57" fillId="28" borderId="52" applyNumberFormat="0" applyAlignment="0" applyProtection="0"/>
    <xf numFmtId="184" fontId="1" fillId="0" borderId="0"/>
    <xf numFmtId="181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17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5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1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7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3" fillId="17" borderId="0" applyNumberFormat="0" applyBorder="0" applyAlignment="0" applyProtection="0"/>
    <xf numFmtId="187" fontId="49" fillId="17" borderId="0" applyNumberFormat="0" applyBorder="0" applyAlignment="0" applyProtection="0">
      <alignment vertical="center"/>
    </xf>
    <xf numFmtId="0" fontId="104" fillId="0" borderId="59" applyNumberFormat="0" applyFill="0" applyAlignment="0" applyProtection="0"/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17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4" fillId="0" borderId="59" applyNumberFormat="0" applyFill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177" fontId="120" fillId="1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17" borderId="0" applyNumberFormat="0" applyBorder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7" fontId="120" fillId="3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49" fillId="17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42" fillId="0" borderId="0"/>
    <xf numFmtId="181" fontId="21" fillId="0" borderId="0"/>
    <xf numFmtId="0" fontId="21" fillId="0" borderId="0"/>
    <xf numFmtId="0" fontId="91" fillId="25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47" borderId="0" applyNumberFormat="0" applyBorder="0" applyAlignment="0" applyProtection="0"/>
    <xf numFmtId="0" fontId="173" fillId="0" borderId="0" applyNumberFormat="0" applyProtection="0">
      <alignment horizontal="right"/>
    </xf>
    <xf numFmtId="0" fontId="42" fillId="0" borderId="0"/>
    <xf numFmtId="187" fontId="49" fillId="36" borderId="0" applyNumberFormat="0" applyBorder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1" fillId="47" borderId="0" applyNumberFormat="0" applyBorder="0" applyAlignment="0" applyProtection="0"/>
    <xf numFmtId="177" fontId="61" fillId="17" borderId="0" applyNumberFormat="0" applyBorder="0" applyAlignment="0" applyProtection="0"/>
    <xf numFmtId="0" fontId="1" fillId="0" borderId="0"/>
    <xf numFmtId="0" fontId="84" fillId="16" borderId="50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77" fontId="113" fillId="20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21" fillId="0" borderId="0"/>
    <xf numFmtId="181" fontId="1" fillId="0" borderId="0">
      <alignment vertical="center"/>
    </xf>
    <xf numFmtId="181" fontId="49" fillId="18" borderId="0" applyNumberFormat="0" applyBorder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181" fontId="1" fillId="0" borderId="0">
      <alignment vertical="center"/>
    </xf>
    <xf numFmtId="181" fontId="49" fillId="18" borderId="0" applyNumberFormat="0" applyBorder="0" applyAlignment="0" applyProtection="0">
      <alignment vertical="center"/>
    </xf>
    <xf numFmtId="184" fontId="42" fillId="20" borderId="60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18" borderId="0" applyNumberFormat="0" applyBorder="0" applyAlignment="0" applyProtection="0">
      <alignment vertical="center"/>
    </xf>
    <xf numFmtId="181" fontId="21" fillId="0" borderId="0"/>
    <xf numFmtId="180" fontId="124" fillId="23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90" fontId="95" fillId="0" borderId="0">
      <alignment vertical="center"/>
    </xf>
    <xf numFmtId="177" fontId="49" fillId="18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9" fillId="18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3" fillId="18" borderId="0" applyNumberFormat="0" applyBorder="0" applyAlignment="0" applyProtection="0"/>
    <xf numFmtId="181" fontId="90" fillId="16" borderId="52" applyNumberFormat="0" applyAlignment="0" applyProtection="0"/>
    <xf numFmtId="177" fontId="49" fillId="23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180" fontId="95" fillId="0" borderId="0">
      <alignment vertical="center"/>
    </xf>
    <xf numFmtId="0" fontId="86" fillId="16" borderId="52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5" fontId="153" fillId="0" borderId="0">
      <protection locked="0"/>
    </xf>
    <xf numFmtId="181" fontId="114" fillId="0" borderId="57" applyNumberFormat="0" applyFill="0" applyAlignment="0" applyProtection="0">
      <alignment vertical="center"/>
    </xf>
    <xf numFmtId="0" fontId="42" fillId="0" borderId="0"/>
    <xf numFmtId="0" fontId="49" fillId="18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85" fontId="153" fillId="0" borderId="0">
      <protection locked="0"/>
    </xf>
    <xf numFmtId="181" fontId="49" fillId="18" borderId="0" applyNumberFormat="0" applyBorder="0" applyAlignment="0" applyProtection="0">
      <alignment vertical="center"/>
    </xf>
    <xf numFmtId="185" fontId="42" fillId="0" borderId="0">
      <protection locked="0"/>
    </xf>
    <xf numFmtId="181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18" borderId="0" applyNumberFormat="0" applyBorder="0" applyAlignment="0" applyProtection="0">
      <alignment vertical="center"/>
    </xf>
    <xf numFmtId="185" fontId="42" fillId="0" borderId="55">
      <protection locked="0"/>
    </xf>
    <xf numFmtId="187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7" fillId="24" borderId="58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36" fillId="28" borderId="58" applyNumberFormat="0" applyAlignment="0" applyProtection="0"/>
    <xf numFmtId="181" fontId="101" fillId="16" borderId="52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21" fillId="0" borderId="0"/>
    <xf numFmtId="181" fontId="1" fillId="0" borderId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18" borderId="0" applyNumberFormat="0" applyBorder="0" applyAlignment="0" applyProtection="0">
      <alignment vertical="center"/>
    </xf>
    <xf numFmtId="0" fontId="42" fillId="0" borderId="0"/>
    <xf numFmtId="0" fontId="42" fillId="0" borderId="0"/>
    <xf numFmtId="187" fontId="49" fillId="18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5" fontId="153" fillId="0" borderId="0">
      <protection locked="0"/>
    </xf>
    <xf numFmtId="181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5" fontId="42" fillId="0" borderId="55">
      <protection locked="0"/>
    </xf>
    <xf numFmtId="18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8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3" fillId="18" borderId="0" applyNumberFormat="0" applyBorder="0" applyAlignment="0" applyProtection="0"/>
    <xf numFmtId="187" fontId="49" fillId="18" borderId="0" applyNumberFormat="0" applyBorder="0" applyAlignment="0" applyProtection="0">
      <alignment vertical="center"/>
    </xf>
    <xf numFmtId="187" fontId="113" fillId="20" borderId="0" applyNumberFormat="0" applyBorder="0" applyAlignment="0" applyProtection="0"/>
    <xf numFmtId="180" fontId="49" fillId="2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0" fontId="49" fillId="44" borderId="61" applyNumberFormat="0" applyFont="0" applyAlignment="0" applyProtection="0"/>
    <xf numFmtId="0" fontId="203" fillId="0" borderId="75" applyNumberFormat="0" applyFill="0" applyAlignment="0" applyProtection="0"/>
    <xf numFmtId="181" fontId="49" fillId="18" borderId="0" applyNumberFormat="0" applyBorder="0" applyAlignment="0" applyProtection="0">
      <alignment vertical="center"/>
    </xf>
    <xf numFmtId="0" fontId="49" fillId="44" borderId="61" applyNumberFormat="0" applyFont="0" applyAlignment="0" applyProtection="0"/>
    <xf numFmtId="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0" fillId="16" borderId="52" applyNumberFormat="0" applyAlignment="0" applyProtection="0"/>
    <xf numFmtId="0" fontId="49" fillId="0" borderId="0">
      <alignment vertical="center"/>
    </xf>
    <xf numFmtId="0" fontId="107" fillId="24" borderId="58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180" fontId="49" fillId="18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0" fontId="21" fillId="0" borderId="0"/>
    <xf numFmtId="0" fontId="52" fillId="0" borderId="18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52" fillId="0" borderId="18">
      <alignment horizontal="left" vertical="center"/>
    </xf>
    <xf numFmtId="0" fontId="49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1" fontId="52" fillId="0" borderId="18">
      <alignment horizontal="left"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222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49" fillId="18" borderId="0" applyNumberFormat="0" applyBorder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>
      <alignment vertical="center"/>
    </xf>
    <xf numFmtId="181" fontId="97" fillId="18" borderId="50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1" fontId="21" fillId="0" borderId="0"/>
    <xf numFmtId="0" fontId="101" fillId="16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96" fillId="0" borderId="0" applyNumberForma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3" fillId="0" borderId="0"/>
    <xf numFmtId="187" fontId="49" fillId="18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0" fontId="91" fillId="25" borderId="0" applyNumberFormat="0" applyBorder="0" applyAlignment="0" applyProtection="0">
      <alignment vertical="center"/>
    </xf>
    <xf numFmtId="0" fontId="21" fillId="0" borderId="0"/>
    <xf numFmtId="180" fontId="113" fillId="18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181" fontId="21" fillId="0" borderId="0"/>
    <xf numFmtId="0" fontId="91" fillId="25" borderId="0" applyNumberFormat="0" applyBorder="0" applyAlignment="0" applyProtection="0">
      <alignment vertical="center"/>
    </xf>
    <xf numFmtId="0" fontId="21" fillId="0" borderId="0"/>
    <xf numFmtId="0" fontId="1" fillId="50" borderId="0" applyNumberFormat="0" applyBorder="0" applyAlignment="0" applyProtection="0"/>
    <xf numFmtId="0" fontId="21" fillId="0" borderId="0"/>
    <xf numFmtId="181" fontId="100" fillId="0" borderId="0" applyNumberFormat="0" applyFill="0" applyBorder="0" applyAlignment="0" applyProtection="0">
      <alignment vertical="top"/>
      <protection locked="0"/>
    </xf>
    <xf numFmtId="181" fontId="91" fillId="25" borderId="0" applyNumberFormat="0" applyBorder="0" applyAlignment="0" applyProtection="0">
      <alignment vertical="center"/>
    </xf>
    <xf numFmtId="0" fontId="21" fillId="0" borderId="0"/>
    <xf numFmtId="187" fontId="113" fillId="18" borderId="0" applyNumberFormat="0" applyBorder="0" applyAlignment="0" applyProtection="0"/>
    <xf numFmtId="177" fontId="113" fillId="20" borderId="0" applyNumberFormat="0" applyBorder="0" applyAlignment="0" applyProtection="0"/>
    <xf numFmtId="181" fontId="1" fillId="0" borderId="0">
      <alignment vertical="center"/>
    </xf>
    <xf numFmtId="0" fontId="1" fillId="0" borderId="0">
      <alignment vertical="center"/>
    </xf>
    <xf numFmtId="0" fontId="21" fillId="0" borderId="0"/>
    <xf numFmtId="180" fontId="113" fillId="23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177" fontId="113" fillId="17" borderId="0" applyNumberFormat="0" applyBorder="0" applyAlignment="0" applyProtection="0"/>
    <xf numFmtId="181" fontId="99" fillId="5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0" fontId="113" fillId="17" borderId="0" applyNumberFormat="0" applyBorder="0" applyAlignment="0" applyProtection="0"/>
    <xf numFmtId="177" fontId="120" fillId="31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0" fontId="120" fillId="31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22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22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0" fontId="109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22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7" fontId="120" fillId="22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0" borderId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20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77" fontId="120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180" fontId="120" fillId="23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9" fillId="0" borderId="0"/>
    <xf numFmtId="181" fontId="103" fillId="19" borderId="0" applyNumberFormat="0" applyBorder="0" applyAlignment="0" applyProtection="0">
      <alignment vertical="center"/>
    </xf>
    <xf numFmtId="0" fontId="21" fillId="0" borderId="0"/>
    <xf numFmtId="180" fontId="120" fillId="23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102" fillId="0" borderId="56" applyNumberFormat="0" applyFill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7" fontId="120" fillId="23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97" fillId="18" borderId="50" applyNumberFormat="0" applyAlignment="0" applyProtection="0">
      <alignment vertical="center"/>
    </xf>
    <xf numFmtId="180" fontId="120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42" fillId="0" borderId="0"/>
    <xf numFmtId="181" fontId="119" fillId="22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77" fontId="120" fillId="9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9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181" fontId="119" fillId="22" borderId="0" applyNumberFormat="0" applyBorder="0" applyAlignment="0" applyProtection="0">
      <alignment vertical="center"/>
    </xf>
    <xf numFmtId="0" fontId="21" fillId="0" borderId="0"/>
    <xf numFmtId="177" fontId="120" fillId="9" borderId="0" applyNumberFormat="0" applyBorder="0" applyAlignment="0" applyProtection="0">
      <alignment vertical="center"/>
    </xf>
    <xf numFmtId="180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6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21" fillId="0" borderId="0"/>
    <xf numFmtId="187" fontId="120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62" fillId="0" borderId="92" applyNumberFormat="0" applyFill="0" applyAlignment="0" applyProtection="0"/>
    <xf numFmtId="0" fontId="119" fillId="22" borderId="0" applyNumberFormat="0" applyBorder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1" fillId="0" borderId="0"/>
    <xf numFmtId="180" fontId="120" fillId="9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49" fillId="0" borderId="0"/>
    <xf numFmtId="187" fontId="120" fillId="9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77" fontId="120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42" fillId="0" borderId="0"/>
    <xf numFmtId="181" fontId="91" fillId="10" borderId="0" applyNumberFormat="0" applyBorder="0" applyAlignment="0" applyProtection="0">
      <alignment vertical="center"/>
    </xf>
    <xf numFmtId="180" fontId="120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29" borderId="0" applyNumberFormat="0" applyBorder="0" applyAlignment="0" applyProtection="0">
      <alignment vertical="center"/>
    </xf>
    <xf numFmtId="187" fontId="120" fillId="17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20" fillId="17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21" fillId="0" borderId="0"/>
    <xf numFmtId="180" fontId="120" fillId="17" borderId="0" applyNumberFormat="0" applyBorder="0" applyAlignment="0" applyProtection="0">
      <alignment vertical="center"/>
    </xf>
    <xf numFmtId="181" fontId="1" fillId="0" borderId="0">
      <alignment vertical="center"/>
    </xf>
    <xf numFmtId="187" fontId="120" fillId="17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177" fontId="120" fillId="18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77" fontId="109" fillId="1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16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113" fillId="28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52" fillId="0" borderId="18">
      <alignment horizontal="left" vertical="center"/>
    </xf>
    <xf numFmtId="180" fontId="156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7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21" fillId="0" borderId="0"/>
    <xf numFmtId="187" fontId="156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2" fillId="0" borderId="0" applyNumberFormat="0" applyFill="0" applyBorder="0" applyAlignment="0" applyProtection="0">
      <alignment vertical="center"/>
    </xf>
    <xf numFmtId="0" fontId="42" fillId="0" borderId="0"/>
    <xf numFmtId="180" fontId="109" fillId="18" borderId="0" applyNumberFormat="0" applyBorder="0" applyAlignment="0" applyProtection="0">
      <alignment vertical="center"/>
    </xf>
    <xf numFmtId="177" fontId="109" fillId="17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177" fontId="109" fillId="17" borderId="0" applyNumberFormat="0" applyBorder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09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177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1" fontId="1" fillId="0" borderId="0"/>
    <xf numFmtId="0" fontId="200" fillId="0" borderId="74">
      <alignment vertical="top" wrapText="1"/>
    </xf>
    <xf numFmtId="181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77" fontId="109" fillId="18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181" fontId="1" fillId="0" borderId="0"/>
    <xf numFmtId="181" fontId="91" fillId="36" borderId="0" applyNumberFormat="0" applyBorder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20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20" borderId="0" applyNumberFormat="0" applyBorder="0" applyAlignment="0" applyProtection="0">
      <alignment vertical="center"/>
    </xf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20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1" fillId="37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77" fontId="109" fillId="20" borderId="0" applyNumberFormat="0" applyBorder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1" fillId="37" borderId="0" applyNumberFormat="0" applyBorder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0" borderId="0"/>
    <xf numFmtId="0" fontId="93" fillId="16" borderId="50" applyNumberFormat="0" applyAlignment="0" applyProtection="0"/>
    <xf numFmtId="180" fontId="109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6" fillId="0" borderId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77" fontId="109" fillId="2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0" fontId="109" fillId="20" borderId="0" applyNumberFormat="0" applyBorder="0" applyAlignment="0" applyProtection="0">
      <alignment vertical="center"/>
    </xf>
    <xf numFmtId="184" fontId="1" fillId="0" borderId="0"/>
    <xf numFmtId="180" fontId="156" fillId="23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0" fontId="160" fillId="0" borderId="0"/>
    <xf numFmtId="187" fontId="156" fillId="23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156" fillId="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96" fillId="0" borderId="0">
      <alignment vertical="center"/>
    </xf>
    <xf numFmtId="0" fontId="1" fillId="0" borderId="0"/>
    <xf numFmtId="181" fontId="21" fillId="0" borderId="0"/>
    <xf numFmtId="181" fontId="92" fillId="18" borderId="50" applyNumberFormat="0" applyAlignment="0" applyProtection="0"/>
    <xf numFmtId="0" fontId="21" fillId="0" borderId="0"/>
    <xf numFmtId="181" fontId="21" fillId="0" borderId="0"/>
    <xf numFmtId="187" fontId="109" fillId="16" borderId="0" applyNumberFormat="0" applyBorder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96" fillId="0" borderId="0">
      <alignment vertical="center"/>
    </xf>
    <xf numFmtId="0" fontId="42" fillId="0" borderId="0"/>
    <xf numFmtId="181" fontId="1" fillId="0" borderId="0">
      <alignment vertical="center"/>
    </xf>
    <xf numFmtId="180" fontId="109" fillId="16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6" borderId="0" applyNumberFormat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180" fontId="109" fillId="1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4" fillId="0" borderId="57" applyNumberFormat="0" applyFill="0" applyAlignment="0" applyProtection="0"/>
    <xf numFmtId="181" fontId="111" fillId="27" borderId="50" applyNumberFormat="0" applyAlignment="0" applyProtection="0">
      <alignment vertical="center"/>
    </xf>
    <xf numFmtId="184" fontId="1" fillId="0" borderId="0"/>
    <xf numFmtId="177" fontId="109" fillId="16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4" fontId="1" fillId="0" borderId="0"/>
    <xf numFmtId="177" fontId="109" fillId="16" borderId="0" applyNumberFormat="0" applyBorder="0" applyAlignment="0" applyProtection="0">
      <alignment vertical="center"/>
    </xf>
    <xf numFmtId="0" fontId="1" fillId="0" borderId="0">
      <alignment vertical="center"/>
    </xf>
    <xf numFmtId="180" fontId="156" fillId="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56" fillId="17" borderId="0" applyNumberFormat="0" applyBorder="0" applyAlignment="0" applyProtection="0">
      <alignment vertical="center"/>
    </xf>
    <xf numFmtId="181" fontId="21" fillId="0" borderId="0"/>
    <xf numFmtId="0" fontId="42" fillId="0" borderId="0"/>
    <xf numFmtId="181" fontId="21" fillId="0" borderId="0"/>
    <xf numFmtId="0" fontId="86" fillId="16" borderId="52" applyNumberFormat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1" fontId="21" fillId="0" borderId="0"/>
    <xf numFmtId="181" fontId="21" fillId="0" borderId="0"/>
    <xf numFmtId="0" fontId="42" fillId="0" borderId="0"/>
    <xf numFmtId="177" fontId="109" fillId="17" borderId="0" applyNumberFormat="0" applyBorder="0" applyAlignment="0" applyProtection="0">
      <alignment vertical="center"/>
    </xf>
    <xf numFmtId="181" fontId="88" fillId="37" borderId="0" applyNumberFormat="0" applyBorder="0" applyAlignment="0" applyProtection="0">
      <alignment vertical="center"/>
    </xf>
    <xf numFmtId="0" fontId="260" fillId="0" borderId="0" applyNumberFormat="0" applyFill="0" applyBorder="0" applyAlignment="0" applyProtection="0">
      <alignment vertical="top"/>
      <protection locked="0"/>
    </xf>
    <xf numFmtId="177" fontId="109" fillId="17" borderId="0" applyNumberFormat="0" applyBorder="0" applyAlignment="0" applyProtection="0">
      <alignment vertical="center"/>
    </xf>
    <xf numFmtId="181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9" fillId="0" borderId="0" applyNumberFormat="0" applyFill="0" applyBorder="0" applyAlignment="0" applyProtection="0">
      <alignment vertical="top"/>
      <protection locked="0"/>
    </xf>
    <xf numFmtId="187" fontId="109" fillId="17" borderId="0" applyNumberFormat="0" applyBorder="0" applyAlignment="0" applyProtection="0">
      <alignment vertical="center"/>
    </xf>
    <xf numFmtId="0" fontId="256" fillId="0" borderId="90" applyNumberFormat="0" applyFill="0" applyAlignment="0" applyProtection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180" fontId="139" fillId="0" borderId="57" applyNumberFormat="0" applyFill="0" applyAlignment="0" applyProtection="0">
      <alignment vertical="center"/>
    </xf>
    <xf numFmtId="0" fontId="223" fillId="0" borderId="0" applyNumberFormat="0" applyFill="0" applyBorder="0" applyAlignment="0" applyProtection="0"/>
    <xf numFmtId="180" fontId="109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0" fontId="1" fillId="0" borderId="0">
      <alignment vertical="center"/>
    </xf>
    <xf numFmtId="180" fontId="109" fillId="17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09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/>
    <xf numFmtId="180" fontId="109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17" borderId="0" applyNumberFormat="0" applyBorder="0" applyAlignment="0" applyProtection="0">
      <alignment vertical="center"/>
    </xf>
    <xf numFmtId="180" fontId="156" fillId="1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0" fontId="95" fillId="0" borderId="0">
      <alignment vertical="center"/>
    </xf>
    <xf numFmtId="187" fontId="109" fillId="18" borderId="0" applyNumberFormat="0" applyBorder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18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25" borderId="0" applyNumberFormat="0" applyBorder="0" applyAlignment="0" applyProtection="0">
      <alignment vertical="center"/>
    </xf>
    <xf numFmtId="187" fontId="109" fillId="18" borderId="0" applyNumberFormat="0" applyBorder="0" applyAlignment="0" applyProtection="0">
      <alignment vertical="center"/>
    </xf>
    <xf numFmtId="180" fontId="109" fillId="18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7" fontId="109" fillId="18" borderId="0" applyNumberFormat="0" applyBorder="0" applyAlignment="0" applyProtection="0">
      <alignment vertical="center"/>
    </xf>
    <xf numFmtId="0" fontId="42" fillId="0" borderId="0"/>
    <xf numFmtId="187" fontId="156" fillId="18" borderId="0" applyNumberFormat="0" applyBorder="0" applyAlignment="0" applyProtection="0">
      <alignment vertical="center"/>
    </xf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43" fontId="58" fillId="0" borderId="0" applyFont="0" applyFill="0" applyBorder="0" applyAlignment="0" applyProtection="0"/>
    <xf numFmtId="177" fontId="103" fillId="31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/>
    <xf numFmtId="43" fontId="58" fillId="0" borderId="0" applyFont="0" applyFill="0" applyBorder="0" applyAlignment="0" applyProtection="0"/>
    <xf numFmtId="177" fontId="103" fillId="31" borderId="0" applyNumberFormat="0" applyBorder="0" applyAlignment="0" applyProtection="0">
      <alignment vertical="center"/>
    </xf>
    <xf numFmtId="181" fontId="21" fillId="0" borderId="0"/>
    <xf numFmtId="0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3" fillId="31" borderId="0" applyNumberFormat="0" applyBorder="0" applyAlignment="0" applyProtection="0">
      <alignment vertical="center"/>
    </xf>
    <xf numFmtId="0" fontId="21" fillId="0" borderId="0"/>
    <xf numFmtId="0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42" fillId="0" borderId="0"/>
    <xf numFmtId="181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03" fillId="29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103" fillId="29" borderId="0" applyNumberFormat="0" applyBorder="0" applyAlignment="0" applyProtection="0">
      <alignment vertical="center"/>
    </xf>
    <xf numFmtId="0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77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4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0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180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187" fontId="103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103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96" fillId="0" borderId="0">
      <alignment vertical="center"/>
    </xf>
    <xf numFmtId="0" fontId="42" fillId="0" borderId="0"/>
    <xf numFmtId="181" fontId="131" fillId="0" borderId="65" applyNumberFormat="0" applyFill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2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03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103" fillId="19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03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103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0" fontId="1" fillId="0" borderId="0">
      <alignment vertical="center"/>
    </xf>
    <xf numFmtId="187" fontId="49" fillId="2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0" fontId="123" fillId="20" borderId="1" applyNumberFormat="0" applyBorder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103" fillId="20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0" fontId="123" fillId="20" borderId="1" applyNumberFormat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>
      <alignment vertical="center"/>
    </xf>
    <xf numFmtId="0" fontId="103" fillId="20" borderId="0" applyNumberFormat="0" applyBorder="0" applyAlignment="0" applyProtection="0">
      <alignment vertical="center"/>
    </xf>
    <xf numFmtId="0" fontId="75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3" fillId="23" borderId="0" applyNumberFormat="0" applyBorder="0" applyAlignment="0" applyProtection="0">
      <alignment vertical="center"/>
    </xf>
    <xf numFmtId="0" fontId="21" fillId="0" borderId="0"/>
    <xf numFmtId="0" fontId="1" fillId="0" borderId="0"/>
    <xf numFmtId="181" fontId="21" fillId="0" borderId="0"/>
    <xf numFmtId="0" fontId="95" fillId="20" borderId="54" applyNumberFormat="0" applyFont="0" applyAlignment="0" applyProtection="0"/>
    <xf numFmtId="0" fontId="103" fillId="20" borderId="0" applyNumberFormat="0" applyBorder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96" fillId="0" borderId="0" applyNumberFormat="0" applyFill="0" applyBorder="0" applyAlignment="0" applyProtection="0"/>
    <xf numFmtId="184" fontId="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5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84" fillId="16" borderId="50" applyNumberFormat="0" applyAlignment="0" applyProtection="0">
      <alignment vertical="center"/>
    </xf>
    <xf numFmtId="181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177" fontId="49" fillId="31" borderId="0" applyNumberFormat="0" applyBorder="0" applyAlignment="0" applyProtection="0">
      <alignment vertical="center"/>
    </xf>
    <xf numFmtId="0" fontId="103" fillId="23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77" fontId="49" fillId="3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49" fillId="19" borderId="0" applyNumberFormat="0" applyBorder="0" applyAlignment="0" applyProtection="0">
      <alignment vertical="center"/>
    </xf>
    <xf numFmtId="0" fontId="21" fillId="0" borderId="0"/>
    <xf numFmtId="177" fontId="103" fillId="23" borderId="0" applyNumberFormat="0" applyBorder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0" fontId="103" fillId="23" borderId="0" applyNumberFormat="0" applyBorder="0" applyAlignment="0" applyProtection="0">
      <alignment vertical="center"/>
    </xf>
    <xf numFmtId="187" fontId="103" fillId="2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1" fillId="86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92" fillId="18" borderId="50" applyNumberFormat="0" applyAlignment="0" applyProtection="0"/>
    <xf numFmtId="0" fontId="1" fillId="8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03" fillId="20" borderId="0" applyNumberFormat="0" applyBorder="0" applyAlignment="0" applyProtection="0">
      <alignment vertical="center"/>
    </xf>
    <xf numFmtId="0" fontId="208" fillId="0" borderId="64" applyNumberFormat="0" applyFill="0" applyAlignment="0" applyProtection="0"/>
    <xf numFmtId="0" fontId="167" fillId="0" borderId="0">
      <alignment vertical="center"/>
    </xf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177" fontId="103" fillId="9" borderId="0" applyNumberFormat="0" applyBorder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9" borderId="0" applyNumberFormat="0" applyBorder="0" applyAlignment="0" applyProtection="0">
      <alignment vertical="center"/>
    </xf>
    <xf numFmtId="0" fontId="121" fillId="0" borderId="0"/>
    <xf numFmtId="0" fontId="121" fillId="0" borderId="0"/>
    <xf numFmtId="180" fontId="103" fillId="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67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/>
    <xf numFmtId="181" fontId="103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21" fillId="0" borderId="0"/>
    <xf numFmtId="187" fontId="103" fillId="9" borderId="0" applyNumberFormat="0" applyBorder="0" applyAlignment="0" applyProtection="0">
      <alignment vertical="center"/>
    </xf>
    <xf numFmtId="0" fontId="167" fillId="0" borderId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167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03" fillId="18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1" fillId="0" borderId="0"/>
    <xf numFmtId="181" fontId="103" fillId="18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42" fillId="0" borderId="0"/>
    <xf numFmtId="0" fontId="1" fillId="0" borderId="0"/>
    <xf numFmtId="0" fontId="103" fillId="18" borderId="0" applyNumberFormat="0" applyBorder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/>
    <xf numFmtId="181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103" fillId="18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03" fillId="18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0" fontId="49" fillId="0" borderId="0"/>
    <xf numFmtId="181" fontId="103" fillId="18" borderId="0" applyNumberFormat="0" applyBorder="0" applyAlignment="0" applyProtection="0">
      <alignment vertical="center"/>
    </xf>
    <xf numFmtId="181" fontId="1" fillId="0" borderId="0">
      <alignment vertical="center"/>
    </xf>
    <xf numFmtId="0" fontId="160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1" fontId="1" fillId="0" borderId="0">
      <alignment vertical="center"/>
    </xf>
    <xf numFmtId="0" fontId="160" fillId="0" borderId="0"/>
    <xf numFmtId="0" fontId="103" fillId="9" borderId="0" applyNumberFormat="0" applyBorder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167" fillId="0" borderId="0">
      <alignment vertical="center"/>
    </xf>
    <xf numFmtId="180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3" fillId="9" borderId="0" applyNumberFormat="0" applyBorder="0" applyAlignment="0" applyProtection="0">
      <alignment vertical="center"/>
    </xf>
    <xf numFmtId="181" fontId="167" fillId="0" borderId="0">
      <alignment vertical="center"/>
    </xf>
    <xf numFmtId="0" fontId="103" fillId="18" borderId="0" applyNumberFormat="0" applyBorder="0" applyAlignment="0" applyProtection="0">
      <alignment vertical="center"/>
    </xf>
    <xf numFmtId="181" fontId="98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7" fontId="103" fillId="9" borderId="0" applyNumberFormat="0" applyBorder="0" applyAlignment="0" applyProtection="0">
      <alignment vertical="center"/>
    </xf>
    <xf numFmtId="181" fontId="90" fillId="16" borderId="52" applyNumberFormat="0" applyAlignment="0" applyProtection="0"/>
    <xf numFmtId="0" fontId="103" fillId="18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3" fillId="18" borderId="0" applyNumberFormat="0" applyBorder="0" applyAlignment="0" applyProtection="0">
      <alignment vertical="center"/>
    </xf>
    <xf numFmtId="0" fontId="42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3" fillId="18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03" fillId="18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/>
    <xf numFmtId="0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03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33" fillId="20" borderId="54" applyNumberFormat="0" applyFont="0" applyAlignment="0" applyProtection="0"/>
    <xf numFmtId="181" fontId="103" fillId="17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180" fontId="91" fillId="46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219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/>
    <xf numFmtId="177" fontId="49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180" fontId="103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3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03" fillId="17" borderId="0" applyNumberFormat="0" applyBorder="0" applyAlignment="0" applyProtection="0">
      <alignment vertical="center"/>
    </xf>
    <xf numFmtId="187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99" fillId="5" borderId="52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7" fontId="120" fillId="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>
      <alignment vertical="center"/>
    </xf>
    <xf numFmtId="0" fontId="103" fillId="17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181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59" fillId="0" borderId="0" applyNumberFormat="0" applyFill="0" applyBorder="0" applyAlignment="0" applyProtection="0">
      <alignment vertical="top"/>
      <protection locked="0"/>
    </xf>
    <xf numFmtId="177" fontId="103" fillId="18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0" fontId="103" fillId="18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03" fillId="2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42" fillId="0" borderId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0" fontId="103" fillId="2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49" fillId="29" borderId="0" applyNumberFormat="0" applyBorder="0" applyAlignment="0" applyProtection="0">
      <alignment vertical="center"/>
    </xf>
    <xf numFmtId="177" fontId="103" fillId="18" borderId="0" applyNumberFormat="0" applyBorder="0" applyAlignment="0" applyProtection="0">
      <alignment vertical="center"/>
    </xf>
    <xf numFmtId="0" fontId="21" fillId="0" borderId="0"/>
    <xf numFmtId="180" fontId="103" fillId="18" borderId="0" applyNumberFormat="0" applyBorder="0" applyAlignment="0" applyProtection="0">
      <alignment vertical="center"/>
    </xf>
    <xf numFmtId="187" fontId="103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0" fontId="103" fillId="18" borderId="0" applyNumberFormat="0" applyBorder="0" applyAlignment="0" applyProtection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0" fontId="120" fillId="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103" fillId="20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42" fillId="0" borderId="0"/>
    <xf numFmtId="181" fontId="21" fillId="0" borderId="0"/>
    <xf numFmtId="0" fontId="99" fillId="5" borderId="52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31" borderId="0" applyNumberFormat="0" applyBorder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177" fontId="49" fillId="31" borderId="0" applyNumberFormat="0" applyBorder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1" fillId="0" borderId="0"/>
    <xf numFmtId="187" fontId="49" fillId="31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49" fillId="31" borderId="0" applyNumberFormat="0" applyBorder="0" applyAlignment="0" applyProtection="0">
      <alignment vertical="center"/>
    </xf>
    <xf numFmtId="184" fontId="1" fillId="0" borderId="0"/>
    <xf numFmtId="0" fontId="1" fillId="58" borderId="0" applyNumberFormat="0" applyBorder="0" applyAlignment="0" applyProtection="0">
      <alignment vertical="center"/>
    </xf>
    <xf numFmtId="187" fontId="49" fillId="31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29" fillId="0" borderId="0" applyNumberFormat="0" applyFill="0" applyBorder="0" applyAlignment="0" applyProtection="0"/>
    <xf numFmtId="180" fontId="132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77" fontId="132" fillId="19" borderId="0" applyNumberFormat="0" applyBorder="0" applyAlignment="0" applyProtection="0">
      <alignment vertical="center"/>
    </xf>
    <xf numFmtId="0" fontId="21" fillId="0" borderId="0"/>
    <xf numFmtId="0" fontId="42" fillId="0" borderId="0"/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7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77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22" borderId="0" applyNumberFormat="0" applyBorder="0" applyAlignment="0" applyProtection="0">
      <alignment vertical="center"/>
    </xf>
    <xf numFmtId="180" fontId="4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49" fillId="23" borderId="0" applyNumberFormat="0" applyBorder="0" applyAlignment="0" applyProtection="0">
      <alignment vertical="center"/>
    </xf>
    <xf numFmtId="0" fontId="95" fillId="0" borderId="0"/>
    <xf numFmtId="0" fontId="21" fillId="0" borderId="0" applyNumberFormat="0" applyFont="0" applyFill="0" applyBorder="0" applyAlignment="0" applyProtection="0"/>
    <xf numFmtId="0" fontId="1" fillId="0" borderId="0"/>
    <xf numFmtId="187" fontId="49" fillId="23" borderId="0" applyNumberFormat="0" applyBorder="0" applyAlignment="0" applyProtection="0">
      <alignment vertical="center"/>
    </xf>
    <xf numFmtId="41" fontId="199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7" fontId="49" fillId="23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0" fontId="21" fillId="0" borderId="0"/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49" fillId="20" borderId="54" applyNumberFormat="0" applyFont="0" applyAlignment="0" applyProtection="0">
      <alignment vertical="center"/>
    </xf>
    <xf numFmtId="177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03" fillId="22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180" fontId="4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33" fillId="0" borderId="0" applyNumberFormat="0" applyFill="0" applyBorder="0" applyAlignment="0" applyProtection="0">
      <alignment vertical="center"/>
    </xf>
    <xf numFmtId="187" fontId="49" fillId="23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7" fontId="49" fillId="23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0" fontId="132" fillId="20" borderId="0" applyNumberFormat="0" applyBorder="0" applyAlignment="0" applyProtection="0">
      <alignment vertical="center"/>
    </xf>
    <xf numFmtId="187" fontId="132" fillId="20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177" fontId="132" fillId="18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33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08" fillId="0" borderId="0"/>
    <xf numFmtId="181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187" fontId="49" fillId="9" borderId="0" applyNumberFormat="0" applyBorder="0" applyAlignment="0" applyProtection="0">
      <alignment vertical="center"/>
    </xf>
    <xf numFmtId="0" fontId="21" fillId="0" borderId="0"/>
    <xf numFmtId="180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117" fillId="0" borderId="0">
      <protection locked="0"/>
    </xf>
    <xf numFmtId="181" fontId="103" fillId="17" borderId="0" applyNumberFormat="0" applyBorder="0" applyAlignment="0" applyProtection="0">
      <alignment vertical="center"/>
    </xf>
    <xf numFmtId="177" fontId="49" fillId="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7" fontId="49" fillId="9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17" borderId="0" applyNumberFormat="0" applyBorder="0" applyAlignment="0" applyProtection="0">
      <alignment vertical="center"/>
    </xf>
    <xf numFmtId="180" fontId="132" fillId="18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103" fillId="17" borderId="0" applyNumberFormat="0" applyBorder="0" applyAlignment="0" applyProtection="0">
      <alignment vertical="center"/>
    </xf>
    <xf numFmtId="181" fontId="21" fillId="0" borderId="0"/>
    <xf numFmtId="187" fontId="132" fillId="18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1" fontId="59" fillId="0" borderId="0" applyNumberFormat="0" applyFill="0" applyBorder="0" applyAlignment="0" applyProtection="0">
      <alignment vertical="top"/>
      <protection locked="0"/>
    </xf>
    <xf numFmtId="181" fontId="21" fillId="0" borderId="0"/>
    <xf numFmtId="187" fontId="49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1" fontId="21" fillId="0" borderId="0"/>
    <xf numFmtId="187" fontId="49" fillId="17" borderId="0" applyNumberFormat="0" applyBorder="0" applyAlignment="0" applyProtection="0">
      <alignment vertical="center"/>
    </xf>
    <xf numFmtId="180" fontId="138" fillId="0" borderId="67" applyNumberFormat="0" applyFill="0" applyAlignment="0" applyProtection="0">
      <alignment vertical="center"/>
    </xf>
    <xf numFmtId="0" fontId="21" fillId="0" borderId="0"/>
    <xf numFmtId="18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7" fontId="49" fillId="1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4" fontId="113" fillId="16" borderId="0" applyNumberFormat="0" applyBorder="0" applyAlignment="0" applyProtection="0"/>
    <xf numFmtId="181" fontId="103" fillId="22" borderId="0" applyNumberFormat="0" applyBorder="0" applyAlignment="0" applyProtection="0">
      <alignment vertical="center"/>
    </xf>
    <xf numFmtId="187" fontId="49" fillId="17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0" borderId="0"/>
    <xf numFmtId="177" fontId="49" fillId="17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0" borderId="0"/>
    <xf numFmtId="177" fontId="49" fillId="17" borderId="0" applyNumberFormat="0" applyBorder="0" applyAlignment="0" applyProtection="0">
      <alignment vertical="center"/>
    </xf>
    <xf numFmtId="177" fontId="49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7" fontId="120" fillId="9" borderId="0" applyNumberFormat="0" applyBorder="0" applyAlignment="0" applyProtection="0">
      <alignment vertical="center"/>
    </xf>
    <xf numFmtId="180" fontId="49" fillId="17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132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1" fillId="0" borderId="0"/>
    <xf numFmtId="177" fontId="132" fillId="20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21" fillId="0" borderId="0"/>
    <xf numFmtId="177" fontId="49" fillId="18" borderId="0" applyNumberFormat="0" applyBorder="0" applyAlignment="0" applyProtection="0">
      <alignment vertical="center"/>
    </xf>
    <xf numFmtId="184" fontId="1" fillId="0" borderId="0"/>
    <xf numFmtId="0" fontId="21" fillId="0" borderId="0"/>
    <xf numFmtId="0" fontId="21" fillId="0" borderId="0"/>
    <xf numFmtId="177" fontId="49" fillId="18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21" fillId="0" borderId="0"/>
    <xf numFmtId="181" fontId="99" fillId="5" borderId="52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21" fillId="0" borderId="0"/>
    <xf numFmtId="0" fontId="92" fillId="18" borderId="50" applyNumberFormat="0" applyAlignment="0" applyProtection="0"/>
    <xf numFmtId="0" fontId="21" fillId="0" borderId="0"/>
    <xf numFmtId="181" fontId="21" fillId="0" borderId="0"/>
    <xf numFmtId="177" fontId="49" fillId="18" borderId="0" applyNumberFormat="0" applyBorder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42" fillId="0" borderId="0"/>
    <xf numFmtId="180" fontId="49" fillId="9" borderId="0" applyNumberFormat="0" applyBorder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21" fillId="0" borderId="0"/>
    <xf numFmtId="180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5" fontId="42" fillId="0" borderId="55">
      <protection locked="0"/>
    </xf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181" fontId="107" fillId="24" borderId="58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181" fontId="21" fillId="0" borderId="0"/>
    <xf numFmtId="177" fontId="49" fillId="18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99" fillId="5" borderId="52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9" fillId="5" borderId="52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92" fillId="18" borderId="50" applyNumberFormat="0" applyAlignment="0" applyProtection="0"/>
    <xf numFmtId="0" fontId="107" fillId="24" borderId="58" applyNumberFormat="0" applyAlignment="0" applyProtection="0">
      <alignment vertical="center"/>
    </xf>
    <xf numFmtId="181" fontId="21" fillId="0" borderId="0"/>
    <xf numFmtId="0" fontId="21" fillId="0" borderId="0"/>
    <xf numFmtId="177" fontId="49" fillId="18" borderId="0" applyNumberFormat="0" applyBorder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181" fontId="163" fillId="0" borderId="0" applyNumberFormat="0" applyFill="0" applyBorder="0" applyAlignment="0" applyProtection="0">
      <alignment vertical="top"/>
      <protection locked="0"/>
    </xf>
    <xf numFmtId="187" fontId="49" fillId="18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184" fontId="113" fillId="28" borderId="0" applyNumberFormat="0" applyBorder="0" applyAlignment="0" applyProtection="0"/>
    <xf numFmtId="181" fontId="107" fillId="24" borderId="58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5" fontId="42" fillId="0" borderId="55">
      <protection locked="0"/>
    </xf>
    <xf numFmtId="0" fontId="1" fillId="0" borderId="0"/>
    <xf numFmtId="181" fontId="107" fillId="24" borderId="58" applyNumberFormat="0" applyAlignment="0" applyProtection="0">
      <alignment vertical="center"/>
    </xf>
    <xf numFmtId="177" fontId="49" fillId="18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1" fontId="107" fillId="24" borderId="58" applyNumberFormat="0" applyAlignment="0" applyProtection="0">
      <alignment vertical="center"/>
    </xf>
    <xf numFmtId="0" fontId="21" fillId="0" borderId="0"/>
    <xf numFmtId="0" fontId="21" fillId="0" borderId="0"/>
    <xf numFmtId="187" fontId="49" fillId="18" borderId="0" applyNumberFormat="0" applyBorder="0" applyAlignment="0" applyProtection="0">
      <alignment vertical="center"/>
    </xf>
    <xf numFmtId="0" fontId="1" fillId="0" borderId="0"/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49" fillId="18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0" fontId="107" fillId="24" borderId="58" applyNumberFormat="0" applyAlignment="0" applyProtection="0">
      <alignment vertical="center"/>
    </xf>
    <xf numFmtId="187" fontId="49" fillId="18" borderId="0" applyNumberFormat="0" applyBorder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77" fontId="49" fillId="18" borderId="0" applyNumberFormat="0" applyBorder="0" applyAlignment="0" applyProtection="0">
      <alignment vertical="center"/>
    </xf>
    <xf numFmtId="0" fontId="107" fillId="24" borderId="58" applyNumberFormat="0" applyAlignment="0" applyProtection="0">
      <alignment vertical="center"/>
    </xf>
    <xf numFmtId="180" fontId="49" fillId="18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7" fontId="49" fillId="18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7" fillId="24" borderId="58" applyNumberFormat="0" applyAlignment="0" applyProtection="0">
      <alignment vertical="center"/>
    </xf>
    <xf numFmtId="0" fontId="1" fillId="0" borderId="0"/>
    <xf numFmtId="181" fontId="21" fillId="0" borderId="0"/>
    <xf numFmtId="180" fontId="132" fillId="20" borderId="0" applyNumberFormat="0" applyBorder="0" applyAlignment="0" applyProtection="0">
      <alignment vertical="center"/>
    </xf>
    <xf numFmtId="181" fontId="88" fillId="37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241" fillId="0" borderId="64" applyNumberFormat="0" applyFill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1" fillId="84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0" fillId="16" borderId="52" applyNumberFormat="0" applyAlignment="0" applyProtection="0"/>
    <xf numFmtId="181" fontId="49" fillId="20" borderId="54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1" fillId="71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4" fontId="1" fillId="0" borderId="0"/>
    <xf numFmtId="181" fontId="88" fillId="37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48" fillId="0" borderId="0" applyNumberFormat="0" applyFill="0" applyBorder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0" fontId="96" fillId="0" borderId="0">
      <alignment vertical="center"/>
    </xf>
    <xf numFmtId="0" fontId="49" fillId="20" borderId="54" applyNumberFormat="0" applyFont="0" applyAlignment="0" applyProtection="0">
      <alignment vertical="center"/>
    </xf>
    <xf numFmtId="0" fontId="1" fillId="70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0" fontId="42" fillId="0" borderId="0"/>
    <xf numFmtId="0" fontId="98" fillId="20" borderId="54" applyNumberFormat="0" applyFont="0" applyAlignment="0" applyProtection="0">
      <alignment vertical="center"/>
    </xf>
    <xf numFmtId="0" fontId="1" fillId="67" borderId="0" applyNumberFormat="0" applyBorder="0" applyAlignment="0" applyProtection="0">
      <alignment vertical="center"/>
    </xf>
    <xf numFmtId="184" fontId="1" fillId="0" borderId="0"/>
    <xf numFmtId="0" fontId="88" fillId="37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5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42" fillId="0" borderId="0"/>
    <xf numFmtId="0" fontId="1" fillId="32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1" fillId="75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" fillId="45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0" borderId="0"/>
    <xf numFmtId="0" fontId="1" fillId="45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77" fillId="24" borderId="58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50" borderId="0" applyNumberFormat="0" applyBorder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61" fillId="5" borderId="54" applyNumberFormat="0" applyFont="0" applyAlignment="0" applyProtection="0"/>
    <xf numFmtId="181" fontId="91" fillId="19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42" fillId="0" borderId="0"/>
    <xf numFmtId="181" fontId="42" fillId="0" borderId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77" fontId="113" fillId="16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177" fontId="49" fillId="2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/>
    <xf numFmtId="0" fontId="152" fillId="43" borderId="1" applyNumberFormat="0" applyFont="0" applyAlignment="0">
      <alignment horizontal="left"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77" fontId="156" fillId="29" borderId="0" applyNumberFormat="0" applyBorder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21" fillId="0" borderId="0"/>
    <xf numFmtId="187" fontId="49" fillId="29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1" fillId="0" borderId="0">
      <alignment vertical="center"/>
    </xf>
    <xf numFmtId="0" fontId="1" fillId="0" borderId="0"/>
    <xf numFmtId="177" fontId="49" fillId="29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" fillId="0" borderId="0"/>
    <xf numFmtId="181" fontId="49" fillId="2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180" fontId="49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3" fillId="16" borderId="50" applyNumberFormat="0" applyAlignment="0" applyProtection="0"/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180" fontId="49" fillId="2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49" fillId="29" borderId="0" applyNumberFormat="0" applyBorder="0" applyAlignment="0" applyProtection="0">
      <alignment vertical="center"/>
    </xf>
    <xf numFmtId="0" fontId="1" fillId="0" borderId="0"/>
    <xf numFmtId="187" fontId="49" fillId="29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49" fillId="2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181" fontId="88" fillId="4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187" fontId="49" fillId="2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187" fontId="49" fillId="2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7" fontId="49" fillId="29" borderId="0" applyNumberFormat="0" applyBorder="0" applyAlignment="0" applyProtection="0">
      <alignment vertical="center"/>
    </xf>
    <xf numFmtId="180" fontId="113" fillId="16" borderId="0" applyNumberFormat="0" applyBorder="0" applyAlignment="0" applyProtection="0"/>
    <xf numFmtId="181" fontId="49" fillId="29" borderId="0" applyNumberFormat="0" applyBorder="0" applyAlignment="0" applyProtection="0">
      <alignment vertical="center"/>
    </xf>
    <xf numFmtId="0" fontId="21" fillId="0" borderId="0">
      <alignment vertical="center"/>
    </xf>
    <xf numFmtId="0" fontId="49" fillId="29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42" fillId="0" borderId="0"/>
    <xf numFmtId="181" fontId="49" fillId="2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18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1" fillId="0" borderId="0"/>
    <xf numFmtId="0" fontId="86" fillId="16" borderId="52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4" fontId="1" fillId="0" borderId="0"/>
    <xf numFmtId="0" fontId="86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0" fontId="113" fillId="2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77" fontId="113" fillId="19" borderId="0" applyNumberFormat="0" applyBorder="0" applyAlignment="0" applyProtection="0"/>
    <xf numFmtId="177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166" fillId="30" borderId="0" applyNumberFormat="0" applyBorder="0" applyAlignment="0" applyProtection="0"/>
    <xf numFmtId="181" fontId="49" fillId="1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19" borderId="0" applyNumberFormat="0" applyBorder="0" applyAlignment="0" applyProtection="0">
      <alignment vertical="center"/>
    </xf>
    <xf numFmtId="187" fontId="49" fillId="19" borderId="0" applyNumberFormat="0" applyBorder="0" applyAlignment="0" applyProtection="0">
      <alignment vertical="center"/>
    </xf>
    <xf numFmtId="14" fontId="126" fillId="0" borderId="0" applyNumberFormat="0" applyFill="0" applyBorder="0" applyAlignment="0" applyProtection="0">
      <alignment horizontal="left"/>
    </xf>
    <xf numFmtId="0" fontId="42" fillId="0" borderId="0"/>
    <xf numFmtId="177" fontId="49" fillId="2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177" fontId="49" fillId="29" borderId="0" applyNumberFormat="0" applyBorder="0" applyAlignment="0" applyProtection="0">
      <alignment vertical="center"/>
    </xf>
    <xf numFmtId="181" fontId="1" fillId="0" borderId="0"/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77" fontId="49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113" fillId="19" borderId="0" applyNumberFormat="0" applyBorder="0" applyAlignment="0" applyProtection="0"/>
    <xf numFmtId="187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9" fillId="0" borderId="0">
      <alignment vertical="center"/>
    </xf>
    <xf numFmtId="181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177" fontId="49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77" fontId="49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1" fontId="21" fillId="0" borderId="0"/>
    <xf numFmtId="187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21" fillId="0" borderId="0"/>
    <xf numFmtId="0" fontId="1" fillId="0" borderId="0"/>
    <xf numFmtId="177" fontId="49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49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21" fillId="0" borderId="0"/>
    <xf numFmtId="187" fontId="49" fillId="19" borderId="0" applyNumberFormat="0" applyBorder="0" applyAlignment="0" applyProtection="0">
      <alignment vertical="center"/>
    </xf>
    <xf numFmtId="0" fontId="21" fillId="0" borderId="0"/>
    <xf numFmtId="0" fontId="1" fillId="0" borderId="0"/>
    <xf numFmtId="180" fontId="49" fillId="19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9" fillId="19" borderId="0" applyNumberFormat="0" applyBorder="0" applyAlignment="0" applyProtection="0">
      <alignment vertical="center"/>
    </xf>
    <xf numFmtId="0" fontId="1" fillId="0" borderId="0"/>
    <xf numFmtId="187" fontId="49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181" fontId="21" fillId="0" borderId="0"/>
    <xf numFmtId="180" fontId="49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7" fontId="49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113" fillId="19" borderId="0" applyNumberFormat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77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7" fontId="49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77" fontId="49" fillId="1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13" fillId="1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19" borderId="0" applyNumberFormat="0" applyBorder="0" applyAlignment="0" applyProtection="0">
      <alignment vertical="center"/>
    </xf>
    <xf numFmtId="0" fontId="42" fillId="0" borderId="0"/>
    <xf numFmtId="177" fontId="49" fillId="1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0" fontId="49" fillId="19" borderId="0" applyNumberFormat="0" applyBorder="0" applyAlignment="0" applyProtection="0">
      <alignment vertical="center"/>
    </xf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19" borderId="0" applyNumberFormat="0" applyBorder="0" applyAlignment="0" applyProtection="0">
      <alignment vertical="center"/>
    </xf>
    <xf numFmtId="0" fontId="1" fillId="0" borderId="0"/>
    <xf numFmtId="187" fontId="49" fillId="19" borderId="0" applyNumberFormat="0" applyBorder="0" applyAlignment="0" applyProtection="0">
      <alignment vertical="center"/>
    </xf>
    <xf numFmtId="184" fontId="1" fillId="0" borderId="0"/>
    <xf numFmtId="0" fontId="4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49" fillId="1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19" borderId="0" applyNumberFormat="0" applyBorder="0" applyAlignment="0" applyProtection="0">
      <alignment vertical="center"/>
    </xf>
    <xf numFmtId="181" fontId="166" fillId="30" borderId="0" applyNumberFormat="0" applyBorder="0" applyAlignment="0" applyProtection="0"/>
    <xf numFmtId="0" fontId="42" fillId="0" borderId="0"/>
    <xf numFmtId="181" fontId="21" fillId="0" borderId="0"/>
    <xf numFmtId="180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7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9" borderId="0" applyNumberFormat="0" applyBorder="0" applyAlignment="0" applyProtection="0">
      <alignment vertical="center"/>
    </xf>
    <xf numFmtId="181" fontId="167" fillId="0" borderId="0">
      <alignment vertical="center"/>
    </xf>
    <xf numFmtId="181" fontId="160" fillId="0" borderId="0"/>
    <xf numFmtId="181" fontId="49" fillId="19" borderId="0" applyNumberFormat="0" applyBorder="0" applyAlignment="0" applyProtection="0">
      <alignment vertical="center"/>
    </xf>
    <xf numFmtId="181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21" fillId="0" borderId="0"/>
    <xf numFmtId="0" fontId="121" fillId="0" borderId="0"/>
    <xf numFmtId="0" fontId="49" fillId="19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21" fillId="0" borderId="0"/>
    <xf numFmtId="0" fontId="1" fillId="0" borderId="0"/>
    <xf numFmtId="181" fontId="49" fillId="19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181" fontId="49" fillId="19" borderId="0" applyNumberFormat="0" applyBorder="0" applyAlignment="0" applyProtection="0">
      <alignment vertical="center"/>
    </xf>
    <xf numFmtId="0" fontId="42" fillId="0" borderId="0"/>
    <xf numFmtId="0" fontId="49" fillId="1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4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19" borderId="0" applyNumberFormat="0" applyBorder="0" applyAlignment="0" applyProtection="0">
      <alignment vertical="center"/>
    </xf>
    <xf numFmtId="0" fontId="113" fillId="1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113" fillId="36" borderId="0" applyNumberFormat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113" fillId="27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187" fontId="49" fillId="36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9" fillId="36" borderId="0" applyNumberFormat="0" applyBorder="0" applyAlignment="0" applyProtection="0">
      <alignment vertical="center"/>
    </xf>
    <xf numFmtId="0" fontId="21" fillId="0" borderId="0"/>
    <xf numFmtId="181" fontId="1" fillId="0" borderId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1" fillId="0" borderId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9" fillId="36" borderId="0" applyNumberFormat="0" applyBorder="0" applyAlignment="0" applyProtection="0">
      <alignment vertical="center"/>
    </xf>
    <xf numFmtId="0" fontId="21" fillId="0" borderId="0"/>
    <xf numFmtId="0" fontId="184" fillId="0" borderId="0" applyNumberFormat="0" applyProtection="0">
      <alignment horizontal="left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84" fillId="0" borderId="0" applyNumberFormat="0" applyProtection="0">
      <alignment horizontal="left"/>
    </xf>
    <xf numFmtId="180" fontId="131" fillId="0" borderId="6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0" fontId="148" fillId="0" borderId="6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42" fillId="0" borderId="0"/>
    <xf numFmtId="187" fontId="49" fillId="36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7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42" fillId="0" borderId="0"/>
    <xf numFmtId="187" fontId="49" fillId="36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1" fillId="0" borderId="0"/>
    <xf numFmtId="0" fontId="42" fillId="0" borderId="0"/>
    <xf numFmtId="181" fontId="49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6" borderId="0" applyNumberFormat="0" applyBorder="0" applyAlignment="0" applyProtection="0">
      <alignment vertical="center"/>
    </xf>
    <xf numFmtId="0" fontId="1" fillId="0" borderId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42" fillId="0" borderId="0"/>
    <xf numFmtId="0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52" fillId="0" borderId="18">
      <alignment horizontal="left" vertical="center"/>
    </xf>
    <xf numFmtId="181" fontId="49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52" fillId="0" borderId="18">
      <alignment horizontal="left" vertical="center"/>
    </xf>
    <xf numFmtId="181" fontId="49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49" fillId="3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181" fontId="49" fillId="36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3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6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180" fontId="119" fillId="22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3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113" fillId="36" borderId="0" applyNumberFormat="0" applyBorder="0" applyAlignment="0" applyProtection="0"/>
    <xf numFmtId="0" fontId="91" fillId="25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113" fillId="36" borderId="0" applyNumberFormat="0" applyBorder="0" applyAlignment="0" applyProtection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52" borderId="0" applyNumberFormat="0" applyBorder="0" applyAlignment="0" applyProtection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13" fillId="27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113" fillId="16" borderId="0" applyNumberFormat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7" fontId="49" fillId="9" borderId="0" applyNumberFormat="0" applyBorder="0" applyAlignment="0" applyProtection="0">
      <alignment vertical="center"/>
    </xf>
    <xf numFmtId="0" fontId="42" fillId="0" borderId="0"/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4" fontId="1" fillId="0" borderId="0"/>
    <xf numFmtId="0" fontId="103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49" fillId="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185" fontId="117" fillId="0" borderId="0">
      <protection locked="0"/>
    </xf>
    <xf numFmtId="0" fontId="152" fillId="43" borderId="1" applyNumberFormat="0" applyFont="0" applyAlignment="0">
      <alignment horizontal="left"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2" fillId="0" borderId="0"/>
    <xf numFmtId="177" fontId="49" fillId="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1" fillId="0" borderId="0"/>
    <xf numFmtId="0" fontId="114" fillId="0" borderId="57" applyNumberFormat="0" applyFill="0" applyAlignment="0" applyProtection="0">
      <alignment vertical="center"/>
    </xf>
    <xf numFmtId="0" fontId="42" fillId="0" borderId="0"/>
    <xf numFmtId="180" fontId="49" fillId="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42" fillId="0" borderId="0"/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9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87" fontId="49" fillId="9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9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9" fillId="9" borderId="0" applyNumberFormat="0" applyBorder="0" applyAlignment="0" applyProtection="0">
      <alignment vertical="center"/>
    </xf>
    <xf numFmtId="180" fontId="113" fillId="19" borderId="0" applyNumberFormat="0" applyBorder="0" applyAlignment="0" applyProtection="0"/>
    <xf numFmtId="181" fontId="114" fillId="0" borderId="57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187" fontId="49" fillId="9" borderId="0" applyNumberFormat="0" applyBorder="0" applyAlignment="0" applyProtection="0">
      <alignment vertical="center"/>
    </xf>
    <xf numFmtId="180" fontId="113" fillId="36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42" fillId="0" borderId="0"/>
    <xf numFmtId="180" fontId="49" fillId="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205" fillId="0" borderId="0"/>
    <xf numFmtId="181" fontId="91" fillId="37" borderId="0" applyNumberFormat="0" applyBorder="0" applyAlignment="0" applyProtection="0">
      <alignment vertical="center"/>
    </xf>
    <xf numFmtId="0" fontId="42" fillId="0" borderId="0"/>
    <xf numFmtId="0" fontId="16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6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62" fillId="0" borderId="0" applyNumberFormat="0" applyFill="0" applyBorder="0" applyAlignment="0" applyProtection="0">
      <alignment vertical="top"/>
      <protection locked="0"/>
    </xf>
    <xf numFmtId="0" fontId="124" fillId="23" borderId="0" applyNumberFormat="0" applyBorder="0" applyAlignment="0" applyProtection="0">
      <alignment vertical="center"/>
    </xf>
    <xf numFmtId="0" fontId="15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7" fontId="49" fillId="9" borderId="0" applyNumberFormat="0" applyBorder="0" applyAlignment="0" applyProtection="0">
      <alignment vertical="center"/>
    </xf>
    <xf numFmtId="203" fontId="238" fillId="0" borderId="0"/>
    <xf numFmtId="0" fontId="119" fillId="22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49" fillId="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49" fillId="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0" fontId="113" fillId="16" borderId="0" applyNumberFormat="0" applyBorder="0" applyAlignment="0" applyProtection="0"/>
    <xf numFmtId="0" fontId="124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113" fillId="16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77" fontId="49" fillId="9" borderId="0" applyNumberFormat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9" borderId="0" applyNumberFormat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0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203" fontId="142" fillId="0" borderId="0"/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49" fillId="9" borderId="0" applyNumberFormat="0" applyBorder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207" fontId="246" fillId="0" borderId="0"/>
    <xf numFmtId="0" fontId="91" fillId="3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1" fillId="0" borderId="0"/>
    <xf numFmtId="0" fontId="42" fillId="0" borderId="0"/>
    <xf numFmtId="187" fontId="49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49" fillId="9" borderId="0" applyNumberFormat="0" applyBorder="0" applyAlignment="0" applyProtection="0">
      <alignment vertical="center"/>
    </xf>
    <xf numFmtId="181" fontId="21" fillId="0" borderId="0"/>
    <xf numFmtId="0" fontId="42" fillId="0" borderId="0"/>
    <xf numFmtId="181" fontId="49" fillId="9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42" fillId="0" borderId="0"/>
    <xf numFmtId="181" fontId="49" fillId="9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2" fillId="0" borderId="0"/>
    <xf numFmtId="0" fontId="91" fillId="21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0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49" fillId="9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21" fillId="0" borderId="0"/>
    <xf numFmtId="0" fontId="42" fillId="0" borderId="0"/>
    <xf numFmtId="181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/>
    <xf numFmtId="0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9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176" fillId="17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7" fontId="49" fillId="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13" fillId="9" borderId="0" applyNumberFormat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2" fillId="0" borderId="0"/>
    <xf numFmtId="0" fontId="1" fillId="41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4" fontId="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113" fillId="9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1" fillId="0" borderId="0"/>
    <xf numFmtId="0" fontId="42" fillId="0" borderId="0"/>
    <xf numFmtId="181" fontId="97" fillId="18" borderId="50" applyNumberFormat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87" fillId="5" borderId="50" applyNumberFormat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0" fontId="49" fillId="29" borderId="0" applyNumberFormat="0" applyBorder="0" applyAlignment="0" applyProtection="0">
      <alignment vertical="center"/>
    </xf>
    <xf numFmtId="181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3" fillId="29" borderId="0" applyNumberFormat="0" applyBorder="0" applyAlignment="0" applyProtection="0"/>
    <xf numFmtId="0" fontId="91" fillId="33" borderId="0" applyNumberFormat="0" applyBorder="0" applyAlignment="0" applyProtection="0">
      <alignment vertical="center"/>
    </xf>
    <xf numFmtId="0" fontId="42" fillId="0" borderId="0"/>
    <xf numFmtId="180" fontId="49" fillId="29" borderId="0" applyNumberFormat="0" applyBorder="0" applyAlignment="0" applyProtection="0">
      <alignment vertical="center"/>
    </xf>
    <xf numFmtId="0" fontId="49" fillId="0" borderId="0">
      <alignment vertical="center"/>
    </xf>
    <xf numFmtId="181" fontId="1" fillId="0" borderId="0"/>
    <xf numFmtId="0" fontId="42" fillId="0" borderId="0"/>
    <xf numFmtId="0" fontId="101" fillId="16" borderId="52" applyNumberFormat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9" fillId="2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4" borderId="0" applyNumberFormat="0" applyBorder="0" applyAlignment="0" applyProtection="0">
      <alignment vertical="center"/>
    </xf>
    <xf numFmtId="181" fontId="49" fillId="0" borderId="0"/>
    <xf numFmtId="181" fontId="49" fillId="29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2" fillId="0" borderId="0"/>
    <xf numFmtId="181" fontId="49" fillId="3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42" fillId="0" borderId="0"/>
    <xf numFmtId="187" fontId="49" fillId="29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181" fontId="21" fillId="0" borderId="0"/>
    <xf numFmtId="0" fontId="49" fillId="29" borderId="0" applyNumberFormat="0" applyBorder="0" applyAlignment="0" applyProtection="0">
      <alignment vertical="center"/>
    </xf>
    <xf numFmtId="181" fontId="21" fillId="0" borderId="0"/>
    <xf numFmtId="187" fontId="49" fillId="29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7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42" fillId="0" borderId="0"/>
    <xf numFmtId="180" fontId="49" fillId="29" borderId="0" applyNumberFormat="0" applyBorder="0" applyAlignment="0" applyProtection="0">
      <alignment vertical="center"/>
    </xf>
    <xf numFmtId="184" fontId="113" fillId="29" borderId="0" applyNumberFormat="0" applyBorder="0" applyAlignment="0" applyProtection="0"/>
    <xf numFmtId="187" fontId="49" fillId="29" borderId="0" applyNumberFormat="0" applyBorder="0" applyAlignment="0" applyProtection="0">
      <alignment vertical="center"/>
    </xf>
    <xf numFmtId="181" fontId="1" fillId="0" borderId="0"/>
    <xf numFmtId="0" fontId="42" fillId="0" borderId="0"/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49" fillId="2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7" fontId="49" fillId="29" borderId="0" applyNumberFormat="0" applyBorder="0" applyAlignment="0" applyProtection="0">
      <alignment vertical="center"/>
    </xf>
    <xf numFmtId="181" fontId="1" fillId="0" borderId="0"/>
    <xf numFmtId="184" fontId="92" fillId="18" borderId="52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2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42" fillId="0" borderId="0"/>
    <xf numFmtId="0" fontId="93" fillId="16" borderId="50" applyNumberFormat="0" applyAlignment="0" applyProtection="0"/>
    <xf numFmtId="184" fontId="92" fillId="18" borderId="52" applyNumberFormat="0" applyAlignment="0" applyProtection="0"/>
    <xf numFmtId="181" fontId="91" fillId="21" borderId="0" applyNumberFormat="0" applyBorder="0" applyAlignment="0" applyProtection="0">
      <alignment vertical="center"/>
    </xf>
    <xf numFmtId="0" fontId="42" fillId="0" borderId="0"/>
    <xf numFmtId="180" fontId="113" fillId="29" borderId="0" applyNumberFormat="0" applyBorder="0" applyAlignment="0" applyProtection="0"/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9" borderId="0" applyNumberFormat="0" applyBorder="0" applyAlignment="0" applyProtection="0">
      <alignment vertical="center"/>
    </xf>
    <xf numFmtId="181" fontId="21" fillId="0" borderId="0"/>
    <xf numFmtId="181" fontId="85" fillId="0" borderId="51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166" fillId="16" borderId="0" applyNumberFormat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7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9" fillId="29" borderId="0" applyNumberFormat="0" applyBorder="0" applyAlignment="0" applyProtection="0">
      <alignment vertical="center"/>
    </xf>
    <xf numFmtId="0" fontId="42" fillId="0" borderId="0"/>
    <xf numFmtId="187" fontId="49" fillId="29" borderId="0" applyNumberFormat="0" applyBorder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1" fontId="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49" fillId="29" borderId="0" applyNumberFormat="0" applyBorder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21" fillId="0" borderId="0"/>
    <xf numFmtId="0" fontId="42" fillId="0" borderId="0"/>
    <xf numFmtId="181" fontId="49" fillId="29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21" fillId="0" borderId="0"/>
    <xf numFmtId="0" fontId="49" fillId="29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181" fontId="49" fillId="2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21" fillId="0" borderId="0"/>
    <xf numFmtId="181" fontId="49" fillId="29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49" fillId="29" borderId="0" applyNumberFormat="0" applyBorder="0" applyAlignment="0" applyProtection="0">
      <alignment vertical="center"/>
    </xf>
    <xf numFmtId="181" fontId="21" fillId="0" borderId="0"/>
    <xf numFmtId="0" fontId="91" fillId="3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/>
    <xf numFmtId="0" fontId="42" fillId="0" borderId="0"/>
    <xf numFmtId="181" fontId="49" fillId="29" borderId="0" applyNumberFormat="0" applyBorder="0" applyAlignment="0" applyProtection="0">
      <alignment vertical="center"/>
    </xf>
    <xf numFmtId="0" fontId="42" fillId="0" borderId="0"/>
    <xf numFmtId="181" fontId="91" fillId="33" borderId="0" applyNumberFormat="0" applyBorder="0" applyAlignment="0" applyProtection="0">
      <alignment vertical="center"/>
    </xf>
    <xf numFmtId="181" fontId="21" fillId="0" borderId="0"/>
    <xf numFmtId="0" fontId="49" fillId="29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5" fillId="0" borderId="0"/>
    <xf numFmtId="181" fontId="49" fillId="29" borderId="0" applyNumberFormat="0" applyBorder="0" applyAlignment="0" applyProtection="0">
      <alignment vertical="center"/>
    </xf>
    <xf numFmtId="0" fontId="42" fillId="0" borderId="0"/>
    <xf numFmtId="187" fontId="49" fillId="2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29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24" fillId="62" borderId="77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9" borderId="0" applyNumberFormat="0" applyBorder="0" applyAlignment="0" applyProtection="0">
      <alignment vertical="center"/>
    </xf>
    <xf numFmtId="0" fontId="42" fillId="0" borderId="0"/>
    <xf numFmtId="181" fontId="49" fillId="2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187" fontId="120" fillId="19" borderId="0" applyNumberFormat="0" applyBorder="0" applyAlignment="0" applyProtection="0">
      <alignment vertical="center"/>
    </xf>
    <xf numFmtId="181" fontId="49" fillId="29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2" fillId="0" borderId="0"/>
    <xf numFmtId="187" fontId="49" fillId="2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3" fillId="29" borderId="0" applyNumberFormat="0" applyBorder="0" applyAlignment="0" applyProtection="0"/>
    <xf numFmtId="181" fontId="84" fillId="16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24" fillId="23" borderId="0" applyNumberFormat="0" applyBorder="0" applyAlignment="0" applyProtection="0">
      <alignment vertical="center"/>
    </xf>
    <xf numFmtId="0" fontId="42" fillId="0" borderId="0"/>
    <xf numFmtId="177" fontId="49" fillId="29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42" fillId="0" borderId="0"/>
    <xf numFmtId="180" fontId="4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4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0" fontId="113" fillId="29" borderId="0" applyNumberFormat="0" applyBorder="0" applyAlignment="0" applyProtection="0"/>
    <xf numFmtId="184" fontId="1" fillId="0" borderId="0"/>
    <xf numFmtId="0" fontId="124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7" fontId="113" fillId="29" borderId="0" applyNumberFormat="0" applyBorder="0" applyAlignment="0" applyProtection="0"/>
    <xf numFmtId="0" fontId="42" fillId="0" borderId="0"/>
    <xf numFmtId="0" fontId="21" fillId="0" borderId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77" fontId="113" fillId="34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13" fillId="27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77" fontId="49" fillId="34" borderId="0" applyNumberFormat="0" applyBorder="0" applyAlignment="0" applyProtection="0">
      <alignment vertical="center"/>
    </xf>
    <xf numFmtId="0" fontId="1" fillId="0" borderId="0"/>
    <xf numFmtId="181" fontId="49" fillId="34" borderId="0" applyNumberFormat="0" applyBorder="0" applyAlignment="0" applyProtection="0">
      <alignment vertical="center"/>
    </xf>
    <xf numFmtId="0" fontId="1" fillId="0" borderId="0"/>
    <xf numFmtId="0" fontId="49" fillId="0" borderId="0">
      <alignment vertical="center"/>
    </xf>
    <xf numFmtId="181" fontId="49" fillId="34" borderId="0" applyNumberFormat="0" applyBorder="0" applyAlignment="0" applyProtection="0">
      <alignment vertical="center"/>
    </xf>
    <xf numFmtId="0" fontId="1" fillId="0" borderId="0"/>
    <xf numFmtId="0" fontId="49" fillId="34" borderId="0" applyNumberFormat="0" applyBorder="0" applyAlignment="0" applyProtection="0">
      <alignment vertical="center"/>
    </xf>
    <xf numFmtId="0" fontId="1" fillId="0" borderId="0"/>
    <xf numFmtId="0" fontId="49" fillId="34" borderId="0" applyNumberFormat="0" applyBorder="0" applyAlignment="0" applyProtection="0">
      <alignment vertical="center"/>
    </xf>
    <xf numFmtId="0" fontId="1" fillId="0" borderId="0"/>
    <xf numFmtId="0" fontId="42" fillId="0" borderId="0"/>
    <xf numFmtId="181" fontId="49" fillId="34" borderId="0" applyNumberFormat="0" applyBorder="0" applyAlignment="0" applyProtection="0">
      <alignment vertical="center"/>
    </xf>
    <xf numFmtId="0" fontId="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" fillId="0" borderId="0"/>
    <xf numFmtId="0" fontId="98" fillId="20" borderId="54" applyNumberFormat="0" applyFont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1" fillId="33" borderId="0" applyNumberFormat="0" applyBorder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113" fillId="18" borderId="0" applyNumberFormat="0" applyBorder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0" fontId="42" fillId="0" borderId="0"/>
    <xf numFmtId="181" fontId="91" fillId="33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33" borderId="0" applyNumberFormat="0" applyBorder="0" applyAlignment="0" applyProtection="0">
      <alignment vertical="center"/>
    </xf>
    <xf numFmtId="0" fontId="42" fillId="0" borderId="0"/>
    <xf numFmtId="181" fontId="91" fillId="10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/>
    <xf numFmtId="181" fontId="91" fillId="33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91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34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0" fontId="1" fillId="0" borderId="0"/>
    <xf numFmtId="0" fontId="42" fillId="0" borderId="0"/>
    <xf numFmtId="181" fontId="91" fillId="33" borderId="0" applyNumberFormat="0" applyBorder="0" applyAlignment="0" applyProtection="0">
      <alignment vertical="center"/>
    </xf>
    <xf numFmtId="177" fontId="49" fillId="34" borderId="0" applyNumberFormat="0" applyBorder="0" applyAlignment="0" applyProtection="0">
      <alignment vertical="center"/>
    </xf>
    <xf numFmtId="0" fontId="1" fillId="0" borderId="0"/>
    <xf numFmtId="181" fontId="95" fillId="20" borderId="54" applyNumberFormat="0" applyFont="0" applyAlignment="0" applyProtection="0"/>
    <xf numFmtId="0" fontId="42" fillId="0" borderId="0"/>
    <xf numFmtId="0" fontId="166" fillId="16" borderId="0" applyNumberFormat="0" applyBorder="0" applyAlignment="0" applyProtection="0"/>
    <xf numFmtId="0" fontId="95" fillId="0" borderId="0">
      <alignment vertical="center"/>
    </xf>
    <xf numFmtId="180" fontId="49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0" fontId="123" fillId="20" borderId="1" applyNumberFormat="0" applyBorder="0" applyAlignment="0" applyProtection="0"/>
    <xf numFmtId="181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184" fontId="113" fillId="18" borderId="0" applyNumberFormat="0" applyBorder="0" applyAlignment="0" applyProtection="0"/>
    <xf numFmtId="0" fontId="179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1" fillId="33" borderId="0" applyNumberFormat="0" applyBorder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42" fillId="0" borderId="0"/>
    <xf numFmtId="0" fontId="1" fillId="35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181" fontId="113" fillId="34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33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1" fontId="49" fillId="20" borderId="54" applyNumberFormat="0" applyFont="0" applyAlignment="0" applyProtection="0">
      <alignment vertical="center"/>
    </xf>
    <xf numFmtId="187" fontId="49" fillId="34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92" fillId="18" borderId="52" applyNumberFormat="0" applyAlignment="0" applyProtection="0"/>
    <xf numFmtId="0" fontId="87" fillId="5" borderId="50" applyNumberFormat="0" applyAlignment="0" applyProtection="0">
      <alignment vertical="center"/>
    </xf>
    <xf numFmtId="180" fontId="113" fillId="27" borderId="0" applyNumberFormat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7" fontId="113" fillId="27" borderId="0" applyNumberFormat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/>
    <xf numFmtId="181" fontId="1" fillId="0" borderId="0"/>
    <xf numFmtId="181" fontId="49" fillId="34" borderId="0" applyNumberFormat="0" applyBorder="0" applyAlignment="0" applyProtection="0">
      <alignment vertical="center"/>
    </xf>
    <xf numFmtId="181" fontId="21" fillId="0" borderId="0"/>
    <xf numFmtId="181" fontId="91" fillId="30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181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187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3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04" fillId="0" borderId="57" applyNumberFormat="0" applyFill="0" applyAlignment="0" applyProtection="0"/>
    <xf numFmtId="0" fontId="1" fillId="0" borderId="0"/>
    <xf numFmtId="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181" fontId="21" fillId="0" borderId="0"/>
    <xf numFmtId="181" fontId="91" fillId="26" borderId="0" applyNumberFormat="0" applyBorder="0" applyAlignment="0" applyProtection="0">
      <alignment vertical="center"/>
    </xf>
    <xf numFmtId="0" fontId="222" fillId="0" borderId="0" applyNumberFormat="0" applyFill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166" fillId="56" borderId="0" applyNumberFormat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34" borderId="0" applyNumberFormat="0" applyBorder="0" applyAlignment="0" applyProtection="0">
      <alignment vertical="center"/>
    </xf>
    <xf numFmtId="0" fontId="49" fillId="0" borderId="0"/>
    <xf numFmtId="0" fontId="2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70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34" borderId="0" applyNumberFormat="0" applyBorder="0" applyAlignment="0" applyProtection="0">
      <alignment vertical="center"/>
    </xf>
    <xf numFmtId="0" fontId="49" fillId="0" borderId="0">
      <alignment vertical="center"/>
    </xf>
    <xf numFmtId="0" fontId="49" fillId="34" borderId="0" applyNumberFormat="0" applyBorder="0" applyAlignment="0" applyProtection="0">
      <alignment vertical="center"/>
    </xf>
    <xf numFmtId="181" fontId="49" fillId="34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49" fillId="3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49" fillId="3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7" fontId="49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3" fillId="34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4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177" fontId="49" fillId="34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181" fontId="21" fillId="0" borderId="0"/>
    <xf numFmtId="181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0" fontId="113" fillId="34" borderId="0" applyNumberFormat="0" applyBorder="0" applyAlignment="0" applyProtection="0"/>
    <xf numFmtId="184" fontId="1" fillId="0" borderId="0"/>
    <xf numFmtId="181" fontId="155" fillId="23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187" fontId="113" fillId="34" borderId="0" applyNumberFormat="0" applyBorder="0" applyAlignment="0" applyProtection="0"/>
    <xf numFmtId="177" fontId="113" fillId="29" borderId="0" applyNumberFormat="0" applyBorder="0" applyAlignment="0" applyProtection="0"/>
    <xf numFmtId="181" fontId="21" fillId="0" borderId="0"/>
    <xf numFmtId="180" fontId="113" fillId="29" borderId="0" applyNumberFormat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7" fontId="113" fillId="29" borderId="0" applyNumberFormat="0" applyBorder="0" applyAlignment="0" applyProtection="0"/>
    <xf numFmtId="177" fontId="113" fillId="19" borderId="0" applyNumberFormat="0" applyBorder="0" applyAlignment="0" applyProtection="0"/>
    <xf numFmtId="0" fontId="21" fillId="0" borderId="0"/>
    <xf numFmtId="177" fontId="113" fillId="36" borderId="0" applyNumberFormat="0" applyBorder="0" applyAlignment="0" applyProtection="0"/>
    <xf numFmtId="0" fontId="91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7" fontId="113" fillId="36" borderId="0" applyNumberFormat="0" applyBorder="0" applyAlignment="0" applyProtection="0"/>
    <xf numFmtId="177" fontId="113" fillId="29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0" fontId="113" fillId="29" borderId="0" applyNumberFormat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7" fontId="113" fillId="29" borderId="0" applyNumberFormat="0" applyBorder="0" applyAlignment="0" applyProtection="0"/>
    <xf numFmtId="177" fontId="113" fillId="34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180" fontId="113" fillId="34" borderId="0" applyNumberFormat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7" fontId="113" fillId="34" borderId="0" applyNumberFormat="0" applyBorder="0" applyAlignment="0" applyProtection="0"/>
    <xf numFmtId="0" fontId="106" fillId="16" borderId="53" applyNumberFormat="0" applyAlignment="0" applyProtection="0">
      <alignment vertical="center"/>
    </xf>
    <xf numFmtId="0" fontId="1" fillId="0" borderId="0"/>
    <xf numFmtId="0" fontId="84" fillId="16" borderId="50" applyNumberFormat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181" fontId="1" fillId="0" borderId="0"/>
    <xf numFmtId="180" fontId="120" fillId="29" borderId="0" applyNumberFormat="0" applyBorder="0" applyAlignment="0" applyProtection="0">
      <alignment vertical="center"/>
    </xf>
    <xf numFmtId="180" fontId="120" fillId="29" borderId="0" applyNumberFormat="0" applyBorder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29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7" fontId="120" fillId="29" borderId="0" applyNumberFormat="0" applyBorder="0" applyAlignment="0" applyProtection="0">
      <alignment vertical="center"/>
    </xf>
    <xf numFmtId="180" fontId="120" fillId="29" borderId="0" applyNumberFormat="0" applyBorder="0" applyAlignment="0" applyProtection="0">
      <alignment vertical="center"/>
    </xf>
    <xf numFmtId="180" fontId="120" fillId="19" borderId="0" applyNumberFormat="0" applyBorder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" fillId="0" borderId="0"/>
    <xf numFmtId="0" fontId="84" fillId="16" borderId="50" applyNumberFormat="0" applyAlignment="0" applyProtection="0">
      <alignment vertical="center"/>
    </xf>
    <xf numFmtId="177" fontId="120" fillId="1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120" fillId="19" borderId="0" applyNumberFormat="0" applyBorder="0" applyAlignment="0" applyProtection="0">
      <alignment vertical="center"/>
    </xf>
    <xf numFmtId="177" fontId="120" fillId="1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19" borderId="0" applyNumberFormat="0" applyBorder="0" applyAlignment="0" applyProtection="0">
      <alignment vertical="center"/>
    </xf>
    <xf numFmtId="180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19" borderId="0" applyNumberFormat="0" applyBorder="0" applyAlignment="0" applyProtection="0">
      <alignment vertical="center"/>
    </xf>
    <xf numFmtId="187" fontId="120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77" fontId="120" fillId="36" borderId="0" applyNumberFormat="0" applyBorder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120" fillId="36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0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77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20" fillId="3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120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20" fillId="36" borderId="0" applyNumberFormat="0" applyBorder="0" applyAlignment="0" applyProtection="0">
      <alignment vertical="center"/>
    </xf>
    <xf numFmtId="177" fontId="120" fillId="9" borderId="0" applyNumberFormat="0" applyBorder="0" applyAlignment="0" applyProtection="0">
      <alignment vertical="center"/>
    </xf>
    <xf numFmtId="177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120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9" borderId="0" applyNumberFormat="0" applyBorder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20" fillId="29" borderId="0" applyNumberFormat="0" applyBorder="0" applyAlignment="0" applyProtection="0">
      <alignment vertical="center"/>
    </xf>
    <xf numFmtId="177" fontId="120" fillId="2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29" borderId="0" applyNumberFormat="0" applyBorder="0" applyAlignment="0" applyProtection="0">
      <alignment vertical="center"/>
    </xf>
    <xf numFmtId="187" fontId="120" fillId="29" borderId="0" applyNumberFormat="0" applyBorder="0" applyAlignment="0" applyProtection="0">
      <alignment vertical="center"/>
    </xf>
    <xf numFmtId="177" fontId="120" fillId="34" borderId="0" applyNumberFormat="0" applyBorder="0" applyAlignment="0" applyProtection="0">
      <alignment vertical="center"/>
    </xf>
    <xf numFmtId="177" fontId="120" fillId="34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120" fillId="34" borderId="0" applyNumberFormat="0" applyBorder="0" applyAlignment="0" applyProtection="0">
      <alignment vertical="center"/>
    </xf>
    <xf numFmtId="177" fontId="120" fillId="34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0" fillId="34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0" fontId="120" fillId="34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77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/>
    <xf numFmtId="187" fontId="109" fillId="16" borderId="0" applyNumberFormat="0" applyBorder="0" applyAlignment="0" applyProtection="0">
      <alignment vertical="center"/>
    </xf>
    <xf numFmtId="0" fontId="42" fillId="0" borderId="0"/>
    <xf numFmtId="181" fontId="91" fillId="10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21" fillId="0" borderId="0"/>
    <xf numFmtId="187" fontId="109" fillId="16" borderId="0" applyNumberFormat="0" applyBorder="0" applyAlignment="0" applyProtection="0">
      <alignment vertical="center"/>
    </xf>
    <xf numFmtId="0" fontId="42" fillId="0" borderId="0"/>
    <xf numFmtId="181" fontId="114" fillId="0" borderId="57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0" fontId="109" fillId="16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42" fillId="0" borderId="0"/>
    <xf numFmtId="180" fontId="109" fillId="16" borderId="0" applyNumberFormat="0" applyBorder="0" applyAlignment="0" applyProtection="0">
      <alignment vertical="center"/>
    </xf>
    <xf numFmtId="38" fontId="167" fillId="16" borderId="0" applyNumberFormat="0" applyBorder="0" applyAlignment="0" applyProtection="0"/>
    <xf numFmtId="187" fontId="109" fillId="1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0" fontId="109" fillId="16" borderId="0" applyNumberFormat="0" applyBorder="0" applyAlignment="0" applyProtection="0">
      <alignment vertical="center"/>
    </xf>
    <xf numFmtId="0" fontId="42" fillId="0" borderId="0"/>
    <xf numFmtId="38" fontId="167" fillId="16" borderId="0" applyNumberFormat="0" applyBorder="0" applyAlignment="0" applyProtection="0"/>
    <xf numFmtId="187" fontId="109" fillId="16" borderId="0" applyNumberFormat="0" applyBorder="0" applyAlignment="0" applyProtection="0">
      <alignment vertical="center"/>
    </xf>
    <xf numFmtId="0" fontId="1" fillId="0" borderId="0"/>
    <xf numFmtId="187" fontId="109" fillId="16" borderId="0" applyNumberFormat="0" applyBorder="0" applyAlignment="0" applyProtection="0">
      <alignment vertical="center"/>
    </xf>
    <xf numFmtId="0" fontId="42" fillId="0" borderId="0"/>
    <xf numFmtId="177" fontId="109" fillId="16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156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7" fontId="156" fillId="29" borderId="0" applyNumberFormat="0" applyBorder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177" fontId="156" fillId="19" borderId="0" applyNumberFormat="0" applyBorder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109" fillId="19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187" fontId="109" fillId="19" borderId="0" applyNumberFormat="0" applyBorder="0" applyAlignment="0" applyProtection="0">
      <alignment vertical="center"/>
    </xf>
    <xf numFmtId="0" fontId="166" fillId="26" borderId="0" applyNumberFormat="0" applyBorder="0" applyAlignment="0" applyProtection="0"/>
    <xf numFmtId="180" fontId="109" fillId="19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42" fillId="0" borderId="0"/>
    <xf numFmtId="180" fontId="109" fillId="19" borderId="0" applyNumberFormat="0" applyBorder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180" fontId="109" fillId="19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7" fontId="109" fillId="19" borderId="0" applyNumberFormat="0" applyBorder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77" fontId="109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187" fontId="109" fillId="19" borderId="0" applyNumberFormat="0" applyBorder="0" applyAlignment="0" applyProtection="0">
      <alignment vertical="center"/>
    </xf>
    <xf numFmtId="0" fontId="21" fillId="0" borderId="0"/>
    <xf numFmtId="181" fontId="144" fillId="0" borderId="68" applyNumberFormat="0" applyFill="0" applyAlignment="0" applyProtection="0"/>
    <xf numFmtId="177" fontId="109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06" fillId="0" borderId="0" applyNumberFormat="0" applyFill="0" applyBorder="0" applyAlignment="0" applyProtection="0"/>
    <xf numFmtId="180" fontId="109" fillId="19" borderId="0" applyNumberFormat="0" applyBorder="0" applyAlignment="0" applyProtection="0">
      <alignment vertical="center"/>
    </xf>
    <xf numFmtId="0" fontId="206" fillId="0" borderId="0" applyNumberFormat="0" applyFill="0" applyBorder="0" applyAlignment="0" applyProtection="0"/>
    <xf numFmtId="187" fontId="109" fillId="19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0" fontId="156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7" fontId="156" fillId="19" borderId="0" applyNumberFormat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77" fontId="156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65" fillId="0" borderId="0" applyNumberFormat="0" applyFill="0" applyBorder="0" applyAlignment="0" applyProtection="0"/>
    <xf numFmtId="177" fontId="109" fillId="27" borderId="0" applyNumberFormat="0" applyBorder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03" fillId="27" borderId="0" applyNumberFormat="0" applyBorder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27" borderId="0" applyNumberFormat="0" applyBorder="0" applyAlignment="0" applyProtection="0">
      <alignment vertical="center"/>
    </xf>
    <xf numFmtId="181" fontId="258" fillId="82" borderId="91">
      <alignment horizontal="center"/>
    </xf>
    <xf numFmtId="0" fontId="1" fillId="0" borderId="0"/>
    <xf numFmtId="187" fontId="109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7" borderId="0" applyNumberFormat="0" applyBorder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7" borderId="0" applyNumberFormat="0" applyBorder="0" applyAlignment="0" applyProtection="0">
      <alignment vertical="center"/>
    </xf>
    <xf numFmtId="187" fontId="109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77" fontId="109" fillId="27" borderId="0" applyNumberFormat="0" applyBorder="0" applyAlignment="0" applyProtection="0">
      <alignment vertical="center"/>
    </xf>
    <xf numFmtId="0" fontId="42" fillId="0" borderId="0"/>
    <xf numFmtId="180" fontId="109" fillId="2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4" fontId="104" fillId="0" borderId="59" applyNumberFormat="0" applyFill="0" applyAlignment="0" applyProtection="0"/>
    <xf numFmtId="187" fontId="109" fillId="27" borderId="0" applyNumberFormat="0" applyBorder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9" fillId="27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187" fontId="109" fillId="27" borderId="0" applyNumberFormat="0" applyBorder="0" applyAlignment="0" applyProtection="0">
      <alignment vertical="center"/>
    </xf>
    <xf numFmtId="177" fontId="109" fillId="27" borderId="0" applyNumberFormat="0" applyBorder="0" applyAlignment="0" applyProtection="0">
      <alignment vertical="center"/>
    </xf>
    <xf numFmtId="187" fontId="109" fillId="27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21" fillId="0" borderId="0"/>
    <xf numFmtId="187" fontId="109" fillId="27" borderId="0" applyNumberFormat="0" applyBorder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180" fontId="109" fillId="27" borderId="0" applyNumberFormat="0" applyBorder="0" applyAlignment="0" applyProtection="0">
      <alignment vertical="center"/>
    </xf>
    <xf numFmtId="181" fontId="21" fillId="0" borderId="0"/>
    <xf numFmtId="181" fontId="138" fillId="0" borderId="67" applyNumberFormat="0" applyFill="0" applyAlignment="0" applyProtection="0">
      <alignment vertical="center"/>
    </xf>
    <xf numFmtId="187" fontId="109" fillId="27" borderId="0" applyNumberFormat="0" applyBorder="0" applyAlignment="0" applyProtection="0">
      <alignment vertical="center"/>
    </xf>
    <xf numFmtId="180" fontId="156" fillId="36" borderId="0" applyNumberFormat="0" applyBorder="0" applyAlignment="0" applyProtection="0">
      <alignment vertical="center"/>
    </xf>
    <xf numFmtId="187" fontId="156" fillId="36" borderId="0" applyNumberFormat="0" applyBorder="0" applyAlignment="0" applyProtection="0">
      <alignment vertical="center"/>
    </xf>
    <xf numFmtId="177" fontId="156" fillId="9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81" fontId="1" fillId="0" borderId="0"/>
    <xf numFmtId="181" fontId="114" fillId="0" borderId="57" applyNumberFormat="0" applyFill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77" fontId="109" fillId="16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0" fontId="109" fillId="16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0" fontId="87" fillId="5" borderId="50" applyNumberFormat="0" applyAlignment="0" applyProtection="0">
      <alignment vertical="center"/>
    </xf>
    <xf numFmtId="180" fontId="109" fillId="16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257" fillId="81" borderId="0" applyNumberFormat="0" applyBorder="0" applyAlignment="0" applyProtection="0"/>
    <xf numFmtId="187" fontId="109" fillId="16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7" fontId="109" fillId="16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77" fontId="109" fillId="16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0" fontId="109" fillId="16" borderId="0" applyNumberFormat="0" applyBorder="0" applyAlignment="0" applyProtection="0">
      <alignment vertical="center"/>
    </xf>
    <xf numFmtId="180" fontId="156" fillId="9" borderId="0" applyNumberFormat="0" applyBorder="0" applyAlignment="0" applyProtection="0">
      <alignment vertical="center"/>
    </xf>
    <xf numFmtId="187" fontId="156" fillId="9" borderId="0" applyNumberFormat="0" applyBorder="0" applyAlignment="0" applyProtection="0">
      <alignment vertical="center"/>
    </xf>
    <xf numFmtId="177" fontId="109" fillId="29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177" fontId="109" fillId="29" borderId="0" applyNumberFormat="0" applyBorder="0" applyAlignment="0" applyProtection="0">
      <alignment vertical="center"/>
    </xf>
    <xf numFmtId="180" fontId="109" fillId="29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7" fontId="109" fillId="29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51" fillId="0" borderId="0"/>
    <xf numFmtId="187" fontId="109" fillId="29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4" fontId="1" fillId="0" borderId="0"/>
    <xf numFmtId="177" fontId="109" fillId="29" borderId="0" applyNumberFormat="0" applyBorder="0" applyAlignment="0" applyProtection="0">
      <alignment vertical="center"/>
    </xf>
    <xf numFmtId="180" fontId="109" fillId="29" borderId="0" applyNumberFormat="0" applyBorder="0" applyAlignment="0" applyProtection="0">
      <alignment vertical="center"/>
    </xf>
    <xf numFmtId="187" fontId="109" fillId="2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/>
    <xf numFmtId="177" fontId="109" fillId="29" borderId="0" applyNumberFormat="0" applyBorder="0" applyAlignment="0" applyProtection="0">
      <alignment vertical="center"/>
    </xf>
    <xf numFmtId="180" fontId="10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7" fontId="10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0" fontId="109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117" fillId="0" borderId="0"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153" fillId="0" borderId="0">
      <protection locked="0"/>
    </xf>
    <xf numFmtId="0" fontId="21" fillId="0" borderId="0" applyNumberFormat="0" applyFont="0" applyFill="0" applyBorder="0" applyAlignment="0" applyProtection="0"/>
    <xf numFmtId="185" fontId="117" fillId="0" borderId="0"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181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1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1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35" fillId="27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48" fillId="27" borderId="0" applyNumberFormat="0" applyBorder="0" applyAlignment="0" applyProtection="0"/>
    <xf numFmtId="0" fontId="85" fillId="0" borderId="57" applyNumberFormat="0" applyFill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103" fillId="17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/>
    <xf numFmtId="184" fontId="90" fillId="28" borderId="52" applyNumberFormat="0" applyAlignment="0" applyProtection="0"/>
    <xf numFmtId="0" fontId="103" fillId="29" borderId="0" applyNumberFormat="0" applyBorder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117" fillId="0" borderId="0">
      <protection locked="0"/>
    </xf>
    <xf numFmtId="0" fontId="103" fillId="17" borderId="0" applyNumberFormat="0" applyBorder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103" fillId="17" borderId="0" applyNumberFormat="0" applyBorder="0" applyAlignment="0" applyProtection="0">
      <alignment vertical="center"/>
    </xf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03" fillId="1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21" fillId="0" borderId="0"/>
    <xf numFmtId="181" fontId="140" fillId="0" borderId="65" applyNumberFormat="0" applyFill="0" applyAlignment="0" applyProtection="0"/>
    <xf numFmtId="181" fontId="103" fillId="19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/>
    <xf numFmtId="0" fontId="103" fillId="19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1" fillId="0" borderId="0"/>
    <xf numFmtId="0" fontId="21" fillId="0" borderId="0"/>
    <xf numFmtId="181" fontId="92" fillId="18" borderId="50" applyNumberFormat="0" applyAlignment="0" applyProtection="0"/>
    <xf numFmtId="0" fontId="21" fillId="0" borderId="0"/>
    <xf numFmtId="0" fontId="103" fillId="19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5" fontId="42" fillId="0" borderId="0">
      <protection locked="0"/>
    </xf>
    <xf numFmtId="0" fontId="97" fillId="18" borderId="50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88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" fillId="0" borderId="0"/>
    <xf numFmtId="0" fontId="88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03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19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21" fillId="0" borderId="0"/>
    <xf numFmtId="0" fontId="102" fillId="0" borderId="56" applyNumberFormat="0" applyFill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0" fontId="103" fillId="19" borderId="0" applyNumberFormat="0" applyBorder="0" applyAlignment="0" applyProtection="0">
      <alignment vertical="center"/>
    </xf>
    <xf numFmtId="184" fontId="1" fillId="0" borderId="0"/>
    <xf numFmtId="0" fontId="1" fillId="0" borderId="0">
      <alignment vertical="center"/>
    </xf>
    <xf numFmtId="0" fontId="103" fillId="19" borderId="0" applyNumberFormat="0" applyBorder="0" applyAlignment="0" applyProtection="0">
      <alignment vertical="center"/>
    </xf>
    <xf numFmtId="184" fontId="1" fillId="0" borderId="0"/>
    <xf numFmtId="0" fontId="1" fillId="0" borderId="0">
      <alignment vertical="center"/>
    </xf>
    <xf numFmtId="0" fontId="103" fillId="19" borderId="0" applyNumberFormat="0" applyBorder="0" applyAlignment="0" applyProtection="0">
      <alignment vertical="center"/>
    </xf>
    <xf numFmtId="184" fontId="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103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3" fillId="2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3" fillId="36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58" fillId="0" borderId="0"/>
    <xf numFmtId="184" fontId="1" fillId="0" borderId="0"/>
    <xf numFmtId="0" fontId="103" fillId="27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181" fontId="103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" fillId="0" borderId="0">
      <alignment vertical="center"/>
    </xf>
    <xf numFmtId="181" fontId="103" fillId="2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181" fontId="103" fillId="2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181" fontId="103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21" fillId="0" borderId="0"/>
    <xf numFmtId="181" fontId="167" fillId="0" borderId="0">
      <alignment vertical="center"/>
    </xf>
    <xf numFmtId="0" fontId="103" fillId="27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/>
    <xf numFmtId="0" fontId="167" fillId="0" borderId="0">
      <alignment vertical="center"/>
    </xf>
    <xf numFmtId="0" fontId="103" fillId="36" borderId="0" applyNumberFormat="0" applyBorder="0" applyAlignment="0" applyProtection="0">
      <alignment vertical="center"/>
    </xf>
    <xf numFmtId="0" fontId="103" fillId="27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03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03" fillId="2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21" fillId="0" borderId="0"/>
    <xf numFmtId="181" fontId="21" fillId="0" borderId="0"/>
    <xf numFmtId="0" fontId="103" fillId="2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7" borderId="0" applyNumberFormat="0" applyBorder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3" fillId="22" borderId="0" applyNumberFormat="0" applyBorder="0" applyAlignment="0" applyProtection="0">
      <alignment vertical="center"/>
    </xf>
    <xf numFmtId="0" fontId="21" fillId="0" borderId="0"/>
    <xf numFmtId="181" fontId="103" fillId="22" borderId="0" applyNumberFormat="0" applyBorder="0" applyAlignment="0" applyProtection="0">
      <alignment vertical="center"/>
    </xf>
    <xf numFmtId="181" fontId="2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42" fillId="0" borderId="0"/>
    <xf numFmtId="0" fontId="88" fillId="42" borderId="0" applyNumberFormat="0" applyBorder="0" applyAlignment="0" applyProtection="0">
      <alignment vertical="center"/>
    </xf>
    <xf numFmtId="184" fontId="1" fillId="0" borderId="0"/>
    <xf numFmtId="0" fontId="103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21" fillId="0" borderId="0"/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4" fontId="1" fillId="0" borderId="0"/>
    <xf numFmtId="0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4" fontId="1" fillId="0" borderId="0"/>
    <xf numFmtId="0" fontId="103" fillId="22" borderId="0" applyNumberFormat="0" applyBorder="0" applyAlignment="0" applyProtection="0">
      <alignment vertical="center"/>
    </xf>
    <xf numFmtId="181" fontId="103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1" fontId="103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181" fontId="103" fillId="22" borderId="0" applyNumberFormat="0" applyBorder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03" fillId="22" borderId="0" applyNumberFormat="0" applyBorder="0" applyAlignment="0" applyProtection="0">
      <alignment vertical="center"/>
    </xf>
    <xf numFmtId="0" fontId="42" fillId="0" borderId="0"/>
    <xf numFmtId="0" fontId="103" fillId="9" borderId="0" applyNumberFormat="0" applyBorder="0" applyAlignment="0" applyProtection="0">
      <alignment vertical="center"/>
    </xf>
    <xf numFmtId="0" fontId="103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3" fillId="22" borderId="0" applyNumberFormat="0" applyBorder="0" applyAlignment="0" applyProtection="0">
      <alignment vertical="center"/>
    </xf>
    <xf numFmtId="0" fontId="1" fillId="0" borderId="0"/>
    <xf numFmtId="0" fontId="103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21" fillId="0" borderId="0"/>
    <xf numFmtId="0" fontId="103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0" fontId="1" fillId="0" borderId="0"/>
    <xf numFmtId="0" fontId="103" fillId="22" borderId="0" applyNumberFormat="0" applyBorder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25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103" fillId="17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181" fontId="103" fillId="1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/>
    <xf numFmtId="181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125" fillId="0" borderId="0" applyNumberFormat="0" applyFill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/>
    <xf numFmtId="0" fontId="103" fillId="17" borderId="0" applyNumberFormat="0" applyBorder="0" applyAlignment="0" applyProtection="0">
      <alignment vertical="center"/>
    </xf>
    <xf numFmtId="0" fontId="249" fillId="0" borderId="0" applyNumberFormat="0" applyFill="0" applyBorder="0" applyAlignment="0" applyProtection="0"/>
    <xf numFmtId="0" fontId="21" fillId="0" borderId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17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3" fillId="17" borderId="0" applyNumberFormat="0" applyBorder="0" applyAlignment="0" applyProtection="0">
      <alignment vertical="center"/>
    </xf>
    <xf numFmtId="181" fontId="196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181" fontId="103" fillId="1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3" fillId="17" borderId="0" applyNumberFormat="0" applyBorder="0" applyAlignment="0" applyProtection="0">
      <alignment vertical="center"/>
    </xf>
    <xf numFmtId="181" fontId="1" fillId="0" borderId="0"/>
    <xf numFmtId="0" fontId="42" fillId="0" borderId="0"/>
    <xf numFmtId="0" fontId="103" fillId="2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21" fillId="0" borderId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42" fillId="0" borderId="0"/>
    <xf numFmtId="184" fontId="1" fillId="0" borderId="0"/>
    <xf numFmtId="0" fontId="21" fillId="0" borderId="0">
      <alignment vertical="center"/>
    </xf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03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103" fillId="34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4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181" fontId="21" fillId="0" borderId="0"/>
    <xf numFmtId="0" fontId="103" fillId="20" borderId="0" applyNumberFormat="0" applyBorder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181" fontId="21" fillId="0" borderId="0"/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3" fillId="20" borderId="0" applyNumberFormat="0" applyBorder="0" applyAlignment="0" applyProtection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4" fontId="166" fillId="30" borderId="0" applyNumberFormat="0" applyBorder="0" applyAlignment="0" applyProtection="0"/>
    <xf numFmtId="0" fontId="97" fillId="18" borderId="50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103" fillId="20" borderId="0" applyNumberFormat="0" applyBorder="0" applyAlignment="0" applyProtection="0">
      <alignment vertical="center"/>
    </xf>
    <xf numFmtId="181" fontId="166" fillId="30" borderId="0" applyNumberFormat="0" applyBorder="0" applyAlignment="0" applyProtection="0"/>
    <xf numFmtId="181" fontId="21" fillId="0" borderId="0"/>
    <xf numFmtId="0" fontId="1" fillId="0" borderId="0"/>
    <xf numFmtId="0" fontId="103" fillId="20" borderId="0" applyNumberFormat="0" applyBorder="0" applyAlignment="0" applyProtection="0">
      <alignment vertical="center"/>
    </xf>
    <xf numFmtId="0" fontId="21" fillId="0" borderId="0"/>
    <xf numFmtId="0" fontId="103" fillId="2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1" fillId="0" borderId="0"/>
    <xf numFmtId="0" fontId="21" fillId="0" borderId="0"/>
    <xf numFmtId="0" fontId="103" fillId="2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3" fillId="20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21" fillId="0" borderId="0">
      <alignment vertical="center"/>
    </xf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181" fontId="21" fillId="0" borderId="0"/>
    <xf numFmtId="0" fontId="98" fillId="0" borderId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0" borderId="0">
      <alignment vertical="center"/>
    </xf>
    <xf numFmtId="0" fontId="96" fillId="0" borderId="75" applyNumberFormat="0" applyFill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3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96" fillId="0" borderId="0" applyNumberFormat="0" applyFill="0" applyBorder="0" applyAlignment="0" applyProtection="0"/>
    <xf numFmtId="0" fontId="225" fillId="63" borderId="7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49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1" fillId="86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1" fillId="88" borderId="0" applyNumberFormat="0" applyBorder="0" applyAlignment="0" applyProtection="0">
      <alignment vertical="center"/>
    </xf>
    <xf numFmtId="0" fontId="21" fillId="0" borderId="0"/>
    <xf numFmtId="0" fontId="1" fillId="83" borderId="0" applyNumberFormat="0" applyBorder="0" applyAlignment="0" applyProtection="0">
      <alignment vertical="center"/>
    </xf>
    <xf numFmtId="0" fontId="21" fillId="0" borderId="0"/>
    <xf numFmtId="181" fontId="91" fillId="26" borderId="0" applyNumberFormat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180" fontId="139" fillId="0" borderId="57" applyNumberFormat="0" applyFill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21" fillId="0" borderId="0"/>
    <xf numFmtId="0" fontId="91" fillId="26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181" fontId="91" fillId="26" borderId="0" applyNumberFormat="0" applyBorder="0" applyAlignment="0" applyProtection="0">
      <alignment vertical="center"/>
    </xf>
    <xf numFmtId="181" fontId="21" fillId="0" borderId="0"/>
    <xf numFmtId="180" fontId="139" fillId="0" borderId="57" applyNumberFormat="0" applyFill="0" applyAlignment="0" applyProtection="0">
      <alignment vertical="center"/>
    </xf>
    <xf numFmtId="0" fontId="1" fillId="5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26" borderId="0" applyNumberFormat="0" applyBorder="0" applyAlignment="0" applyProtection="0">
      <alignment vertical="center"/>
    </xf>
    <xf numFmtId="0" fontId="1" fillId="5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181" fontId="91" fillId="25" borderId="0" applyNumberFormat="0" applyBorder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181" fontId="91" fillId="25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1" fillId="25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91" fillId="25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91" fillId="25" borderId="0" applyNumberFormat="0" applyBorder="0" applyAlignment="0" applyProtection="0">
      <alignment vertical="center"/>
    </xf>
    <xf numFmtId="0" fontId="104" fillId="0" borderId="57" applyNumberFormat="0" applyFill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4" fontId="166" fillId="30" borderId="0" applyNumberFormat="0" applyBorder="0" applyAlignment="0" applyProtection="0"/>
    <xf numFmtId="0" fontId="166" fillId="25" borderId="0" applyNumberFormat="0" applyBorder="0" applyAlignment="0" applyProtection="0"/>
    <xf numFmtId="181" fontId="91" fillId="25" borderId="0" applyNumberFormat="0" applyBorder="0" applyAlignment="0" applyProtection="0">
      <alignment vertical="center"/>
    </xf>
    <xf numFmtId="0" fontId="91" fillId="25" borderId="0" applyNumberFormat="0" applyBorder="0" applyAlignment="0" applyProtection="0">
      <alignment vertical="center"/>
    </xf>
    <xf numFmtId="181" fontId="1" fillId="0" borderId="0">
      <alignment vertical="center"/>
    </xf>
    <xf numFmtId="0" fontId="166" fillId="10" borderId="0" applyNumberFormat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91" fillId="1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1" fillId="25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181" fontId="9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91" fillId="25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181" fontId="91" fillId="25" borderId="0" applyNumberFormat="0" applyBorder="0" applyAlignment="0" applyProtection="0">
      <alignment vertical="center"/>
    </xf>
    <xf numFmtId="0" fontId="166" fillId="25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208" fontId="1" fillId="0" borderId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208" fontId="1" fillId="0" borderId="0" applyFont="0" applyFill="0" applyBorder="0" applyAlignment="0" applyProtection="0"/>
    <xf numFmtId="0" fontId="21" fillId="0" borderId="0"/>
    <xf numFmtId="0" fontId="1" fillId="0" borderId="0">
      <alignment vertical="center"/>
    </xf>
    <xf numFmtId="0" fontId="91" fillId="25" borderId="0" applyNumberFormat="0" applyBorder="0" applyAlignment="0" applyProtection="0">
      <alignment vertical="center"/>
    </xf>
    <xf numFmtId="181" fontId="21" fillId="0" borderId="0"/>
    <xf numFmtId="0" fontId="212" fillId="72" borderId="0" applyNumberFormat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208" fontId="1" fillId="0" borderId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2" fillId="72" borderId="0" applyNumberFormat="0" applyBorder="0" applyAlignment="0" applyProtection="0"/>
    <xf numFmtId="184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81" fontId="21" fillId="0" borderId="0"/>
    <xf numFmtId="181" fontId="91" fillId="19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181" fontId="167" fillId="0" borderId="0">
      <alignment vertical="center"/>
    </xf>
    <xf numFmtId="0" fontId="21" fillId="0" borderId="0" applyNumberFormat="0" applyFont="0" applyFill="0" applyBorder="0" applyAlignment="0" applyProtection="0"/>
    <xf numFmtId="181" fontId="91" fillId="36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6" fillId="33" borderId="0" applyNumberFormat="0" applyBorder="0" applyAlignment="0" applyProtection="0"/>
    <xf numFmtId="181" fontId="91" fillId="19" borderId="0" applyNumberFormat="0" applyBorder="0" applyAlignment="0" applyProtection="0">
      <alignment vertical="center"/>
    </xf>
    <xf numFmtId="181" fontId="1" fillId="0" borderId="0"/>
    <xf numFmtId="0" fontId="88" fillId="17" borderId="0" applyNumberFormat="0" applyBorder="0" applyAlignment="0" applyProtection="0">
      <alignment vertical="center"/>
    </xf>
    <xf numFmtId="181" fontId="21" fillId="0" borderId="0"/>
    <xf numFmtId="181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/>
    <xf numFmtId="181" fontId="91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264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181" fontId="91" fillId="19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>
      <alignment vertical="center"/>
    </xf>
    <xf numFmtId="181" fontId="111" fillId="27" borderId="50" applyNumberFormat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21" fillId="0" borderId="0"/>
    <xf numFmtId="0" fontId="134" fillId="39" borderId="66" applyNumberFormat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88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181" fontId="91" fillId="19" borderId="0" applyNumberFormat="0" applyBorder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19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2" fontId="21" fillId="0" borderId="0"/>
    <xf numFmtId="0" fontId="91" fillId="19" borderId="0" applyNumberFormat="0" applyBorder="0" applyAlignment="0" applyProtection="0">
      <alignment vertical="center"/>
    </xf>
    <xf numFmtId="0" fontId="129" fillId="0" borderId="0" applyNumberFormat="0" applyFill="0" applyBorder="0" applyAlignment="0" applyProtection="0"/>
    <xf numFmtId="181" fontId="21" fillId="0" borderId="0"/>
    <xf numFmtId="0" fontId="101" fillId="16" borderId="52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4" fontId="1" fillId="0" borderId="0"/>
    <xf numFmtId="0" fontId="21" fillId="0" borderId="0"/>
    <xf numFmtId="0" fontId="101" fillId="16" borderId="52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184" fontId="1" fillId="0" borderId="0"/>
    <xf numFmtId="0" fontId="95" fillId="20" borderId="54" applyNumberFormat="0" applyFont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1" fillId="1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90" fillId="28" borderId="52" applyNumberFormat="0" applyAlignment="0" applyProtection="0"/>
    <xf numFmtId="0" fontId="88" fillId="34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88" fillId="34" borderId="0" applyNumberFormat="0" applyBorder="0" applyAlignment="0" applyProtection="0">
      <alignment vertical="center"/>
    </xf>
    <xf numFmtId="181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42" fillId="0" borderId="0"/>
    <xf numFmtId="181" fontId="91" fillId="19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88" fillId="34" borderId="0" applyNumberFormat="0" applyBorder="0" applyAlignment="0" applyProtection="0">
      <alignment vertical="center"/>
    </xf>
    <xf numFmtId="185" fontId="42" fillId="0" borderId="55">
      <protection locked="0"/>
    </xf>
    <xf numFmtId="0" fontId="21" fillId="0" borderId="0">
      <alignment vertical="center"/>
    </xf>
    <xf numFmtId="0" fontId="42" fillId="0" borderId="0"/>
    <xf numFmtId="0" fontId="91" fillId="19" borderId="0" applyNumberFormat="0" applyBorder="0" applyAlignment="0" applyProtection="0">
      <alignment vertical="center"/>
    </xf>
    <xf numFmtId="0" fontId="61" fillId="5" borderId="54" applyNumberFormat="0" applyFont="0" applyAlignment="0" applyProtection="0"/>
    <xf numFmtId="181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6" fillId="19" borderId="0" applyNumberFormat="0" applyBorder="0" applyAlignment="0" applyProtection="0"/>
    <xf numFmtId="0" fontId="21" fillId="0" borderId="0"/>
    <xf numFmtId="0" fontId="91" fillId="19" borderId="0" applyNumberFormat="0" applyBorder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212" fillId="92" borderId="0" applyNumberFormat="0" applyBorder="0" applyAlignment="0" applyProtection="0"/>
    <xf numFmtId="0" fontId="212" fillId="92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1" fontId="21" fillId="0" borderId="0"/>
    <xf numFmtId="0" fontId="87" fillId="5" borderId="50" applyNumberForma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133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0" fontId="42" fillId="0" borderId="0"/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91" fillId="36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6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91" fillId="36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217" fontId="9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79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184" fontId="166" fillId="16" borderId="0" applyNumberFormat="0" applyBorder="0" applyAlignment="0" applyProtection="0"/>
    <xf numFmtId="0" fontId="91" fillId="33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1" fillId="36" borderId="0" applyNumberFormat="0" applyBorder="0" applyAlignment="0" applyProtection="0">
      <alignment vertical="center"/>
    </xf>
    <xf numFmtId="181" fontId="1" fillId="0" borderId="0"/>
    <xf numFmtId="181" fontId="91" fillId="36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66" fillId="36" borderId="0" applyNumberFormat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1" fillId="0" borderId="0"/>
    <xf numFmtId="181" fontId="91" fillId="36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36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89" fillId="18" borderId="53" applyNumberFormat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6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61" fillId="5" borderId="54" applyNumberFormat="0" applyFont="0" applyAlignment="0" applyProtection="0"/>
    <xf numFmtId="181" fontId="91" fillId="3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91" fillId="36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66" fillId="36" borderId="0" applyNumberFormat="0" applyBorder="0" applyAlignment="0" applyProtection="0"/>
    <xf numFmtId="184" fontId="90" fillId="28" borderId="52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77" fillId="24" borderId="58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21" fillId="0" borderId="0"/>
    <xf numFmtId="0" fontId="91" fillId="36" borderId="0" applyNumberFormat="0" applyBorder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2" fillId="58" borderId="0" applyNumberFormat="0" applyBorder="0" applyAlignment="0" applyProtection="0"/>
    <xf numFmtId="0" fontId="88" fillId="17" borderId="0" applyNumberFormat="0" applyBorder="0" applyAlignment="0" applyProtection="0">
      <alignment vertical="center"/>
    </xf>
    <xf numFmtId="0" fontId="15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" fillId="0" borderId="0"/>
    <xf numFmtId="181" fontId="21" fillId="0" borderId="0"/>
    <xf numFmtId="181" fontId="91" fillId="10" borderId="0" applyNumberFormat="0" applyBorder="0" applyAlignment="0" applyProtection="0">
      <alignment vertical="center"/>
    </xf>
    <xf numFmtId="0" fontId="21" fillId="0" borderId="0"/>
    <xf numFmtId="181" fontId="1" fillId="0" borderId="0"/>
    <xf numFmtId="0" fontId="1" fillId="0" borderId="0">
      <alignment vertical="center"/>
    </xf>
    <xf numFmtId="181" fontId="91" fillId="10" borderId="0" applyNumberFormat="0" applyBorder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/>
    <xf numFmtId="181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21" fillId="0" borderId="0"/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4" fontId="1" fillId="0" borderId="0"/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1" fillId="0" borderId="0">
      <alignment vertical="center"/>
    </xf>
    <xf numFmtId="181" fontId="91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4" fontId="1" fillId="0" borderId="0"/>
    <xf numFmtId="0" fontId="91" fillId="10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01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42" fillId="0" borderId="0"/>
    <xf numFmtId="0" fontId="212" fillId="68" borderId="0" applyNumberFormat="0" applyBorder="0" applyAlignment="0" applyProtection="0"/>
    <xf numFmtId="0" fontId="88" fillId="37" borderId="0" applyNumberFormat="0" applyBorder="0" applyAlignment="0" applyProtection="0">
      <alignment vertical="center"/>
    </xf>
    <xf numFmtId="0" fontId="21" fillId="0" borderId="0"/>
    <xf numFmtId="184" fontId="1" fillId="0" borderId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33" fillId="20" borderId="54" applyNumberFormat="0" applyFont="0" applyAlignment="0" applyProtection="0"/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33" fillId="20" borderId="54" applyNumberFormat="0" applyFont="0" applyAlignment="0" applyProtection="0"/>
    <xf numFmtId="0" fontId="21" fillId="0" borderId="0"/>
    <xf numFmtId="0" fontId="91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52" fillId="0" borderId="18">
      <alignment horizontal="left" vertical="center"/>
    </xf>
    <xf numFmtId="184" fontId="90" fillId="28" borderId="52" applyNumberFormat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52" fillId="0" borderId="18">
      <alignment horizontal="left" vertical="center"/>
    </xf>
    <xf numFmtId="181" fontId="90" fillId="16" borderId="52" applyNumberFormat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42" fillId="0" borderId="0"/>
    <xf numFmtId="0" fontId="33" fillId="20" borderId="54" applyNumberFormat="0" applyFont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66" fillId="30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33" fillId="20" borderId="54" applyNumberFormat="0" applyFont="0" applyAlignment="0" applyProtection="0"/>
    <xf numFmtId="0" fontId="21" fillId="0" borderId="0"/>
    <xf numFmtId="181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42" fillId="0" borderId="0"/>
    <xf numFmtId="0" fontId="1" fillId="0" borderId="0"/>
    <xf numFmtId="0" fontId="89" fillId="18" borderId="53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21" fillId="0" borderId="0"/>
    <xf numFmtId="0" fontId="89" fillId="18" borderId="53" applyNumberForma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181" fontId="21" fillId="0" borderId="0"/>
    <xf numFmtId="0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91" fillId="30" borderId="0" applyNumberFormat="0" applyBorder="0" applyAlignment="0" applyProtection="0">
      <alignment vertical="center"/>
    </xf>
    <xf numFmtId="0" fontId="49" fillId="0" borderId="0">
      <alignment vertical="center"/>
    </xf>
    <xf numFmtId="0" fontId="42" fillId="0" borderId="0"/>
    <xf numFmtId="0" fontId="1" fillId="0" borderId="0">
      <alignment vertical="center"/>
    </xf>
    <xf numFmtId="181" fontId="92" fillId="18" borderId="50" applyNumberFormat="0" applyAlignment="0" applyProtection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185" fontId="42" fillId="0" borderId="55">
      <protection locked="0"/>
    </xf>
    <xf numFmtId="0" fontId="42" fillId="0" borderId="0"/>
    <xf numFmtId="0" fontId="91" fillId="30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185" fontId="42" fillId="0" borderId="55">
      <protection locked="0"/>
    </xf>
    <xf numFmtId="0" fontId="1" fillId="0" borderId="0">
      <alignment vertical="center"/>
    </xf>
    <xf numFmtId="181" fontId="145" fillId="0" borderId="0" applyNumberFormat="0" applyFill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91" fillId="30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/>
    <xf numFmtId="0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91" fillId="30" borderId="0" applyNumberFormat="0" applyBorder="0" applyAlignment="0" applyProtection="0">
      <alignment vertical="center"/>
    </xf>
    <xf numFmtId="181" fontId="21" fillId="0" borderId="0"/>
    <xf numFmtId="0" fontId="42" fillId="0" borderId="0"/>
    <xf numFmtId="0" fontId="91" fillId="30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200" fontId="151" fillId="0" borderId="0" applyFont="0" applyFill="0" applyBorder="0" applyAlignment="0" applyProtection="0"/>
    <xf numFmtId="0" fontId="91" fillId="30" borderId="0" applyNumberFormat="0" applyBorder="0" applyAlignment="0" applyProtection="0">
      <alignment vertical="center"/>
    </xf>
    <xf numFmtId="0" fontId="21" fillId="0" borderId="0">
      <alignment vertical="center"/>
    </xf>
    <xf numFmtId="181" fontId="91" fillId="3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42" fillId="0" borderId="0"/>
    <xf numFmtId="0" fontId="91" fillId="30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61" fillId="5" borderId="54" applyNumberFormat="0" applyFont="0" applyAlignment="0" applyProtection="0"/>
    <xf numFmtId="217" fontId="207" fillId="0" borderId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166" fillId="30" borderId="0" applyNumberFormat="0" applyBorder="0" applyAlignment="0" applyProtection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193" fontId="118" fillId="0" borderId="0" applyFont="0" applyFill="0" applyBorder="0" applyAlignment="0" applyProtection="0"/>
    <xf numFmtId="0" fontId="91" fillId="3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42" fillId="0" borderId="0"/>
    <xf numFmtId="0" fontId="212" fillId="79" borderId="0" applyNumberFormat="0" applyBorder="0" applyAlignment="0" applyProtection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2" fillId="79" borderId="0" applyNumberFormat="0" applyBorder="0" applyAlignment="0" applyProtection="0"/>
    <xf numFmtId="0" fontId="88" fillId="3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96" fillId="0" borderId="0">
      <alignment vertical="center"/>
    </xf>
    <xf numFmtId="181" fontId="131" fillId="0" borderId="65" applyNumberFormat="0" applyFill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66" fillId="18" borderId="0" applyNumberFormat="0" applyBorder="0" applyAlignment="0" applyProtection="0"/>
    <xf numFmtId="0" fontId="86" fillId="16" borderId="52" applyNumberFormat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184" fontId="166" fillId="18" borderId="0" applyNumberFormat="0" applyBorder="0" applyAlignment="0" applyProtection="0"/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1" fillId="0" borderId="0"/>
    <xf numFmtId="181" fontId="166" fillId="26" borderId="0" applyNumberFormat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166" fillId="26" borderId="0" applyNumberFormat="0" applyBorder="0" applyAlignment="0" applyProtection="0"/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33" fillId="20" borderId="54" applyNumberFormat="0" applyFont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21" fillId="0" borderId="0"/>
    <xf numFmtId="0" fontId="91" fillId="26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91" fillId="26" borderId="0" applyNumberFormat="0" applyBorder="0" applyAlignment="0" applyProtection="0">
      <alignment vertical="center"/>
    </xf>
    <xf numFmtId="0" fontId="42" fillId="0" borderId="0"/>
    <xf numFmtId="0" fontId="21" fillId="0" borderId="0"/>
    <xf numFmtId="181" fontId="91" fillId="2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1" fillId="26" borderId="0" applyNumberFormat="0" applyBorder="0" applyAlignment="0" applyProtection="0">
      <alignment vertical="center"/>
    </xf>
    <xf numFmtId="0" fontId="21" fillId="0" borderId="0"/>
    <xf numFmtId="0" fontId="91" fillId="26" borderId="0" applyNumberFormat="0" applyBorder="0" applyAlignment="0" applyProtection="0">
      <alignment vertical="center"/>
    </xf>
    <xf numFmtId="181" fontId="21" fillId="0" borderId="0"/>
    <xf numFmtId="184" fontId="1" fillId="0" borderId="0"/>
    <xf numFmtId="0" fontId="84" fillId="16" borderId="50" applyNumberFormat="0" applyAlignment="0" applyProtection="0">
      <alignment vertical="center"/>
    </xf>
    <xf numFmtId="181" fontId="91" fillId="26" borderId="0" applyNumberFormat="0" applyBorder="0" applyAlignment="0" applyProtection="0">
      <alignment vertical="center"/>
    </xf>
    <xf numFmtId="181" fontId="21" fillId="0" borderId="0"/>
    <xf numFmtId="0" fontId="21" fillId="0" borderId="0"/>
    <xf numFmtId="181" fontId="91" fillId="26" borderId="0" applyNumberFormat="0" applyBorder="0" applyAlignment="0" applyProtection="0">
      <alignment vertical="center"/>
    </xf>
    <xf numFmtId="0" fontId="21" fillId="0" borderId="0"/>
    <xf numFmtId="181" fontId="91" fillId="26" borderId="0" applyNumberFormat="0" applyBorder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6" borderId="0" applyNumberFormat="0" applyBorder="0" applyAlignment="0" applyProtection="0">
      <alignment vertical="center"/>
    </xf>
    <xf numFmtId="0" fontId="212" fillId="49" borderId="0" applyNumberFormat="0" applyBorder="0" applyAlignment="0" applyProtection="0"/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0" fontId="50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43" fontId="21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2" fillId="18" borderId="50" applyNumberFormat="0" applyAlignment="0" applyProtection="0"/>
    <xf numFmtId="4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60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96" fillId="0" borderId="0" applyNumberForma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60" fillId="0" borderId="0"/>
    <xf numFmtId="181" fontId="114" fillId="0" borderId="57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181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08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49" fillId="0" borderId="0">
      <alignment vertical="center"/>
    </xf>
    <xf numFmtId="181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184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9" fontId="49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15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181" fontId="138" fillId="0" borderId="6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57" fillId="28" borderId="52" applyNumberFormat="0" applyAlignment="0" applyProtection="0"/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5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44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4" fontId="1" fillId="0" borderId="0"/>
    <xf numFmtId="0" fontId="148" fillId="0" borderId="68" applyNumberFormat="0" applyFill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8" fillId="25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8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181" fontId="21" fillId="0" borderId="0">
      <alignment vertical="center"/>
    </xf>
    <xf numFmtId="181" fontId="21" fillId="0" borderId="0"/>
    <xf numFmtId="0" fontId="1" fillId="0" borderId="0"/>
    <xf numFmtId="0" fontId="88" fillId="17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88" fillId="17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88" fillId="1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181" fontId="104" fillId="0" borderId="57" applyNumberFormat="0" applyFill="0" applyAlignment="0" applyProtection="0"/>
    <xf numFmtId="181" fontId="88" fillId="1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04" fillId="0" borderId="57" applyNumberFormat="0" applyFill="0" applyAlignment="0" applyProtection="0"/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8" fillId="17" borderId="0" applyNumberFormat="0" applyBorder="0" applyAlignment="0" applyProtection="0">
      <alignment vertical="center"/>
    </xf>
    <xf numFmtId="0" fontId="21" fillId="0" borderId="0"/>
    <xf numFmtId="0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8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8" fillId="17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181" fontId="21" fillId="0" borderId="0"/>
    <xf numFmtId="0" fontId="88" fillId="34" borderId="0" applyNumberFormat="0" applyBorder="0" applyAlignment="0" applyProtection="0">
      <alignment vertical="center"/>
    </xf>
    <xf numFmtId="181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88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8" fillId="36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1" fillId="0" borderId="0"/>
    <xf numFmtId="0" fontId="42" fillId="0" borderId="0"/>
    <xf numFmtId="0" fontId="88" fillId="19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220" fillId="5" borderId="0">
      <alignment horizontal="left" vertical="center"/>
    </xf>
    <xf numFmtId="181" fontId="88" fillId="34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8" fillId="34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218" fontId="153" fillId="0" borderId="0"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88" fillId="34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218" fontId="117" fillId="0" borderId="0"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181" fontId="92" fillId="18" borderId="50" applyNumberFormat="0" applyAlignment="0" applyProtection="0"/>
    <xf numFmtId="0" fontId="21" fillId="0" borderId="0"/>
    <xf numFmtId="0" fontId="88" fillId="34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1" fontId="21" fillId="0" borderId="0"/>
    <xf numFmtId="0" fontId="88" fillId="34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42" fillId="0" borderId="0"/>
    <xf numFmtId="0" fontId="21" fillId="0" borderId="0"/>
    <xf numFmtId="0" fontId="88" fillId="34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88" fillId="34" borderId="0" applyNumberFormat="0" applyBorder="0" applyAlignment="0" applyProtection="0">
      <alignment vertical="center"/>
    </xf>
    <xf numFmtId="0" fontId="42" fillId="0" borderId="0"/>
    <xf numFmtId="0" fontId="88" fillId="22" borderId="0" applyNumberFormat="0" applyBorder="0" applyAlignment="0" applyProtection="0">
      <alignment vertical="center"/>
    </xf>
    <xf numFmtId="0" fontId="42" fillId="0" borderId="0"/>
    <xf numFmtId="0" fontId="127" fillId="0" borderId="63" applyNumberFormat="0" applyFill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266" fillId="0" borderId="0" applyNumberFormat="0" applyFill="0" applyBorder="0" applyAlignment="0" applyProtection="0"/>
    <xf numFmtId="0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8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218" fontId="153" fillId="0" borderId="0">
      <protection locked="0"/>
    </xf>
    <xf numFmtId="0" fontId="21" fillId="0" borderId="0" applyNumberFormat="0" applyFont="0" applyFill="0" applyBorder="0" applyAlignment="0" applyProtection="0"/>
    <xf numFmtId="0" fontId="88" fillId="22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88" fillId="22" borderId="0" applyNumberFormat="0" applyBorder="0" applyAlignment="0" applyProtection="0">
      <alignment vertical="center"/>
    </xf>
    <xf numFmtId="0" fontId="88" fillId="2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1" fontId="1" fillId="0" borderId="0">
      <alignment vertical="center"/>
    </xf>
    <xf numFmtId="0" fontId="88" fillId="22" borderId="0" applyNumberFormat="0" applyBorder="0" applyAlignment="0" applyProtection="0">
      <alignment vertical="center"/>
    </xf>
    <xf numFmtId="0" fontId="1" fillId="0" borderId="0"/>
    <xf numFmtId="0" fontId="88" fillId="22" borderId="0" applyNumberFormat="0" applyBorder="0" applyAlignment="0" applyProtection="0">
      <alignment vertical="center"/>
    </xf>
    <xf numFmtId="0" fontId="42" fillId="0" borderId="0"/>
    <xf numFmtId="0" fontId="88" fillId="22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8" fillId="22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88" fillId="22" borderId="0" applyNumberFormat="0" applyBorder="0" applyAlignment="0" applyProtection="0">
      <alignment vertical="center"/>
    </xf>
    <xf numFmtId="181" fontId="21" fillId="0" borderId="0"/>
    <xf numFmtId="181" fontId="111" fillId="27" borderId="50" applyNumberFormat="0" applyAlignment="0" applyProtection="0">
      <alignment vertical="center"/>
    </xf>
    <xf numFmtId="0" fontId="1" fillId="0" borderId="0"/>
    <xf numFmtId="0" fontId="88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8" fillId="17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88" fillId="3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8" fillId="17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0" fontId="183" fillId="0" borderId="0"/>
    <xf numFmtId="0" fontId="88" fillId="17" borderId="0" applyNumberFormat="0" applyBorder="0" applyAlignment="0" applyProtection="0">
      <alignment vertical="center"/>
    </xf>
    <xf numFmtId="0" fontId="1" fillId="0" borderId="0"/>
    <xf numFmtId="181" fontId="1" fillId="0" borderId="0"/>
    <xf numFmtId="0" fontId="88" fillId="17" borderId="0" applyNumberFormat="0" applyBorder="0" applyAlignment="0" applyProtection="0">
      <alignment vertical="center"/>
    </xf>
    <xf numFmtId="181" fontId="21" fillId="0" borderId="0"/>
    <xf numFmtId="0" fontId="1" fillId="0" borderId="0"/>
    <xf numFmtId="0" fontId="88" fillId="17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84" fontId="1" fillId="0" borderId="0"/>
    <xf numFmtId="181" fontId="88" fillId="19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8" fillId="19" borderId="0" applyNumberFormat="0" applyBorder="0" applyAlignment="0" applyProtection="0">
      <alignment vertical="center"/>
    </xf>
    <xf numFmtId="181" fontId="153" fillId="0" borderId="0" applyNumberFormat="0" applyFill="0" applyBorder="0" applyAlignment="0" applyProtection="0">
      <alignment vertical="top"/>
      <protection locked="0"/>
    </xf>
    <xf numFmtId="0" fontId="88" fillId="19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19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181" fontId="88" fillId="19" borderId="0" applyNumberFormat="0" applyBorder="0" applyAlignment="0" applyProtection="0">
      <alignment vertical="center"/>
    </xf>
    <xf numFmtId="0" fontId="21" fillId="0" borderId="0"/>
    <xf numFmtId="181" fontId="88" fillId="1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21" fillId="0" borderId="0"/>
    <xf numFmtId="181" fontId="88" fillId="19" borderId="0" applyNumberFormat="0" applyBorder="0" applyAlignment="0" applyProtection="0">
      <alignment vertical="center"/>
    </xf>
    <xf numFmtId="0" fontId="21" fillId="0" borderId="0"/>
    <xf numFmtId="181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88" fillId="19" borderId="0" applyNumberFormat="0" applyBorder="0" applyAlignment="0" applyProtection="0">
      <alignment vertical="center"/>
    </xf>
    <xf numFmtId="181" fontId="1" fillId="0" borderId="0"/>
    <xf numFmtId="0" fontId="49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/>
    <xf numFmtId="0" fontId="49" fillId="20" borderId="54" applyNumberFormat="0" applyFont="0" applyAlignment="0" applyProtection="0">
      <alignment vertical="center"/>
    </xf>
    <xf numFmtId="0" fontId="21" fillId="0" borderId="0"/>
    <xf numFmtId="0" fontId="88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19" borderId="0" applyNumberFormat="0" applyBorder="0" applyAlignment="0" applyProtection="0">
      <alignment vertical="center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8" fillId="19" borderId="0" applyNumberFormat="0" applyBorder="0" applyAlignment="0" applyProtection="0">
      <alignment vertical="center"/>
    </xf>
    <xf numFmtId="0" fontId="1" fillId="0" borderId="0"/>
    <xf numFmtId="0" fontId="42" fillId="0" borderId="0"/>
    <xf numFmtId="0" fontId="88" fillId="19" borderId="0" applyNumberFormat="0" applyBorder="0" applyAlignment="0" applyProtection="0">
      <alignment vertical="center"/>
    </xf>
    <xf numFmtId="0" fontId="42" fillId="0" borderId="0"/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91" fillId="10" borderId="0" applyNumberFormat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196" fillId="0" borderId="0"/>
    <xf numFmtId="181" fontId="88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1" fillId="25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180" fontId="91" fillId="25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84" fillId="16" borderId="50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42" fillId="0" borderId="0"/>
    <xf numFmtId="184" fontId="166" fillId="40" borderId="0" applyNumberFormat="0" applyBorder="0" applyAlignment="0" applyProtection="0"/>
    <xf numFmtId="0" fontId="96" fillId="0" borderId="0" applyNumberForma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1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1" fillId="19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66" fillId="10" borderId="0" applyNumberFormat="0" applyBorder="0" applyAlignment="0" applyProtection="0"/>
    <xf numFmtId="0" fontId="147" fillId="0" borderId="69" applyNumberFormat="0" applyFill="0" applyAlignment="0" applyProtection="0">
      <alignment vertical="center"/>
    </xf>
    <xf numFmtId="180" fontId="91" fillId="19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57" fillId="28" borderId="52" applyNumberFormat="0" applyAlignment="0" applyProtection="0"/>
    <xf numFmtId="181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181" fontId="21" fillId="0" borderId="0"/>
    <xf numFmtId="0" fontId="1" fillId="49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1" fontId="91" fillId="37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5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1" fillId="7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80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1" fillId="92" borderId="0" applyNumberFormat="0" applyBorder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1" fillId="9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0" fontId="1" fillId="91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0" fontId="1" fillId="58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68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" fillId="90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" fillId="90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46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1" fillId="4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46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84" fontId="166" fillId="30" borderId="0" applyNumberFormat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66" fillId="46" borderId="0" applyNumberFormat="0" applyBorder="0" applyAlignment="0" applyProtection="0"/>
    <xf numFmtId="0" fontId="111" fillId="27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4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1" fillId="4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0" fontId="91" fillId="46" borderId="0" applyNumberFormat="0" applyBorder="0" applyAlignment="0" applyProtection="0">
      <alignment vertical="center"/>
    </xf>
    <xf numFmtId="184" fontId="157" fillId="28" borderId="52" applyNumberFormat="0" applyAlignment="0" applyProtection="0"/>
    <xf numFmtId="181" fontId="91" fillId="46" borderId="0" applyNumberFormat="0" applyBorder="0" applyAlignment="0" applyProtection="0">
      <alignment vertical="center"/>
    </xf>
    <xf numFmtId="0" fontId="166" fillId="46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>
      <alignment vertical="center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2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21" borderId="0" applyNumberFormat="0" applyBorder="0" applyAlignment="0" applyProtection="0">
      <alignment vertical="center"/>
    </xf>
    <xf numFmtId="0" fontId="42" fillId="0" borderId="0"/>
    <xf numFmtId="181" fontId="91" fillId="21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0" fillId="0" borderId="59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1" fillId="0" borderId="0"/>
    <xf numFmtId="181" fontId="91" fillId="21" borderId="0" applyNumberFormat="0" applyBorder="0" applyAlignment="0" applyProtection="0">
      <alignment vertical="center"/>
    </xf>
    <xf numFmtId="0" fontId="166" fillId="26" borderId="0" applyNumberFormat="0" applyBorder="0" applyAlignment="0" applyProtection="0"/>
    <xf numFmtId="181" fontId="91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180" fontId="91" fillId="46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184" fontId="166" fillId="26" borderId="0" applyNumberFormat="0" applyBorder="0" applyAlignment="0" applyProtection="0"/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21" fillId="0" borderId="0"/>
    <xf numFmtId="0" fontId="91" fillId="21" borderId="0" applyNumberFormat="0" applyBorder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91" fillId="21" borderId="0" applyNumberFormat="0" applyBorder="0" applyAlignment="0" applyProtection="0">
      <alignment vertical="center"/>
    </xf>
    <xf numFmtId="181" fontId="1" fillId="0" borderId="0">
      <alignment vertical="center"/>
    </xf>
    <xf numFmtId="185" fontId="42" fillId="0" borderId="55">
      <protection locked="0"/>
    </xf>
    <xf numFmtId="0" fontId="87" fillId="5" borderId="50" applyNumberFormat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181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181" fontId="91" fillId="21" borderId="0" applyNumberFormat="0" applyBorder="0" applyAlignment="0" applyProtection="0">
      <alignment vertical="center"/>
    </xf>
    <xf numFmtId="0" fontId="1" fillId="0" borderId="0"/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0" fontId="91" fillId="21" borderId="0" applyNumberFormat="0" applyBorder="0" applyAlignment="0" applyProtection="0">
      <alignment vertical="center"/>
    </xf>
    <xf numFmtId="184" fontId="157" fillId="28" borderId="52" applyNumberFormat="0" applyAlignment="0" applyProtection="0"/>
    <xf numFmtId="181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1" fontId="91" fillId="21" borderId="0" applyNumberFormat="0" applyBorder="0" applyAlignment="0" applyProtection="0">
      <alignment vertical="center"/>
    </xf>
    <xf numFmtId="0" fontId="166" fillId="21" borderId="0" applyNumberFormat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0" fontId="42" fillId="0" borderId="0"/>
    <xf numFmtId="181" fontId="1" fillId="0" borderId="0"/>
    <xf numFmtId="0" fontId="116" fillId="0" borderId="6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33" borderId="0" applyNumberFormat="0" applyBorder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42" fillId="0" borderId="0"/>
    <xf numFmtId="0" fontId="91" fillId="3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116" fillId="0" borderId="62" applyNumberFormat="0" applyFill="0" applyAlignment="0" applyProtection="0">
      <alignment vertical="center"/>
    </xf>
    <xf numFmtId="0" fontId="21" fillId="0" borderId="0"/>
    <xf numFmtId="0" fontId="91" fillId="33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1" fillId="10" borderId="0" applyNumberFormat="0" applyBorder="0" applyAlignment="0" applyProtection="0">
      <alignment vertical="center"/>
    </xf>
    <xf numFmtId="0" fontId="42" fillId="0" borderId="0"/>
    <xf numFmtId="181" fontId="91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1" fontId="91" fillId="10" borderId="0" applyNumberFormat="0" applyBorder="0" applyAlignment="0" applyProtection="0">
      <alignment vertical="center"/>
    </xf>
    <xf numFmtId="184" fontId="1" fillId="0" borderId="0"/>
    <xf numFmtId="0" fontId="91" fillId="10" borderId="0" applyNumberFormat="0" applyBorder="0" applyAlignment="0" applyProtection="0">
      <alignment vertical="center"/>
    </xf>
    <xf numFmtId="0" fontId="166" fillId="10" borderId="0" applyNumberFormat="0" applyBorder="0" applyAlignment="0" applyProtection="0"/>
    <xf numFmtId="181" fontId="114" fillId="0" borderId="57" applyNumberFormat="0" applyFill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1" fillId="0" borderId="0"/>
    <xf numFmtId="0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181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181" fontId="91" fillId="30" borderId="0" applyNumberFormat="0" applyBorder="0" applyAlignment="0" applyProtection="0">
      <alignment vertical="center"/>
    </xf>
    <xf numFmtId="0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66" fillId="30" borderId="0" applyNumberFormat="0" applyBorder="0" applyAlignment="0" applyProtection="0"/>
    <xf numFmtId="0" fontId="93" fillId="16" borderId="50" applyNumberFormat="0" applyAlignment="0" applyProtection="0"/>
    <xf numFmtId="0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1" fillId="0" borderId="0"/>
    <xf numFmtId="0" fontId="99" fillId="5" borderId="52" applyNumberFormat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>
      <alignment vertical="center"/>
    </xf>
    <xf numFmtId="223" fontId="42" fillId="0" borderId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0" fontId="42" fillId="0" borderId="0"/>
    <xf numFmtId="184" fontId="166" fillId="26" borderId="0" applyNumberFormat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166" fillId="37" borderId="0" applyNumberFormat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94" fontId="15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99" fillId="5" borderId="52" applyNumberFormat="0" applyAlignment="0" applyProtection="0">
      <alignment vertical="center"/>
    </xf>
    <xf numFmtId="0" fontId="166" fillId="37" borderId="0" applyNumberFormat="0" applyBorder="0" applyAlignment="0" applyProtection="0"/>
    <xf numFmtId="181" fontId="85" fillId="0" borderId="51" applyNumberFormat="0" applyFill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181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1" fillId="37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1" fillId="37" borderId="0" applyNumberFormat="0" applyBorder="0" applyAlignment="0" applyProtection="0">
      <alignment vertical="center"/>
    </xf>
    <xf numFmtId="181" fontId="33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92" fillId="18" borderId="50" applyNumberFormat="0" applyAlignment="0" applyProtection="0"/>
    <xf numFmtId="0" fontId="91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91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181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1" fillId="37" borderId="0" applyNumberFormat="0" applyBorder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0" fontId="91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181" fontId="91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166" fillId="37" borderId="0" applyNumberFormat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4" fillId="23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/>
    <xf numFmtId="181" fontId="119" fillId="22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19" fillId="22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4" fontId="248" fillId="27" borderId="0" applyNumberFormat="0" applyBorder="0" applyAlignment="0" applyProtection="0"/>
    <xf numFmtId="0" fontId="168" fillId="22" borderId="0" applyNumberFormat="0" applyBorder="0" applyAlignment="0" applyProtection="0"/>
    <xf numFmtId="181" fontId="101" fillId="16" borderId="52" applyNumberFormat="0" applyAlignment="0" applyProtection="0">
      <alignment vertical="center"/>
    </xf>
    <xf numFmtId="185" fontId="153" fillId="0" borderId="55">
      <protection locked="0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/>
    <xf numFmtId="181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48" fillId="27" borderId="0" applyNumberFormat="0" applyBorder="0" applyAlignment="0" applyProtection="0"/>
    <xf numFmtId="0" fontId="119" fillId="22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4" fontId="168" fillId="22" borderId="0" applyNumberFormat="0" applyBorder="0" applyAlignment="0" applyProtection="0"/>
    <xf numFmtId="181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42" fillId="0" borderId="0"/>
    <xf numFmtId="184" fontId="1" fillId="0" borderId="0"/>
    <xf numFmtId="181" fontId="168" fillId="22" borderId="0" applyNumberFormat="0" applyBorder="0" applyAlignment="0" applyProtection="0"/>
    <xf numFmtId="0" fontId="101" fillId="16" borderId="52" applyNumberFormat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19" fillId="22" borderId="0" applyNumberFormat="0" applyBorder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9" fillId="22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1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206" fontId="159" fillId="0" borderId="0" applyFill="0" applyBorder="0" applyAlignment="0"/>
    <xf numFmtId="206" fontId="159" fillId="0" borderId="0" applyFill="0" applyBorder="0" applyAlignment="0"/>
    <xf numFmtId="181" fontId="93" fillId="16" borderId="50" applyNumberFormat="0" applyAlignment="0" applyProtection="0"/>
    <xf numFmtId="209" fontId="42" fillId="0" borderId="0" applyFill="0" applyBorder="0" applyAlignment="0"/>
    <xf numFmtId="0" fontId="42" fillId="0" borderId="0" applyFill="0" applyBorder="0" applyAlignment="0"/>
    <xf numFmtId="0" fontId="97" fillId="18" borderId="50" applyNumberFormat="0" applyAlignment="0" applyProtection="0">
      <alignment vertical="center"/>
    </xf>
    <xf numFmtId="206" fontId="159" fillId="0" borderId="0" applyFill="0" applyBorder="0" applyAlignment="0"/>
    <xf numFmtId="0" fontId="110" fillId="0" borderId="59" applyNumberFormat="0" applyFill="0" applyAlignment="0" applyProtection="0">
      <alignment vertical="center"/>
    </xf>
    <xf numFmtId="0" fontId="1" fillId="0" borderId="0">
      <alignment vertical="center"/>
    </xf>
    <xf numFmtId="206" fontId="159" fillId="0" borderId="0" applyFill="0" applyBorder="0" applyAlignment="0"/>
    <xf numFmtId="0" fontId="110" fillId="0" borderId="59" applyNumberFormat="0" applyFill="0" applyAlignment="0" applyProtection="0">
      <alignment vertical="center"/>
    </xf>
    <xf numFmtId="0" fontId="42" fillId="0" borderId="0"/>
    <xf numFmtId="0" fontId="1" fillId="0" borderId="0">
      <alignment vertical="center"/>
    </xf>
    <xf numFmtId="206" fontId="211" fillId="0" borderId="0" applyFill="0" applyBorder="0" applyAlignment="0"/>
    <xf numFmtId="0" fontId="21" fillId="0" borderId="0" applyNumberFormat="0" applyFont="0" applyFill="0" applyBorder="0" applyAlignment="0" applyProtection="0"/>
    <xf numFmtId="0" fontId="42" fillId="0" borderId="0" applyFill="0" applyBorder="0" applyAlignment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224" fontId="186" fillId="0" borderId="0" applyFill="0" applyBorder="0" applyAlignment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84" fillId="16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54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9" fillId="0" borderId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84" fillId="16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4" fontId="1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57" fillId="28" borderId="52" applyNumberFormat="0" applyAlignment="0" applyProtection="0"/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0" fontId="42" fillId="0" borderId="0"/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1" fontId="97" fillId="18" borderId="50" applyNumberFormat="0" applyAlignment="0" applyProtection="0">
      <alignment vertical="center"/>
    </xf>
    <xf numFmtId="0" fontId="157" fillId="28" borderId="52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157" fillId="28" borderId="52" applyNumberFormat="0" applyAlignment="0" applyProtection="0"/>
    <xf numFmtId="184" fontId="1" fillId="0" borderId="0"/>
    <xf numFmtId="0" fontId="157" fillId="28" borderId="52" applyNumberForma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84" fillId="16" borderId="50" applyNumberFormat="0" applyAlignment="0" applyProtection="0">
      <alignment vertical="center"/>
    </xf>
    <xf numFmtId="184" fontId="1" fillId="0" borderId="0"/>
    <xf numFmtId="0" fontId="21" fillId="0" borderId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1" fillId="0" borderId="0"/>
    <xf numFmtId="184" fontId="1" fillId="0" borderId="0"/>
    <xf numFmtId="181" fontId="84" fillId="16" borderId="50" applyNumberForma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21" fillId="0" borderId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181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0" fontId="42" fillId="20" borderId="54" applyNumberFormat="0" applyFont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4" fontId="1" fillId="0" borderId="0"/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4" fontId="21" fillId="0" borderId="0"/>
    <xf numFmtId="0" fontId="92" fillId="18" borderId="50" applyNumberFormat="0" applyAlignment="0" applyProtection="0"/>
    <xf numFmtId="181" fontId="84" fillId="16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181" fontId="84" fillId="16" borderId="50" applyNumberFormat="0" applyAlignment="0" applyProtection="0">
      <alignment vertical="center"/>
    </xf>
    <xf numFmtId="0" fontId="21" fillId="0" borderId="0">
      <alignment vertical="center"/>
    </xf>
    <xf numFmtId="0" fontId="95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201" fontId="98" fillId="0" borderId="0" applyFont="0" applyFill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181" fontId="93" fillId="16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176" fontId="153" fillId="0" borderId="0">
      <protection locked="0"/>
    </xf>
    <xf numFmtId="0" fontId="85" fillId="0" borderId="51" applyNumberFormat="0" applyFill="0" applyAlignment="0" applyProtection="0">
      <alignment vertical="center"/>
    </xf>
    <xf numFmtId="181" fontId="93" fillId="16" borderId="50" applyNumberFormat="0" applyAlignment="0" applyProtection="0"/>
    <xf numFmtId="176" fontId="117" fillId="0" borderId="0">
      <protection locked="0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111" fillId="27" borderId="50" applyNumberFormat="0" applyAlignment="0" applyProtection="0">
      <alignment vertical="center"/>
    </xf>
    <xf numFmtId="184" fontId="157" fillId="28" borderId="52" applyNumberFormat="0" applyAlignment="0" applyProtection="0"/>
    <xf numFmtId="181" fontId="93" fillId="16" borderId="50" applyNumberFormat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57" fillId="28" borderId="52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100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0" fontId="123" fillId="20" borderId="1" applyNumberFormat="0" applyBorder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184" fontId="1" fillId="0" borderId="0"/>
    <xf numFmtId="181" fontId="93" fillId="16" borderId="50" applyNumberFormat="0" applyAlignment="0" applyProtection="0"/>
    <xf numFmtId="0" fontId="124" fillId="23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3" fillId="16" borderId="50" applyNumberFormat="0" applyAlignment="0" applyProtection="0"/>
    <xf numFmtId="0" fontId="111" fillId="27" borderId="50" applyNumberFormat="0" applyAlignment="0" applyProtection="0">
      <alignment vertical="center"/>
    </xf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41" fontId="199" fillId="0" borderId="0" applyFont="0" applyFill="0" applyBorder="0" applyAlignment="0" applyProtection="0"/>
    <xf numFmtId="181" fontId="93" fillId="16" borderId="50" applyNumberFormat="0" applyAlignment="0" applyProtection="0"/>
    <xf numFmtId="181" fontId="49" fillId="20" borderId="54" applyNumberFormat="0" applyFont="0" applyAlignment="0" applyProtection="0">
      <alignment vertical="center"/>
    </xf>
    <xf numFmtId="181" fontId="93" fillId="16" borderId="50" applyNumberFormat="0" applyAlignment="0" applyProtection="0"/>
    <xf numFmtId="181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41" fontId="199" fillId="0" borderId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74" fillId="0" borderId="71" applyNumberFormat="0" applyFill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49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" fillId="0" borderId="0"/>
    <xf numFmtId="0" fontId="1" fillId="0" borderId="0"/>
    <xf numFmtId="181" fontId="123" fillId="0" borderId="0"/>
    <xf numFmtId="0" fontId="84" fillId="16" borderId="50" applyNumberFormat="0" applyAlignment="0" applyProtection="0">
      <alignment vertical="center"/>
    </xf>
    <xf numFmtId="0" fontId="123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84" fillId="16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84" fillId="16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181" fontId="21" fillId="0" borderId="0"/>
    <xf numFmtId="0" fontId="92" fillId="18" borderId="50" applyNumberFormat="0" applyAlignment="0" applyProtection="0"/>
    <xf numFmtId="181" fontId="84" fillId="16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181" fontId="21" fillId="0" borderId="0"/>
    <xf numFmtId="181" fontId="84" fillId="16" borderId="50" applyNumberForma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42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84" fillId="16" borderId="50" applyNumberFormat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97" fillId="18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6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21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3" fillId="16" borderId="50" applyNumberFormat="0" applyAlignment="0" applyProtection="0"/>
    <xf numFmtId="0" fontId="106" fillId="16" borderId="53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99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199" fillId="0" borderId="0"/>
    <xf numFmtId="0" fontId="85" fillId="0" borderId="51" applyNumberFormat="0" applyFill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181" fontId="84" fillId="16" borderId="50" applyNumberFormat="0" applyAlignment="0" applyProtection="0">
      <alignment vertical="center"/>
    </xf>
    <xf numFmtId="181" fontId="21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/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93" fillId="16" borderId="50" applyNumberFormat="0" applyAlignment="0" applyProtection="0"/>
    <xf numFmtId="181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3" fillId="16" borderId="50" applyNumberFormat="0" applyAlignment="0" applyProtection="0"/>
    <xf numFmtId="0" fontId="42" fillId="0" borderId="0"/>
    <xf numFmtId="181" fontId="84" fillId="16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03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138" fillId="0" borderId="67" applyNumberFormat="0" applyFill="0" applyAlignment="0" applyProtection="0">
      <alignment vertical="center"/>
    </xf>
    <xf numFmtId="0" fontId="93" fillId="16" borderId="50" applyNumberFormat="0" applyAlignment="0" applyProtection="0"/>
    <xf numFmtId="0" fontId="93" fillId="16" borderId="50" applyNumberFormat="0" applyAlignment="0" applyProtection="0"/>
    <xf numFmtId="0" fontId="42" fillId="0" borderId="0"/>
    <xf numFmtId="181" fontId="84" fillId="16" borderId="50" applyNumberFormat="0" applyAlignment="0" applyProtection="0">
      <alignment vertical="center"/>
    </xf>
    <xf numFmtId="0" fontId="42" fillId="0" borderId="0"/>
    <xf numFmtId="181" fontId="84" fillId="16" borderId="50" applyNumberFormat="0" applyAlignment="0" applyProtection="0">
      <alignment vertical="center"/>
    </xf>
    <xf numFmtId="181" fontId="103" fillId="0" borderId="0"/>
    <xf numFmtId="181" fontId="84" fillId="16" borderId="50" applyNumberFormat="0" applyAlignment="0" applyProtection="0">
      <alignment vertical="center"/>
    </xf>
    <xf numFmtId="0" fontId="42" fillId="0" borderId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21" fillId="0" borderId="0"/>
    <xf numFmtId="0" fontId="42" fillId="0" borderId="0"/>
    <xf numFmtId="181" fontId="84" fillId="16" borderId="50" applyNumberFormat="0" applyAlignment="0" applyProtection="0">
      <alignment vertical="center"/>
    </xf>
    <xf numFmtId="0" fontId="103" fillId="0" borderId="0"/>
    <xf numFmtId="0" fontId="93" fillId="16" borderId="50" applyNumberFormat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68" fillId="63" borderId="77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164" fillId="16" borderId="50" applyNumberFormat="0" applyAlignment="0" applyProtection="0"/>
    <xf numFmtId="0" fontId="164" fillId="16" borderId="50" applyNumberFormat="0" applyAlignment="0" applyProtection="0"/>
    <xf numFmtId="0" fontId="164" fillId="16" borderId="50" applyNumberFormat="0" applyAlignment="0" applyProtection="0"/>
    <xf numFmtId="181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84" fillId="16" borderId="50" applyNumberFormat="0" applyAlignment="0" applyProtection="0">
      <alignment vertical="center"/>
    </xf>
    <xf numFmtId="0" fontId="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164" fillId="16" borderId="50" applyNumberFormat="0" applyAlignment="0" applyProtection="0"/>
    <xf numFmtId="181" fontId="21" fillId="0" borderId="0"/>
    <xf numFmtId="0" fontId="164" fillId="16" borderId="50" applyNumberFormat="0" applyAlignment="0" applyProtection="0"/>
    <xf numFmtId="0" fontId="164" fillId="16" borderId="50" applyNumberFormat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5" fontId="42" fillId="0" borderId="55">
      <protection locked="0"/>
    </xf>
    <xf numFmtId="0" fontId="21" fillId="0" borderId="0"/>
    <xf numFmtId="0" fontId="84" fillId="16" borderId="50" applyNumberFormat="0" applyAlignment="0" applyProtection="0">
      <alignment vertical="center"/>
    </xf>
    <xf numFmtId="0" fontId="164" fillId="16" borderId="50" applyNumberFormat="0" applyAlignment="0" applyProtection="0"/>
    <xf numFmtId="181" fontId="21" fillId="0" borderId="0"/>
    <xf numFmtId="0" fontId="164" fillId="16" borderId="50" applyNumberFormat="0" applyAlignment="0" applyProtection="0"/>
    <xf numFmtId="181" fontId="1" fillId="0" borderId="0"/>
    <xf numFmtId="0" fontId="164" fillId="16" borderId="50" applyNumberFormat="0" applyAlignment="0" applyProtection="0"/>
    <xf numFmtId="0" fontId="84" fillId="16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0" fontId="201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181" fontId="105" fillId="0" borderId="0" applyNumberFormat="0" applyFill="0" applyBorder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37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21" fillId="0" borderId="0"/>
    <xf numFmtId="181" fontId="105" fillId="0" borderId="0" applyNumberFormat="0" applyFill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33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201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01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1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15" fillId="0" borderId="32">
      <alignment horizontal="left"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5" fillId="0" borderId="32">
      <alignment horizontal="left" vertical="center"/>
    </xf>
    <xf numFmtId="0" fontId="21" fillId="0" borderId="0" applyNumberFormat="0" applyFont="0" applyFill="0" applyBorder="0" applyAlignment="0" applyProtection="0"/>
    <xf numFmtId="181" fontId="42" fillId="0" borderId="0" applyFont="0" applyFill="0" applyBorder="0" applyAlignment="0" applyProtection="0"/>
    <xf numFmtId="0" fontId="107" fillId="24" borderId="58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218" fontId="117" fillId="0" borderId="0">
      <protection locked="0"/>
    </xf>
    <xf numFmtId="181" fontId="107" fillId="24" borderId="58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36" fillId="24" borderId="58" applyNumberFormat="0" applyAlignment="0" applyProtection="0"/>
    <xf numFmtId="0" fontId="97" fillId="18" borderId="50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183" fillId="0" borderId="0"/>
    <xf numFmtId="0" fontId="97" fillId="18" borderId="50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183" fillId="0" borderId="0"/>
    <xf numFmtId="0" fontId="21" fillId="0" borderId="0" applyNumberFormat="0" applyFont="0" applyFill="0" applyBorder="0" applyAlignment="0" applyProtection="0"/>
    <xf numFmtId="181" fontId="115" fillId="0" borderId="32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15" fillId="0" borderId="32">
      <alignment horizontal="left" vertical="center"/>
    </xf>
    <xf numFmtId="181" fontId="107" fillId="24" borderId="58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00" fillId="0" borderId="0" applyNumberFormat="0" applyFill="0" applyBorder="0" applyAlignment="0" applyProtection="0">
      <alignment vertical="top"/>
      <protection locked="0"/>
    </xf>
    <xf numFmtId="0" fontId="107" fillId="24" borderId="58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07" fillId="24" borderId="58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2" fillId="0" borderId="18">
      <alignment horizontal="left" vertical="center"/>
    </xf>
    <xf numFmtId="0" fontId="101" fillId="16" borderId="52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1" fillId="0" borderId="0"/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7" fillId="24" borderId="58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7" fillId="24" borderId="58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181" fontId="107" fillId="24" borderId="58" applyNumberFormat="0" applyAlignment="0" applyProtection="0">
      <alignment vertical="center"/>
    </xf>
    <xf numFmtId="0" fontId="90" fillId="16" borderId="52" applyNumberFormat="0" applyAlignment="0" applyProtection="0"/>
    <xf numFmtId="0" fontId="107" fillId="24" borderId="58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0" fillId="16" borderId="52" applyNumberFormat="0" applyAlignment="0" applyProtection="0"/>
    <xf numFmtId="181" fontId="97" fillId="18" borderId="50" applyNumberFormat="0" applyAlignment="0" applyProtection="0">
      <alignment vertical="center"/>
    </xf>
    <xf numFmtId="0" fontId="107" fillId="24" borderId="58" applyNumberFormat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0" fontId="97" fillId="18" borderId="50" applyNumberFormat="0" applyAlignment="0" applyProtection="0">
      <alignment vertical="center"/>
    </xf>
    <xf numFmtId="181" fontId="107" fillId="24" borderId="58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36" fillId="24" borderId="58" applyNumberForma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1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4" fontId="1" fillId="0" borderId="0"/>
    <xf numFmtId="181" fontId="160" fillId="0" borderId="0"/>
    <xf numFmtId="0" fontId="42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111" fillId="27" borderId="50" applyNumberFormat="0" applyAlignment="0" applyProtection="0">
      <alignment vertical="center"/>
    </xf>
    <xf numFmtId="184" fontId="49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5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113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41" fontId="113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92" fillId="18" borderId="50" applyNumberFormat="0" applyAlignment="0" applyProtection="0"/>
    <xf numFmtId="43" fontId="1" fillId="0" borderId="0" applyFont="0" applyFill="0" applyBorder="0" applyAlignment="0" applyProtection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4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221" fontId="42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40" fontId="58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2" fillId="18" borderId="50" applyNumberFormat="0" applyAlignment="0" applyProtection="0"/>
    <xf numFmtId="219" fontId="42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43" fontId="42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221" fontId="42" fillId="0" borderId="0" applyFont="0" applyFill="0" applyBorder="0" applyAlignment="0" applyProtection="0"/>
    <xf numFmtId="0" fontId="96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4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3" fontId="42" fillId="0" borderId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0" fontId="49" fillId="20" borderId="54" applyNumberFormat="0" applyFont="0" applyAlignment="0" applyProtection="0">
      <alignment vertical="center"/>
    </xf>
    <xf numFmtId="3" fontId="42" fillId="0" borderId="0" applyFont="0" applyFill="0" applyBorder="0" applyAlignment="0" applyProtection="0"/>
    <xf numFmtId="181" fontId="96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3" fontId="42" fillId="0" borderId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21" fillId="0" borderId="0"/>
    <xf numFmtId="184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4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184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181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84" fillId="16" borderId="50" applyNumberFormat="0" applyAlignment="0" applyProtection="0">
      <alignment vertical="center"/>
    </xf>
    <xf numFmtId="3" fontId="153" fillId="0" borderId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181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96" fillId="0" borderId="0">
      <alignment vertical="center"/>
    </xf>
    <xf numFmtId="184" fontId="1" fillId="0" borderId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3" fontId="42" fillId="0" borderId="0" applyFont="0" applyFill="0" applyBorder="0" applyAlignment="0" applyProtection="0"/>
    <xf numFmtId="0" fontId="97" fillId="18" borderId="50" applyNumberFormat="0" applyAlignment="0" applyProtection="0">
      <alignment vertic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1" fillId="0" borderId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3" fontId="42" fillId="0" borderId="0" applyFont="0" applyFill="0" applyBorder="0" applyAlignment="0" applyProtection="0"/>
    <xf numFmtId="0" fontId="42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8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3" fillId="44" borderId="61" applyNumberFormat="0" applyFont="0" applyAlignment="0" applyProtection="0"/>
    <xf numFmtId="0" fontId="1" fillId="0" borderId="0">
      <alignment vertical="center"/>
    </xf>
    <xf numFmtId="0" fontId="21" fillId="0" borderId="0"/>
    <xf numFmtId="0" fontId="49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49" fillId="44" borderId="61" applyNumberFormat="0" applyFont="0" applyAlignment="0" applyProtection="0"/>
    <xf numFmtId="0" fontId="49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49" fillId="44" borderId="61" applyNumberFormat="0" applyFont="0" applyAlignment="0" applyProtection="0"/>
    <xf numFmtId="0" fontId="1" fillId="0" borderId="0"/>
    <xf numFmtId="0" fontId="95" fillId="20" borderId="54" applyNumberFormat="0" applyFont="0" applyAlignment="0" applyProtection="0">
      <alignment vertical="center"/>
    </xf>
    <xf numFmtId="0" fontId="212" fillId="7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1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1" fillId="44" borderId="61" applyNumberFormat="0" applyFont="0" applyAlignment="0" applyProtection="0"/>
    <xf numFmtId="0" fontId="49" fillId="44" borderId="61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69" fillId="0" borderId="0" applyNumberFormat="0" applyAlignment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70" fillId="0" borderId="0" applyNumberFormat="0" applyAlignment="0">
      <alignment horizontal="left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3" fontId="118" fillId="0" borderId="0" applyFont="0" applyFill="0" applyBorder="0" applyAlignment="0" applyProtection="0"/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96" fillId="0" borderId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215" fontId="153" fillId="0" borderId="0" applyFont="0" applyFill="0" applyBorder="0" applyAlignment="0" applyProtection="0"/>
    <xf numFmtId="181" fontId="21" fillId="0" borderId="0"/>
    <xf numFmtId="215" fontId="153" fillId="0" borderId="0" applyFont="0" applyFill="0" applyBorder="0" applyAlignment="0" applyProtection="0"/>
    <xf numFmtId="0" fontId="49" fillId="0" borderId="0">
      <alignment vertical="center"/>
    </xf>
    <xf numFmtId="0" fontId="1" fillId="0" borderId="0"/>
    <xf numFmtId="215" fontId="11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215" fontId="153" fillId="0" borderId="0" applyFont="0" applyFill="0" applyBorder="0" applyAlignment="0" applyProtection="0"/>
    <xf numFmtId="0" fontId="1" fillId="0" borderId="0">
      <alignment vertical="center"/>
    </xf>
    <xf numFmtId="215" fontId="153" fillId="0" borderId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" fillId="0" borderId="0"/>
    <xf numFmtId="0" fontId="1" fillId="0" borderId="0">
      <alignment vertical="center"/>
    </xf>
    <xf numFmtId="215" fontId="42" fillId="0" borderId="0" applyFont="0" applyFill="0" applyBorder="0" applyAlignment="0" applyProtection="0"/>
    <xf numFmtId="0" fontId="42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104" fillId="0" borderId="57" applyNumberFormat="0" applyFill="0" applyAlignment="0" applyProtection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31" fillId="0" borderId="65" applyNumberFormat="0" applyFill="0" applyAlignment="0" applyProtection="0">
      <alignment vertical="center"/>
    </xf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0" fontId="202" fillId="0" borderId="67" applyNumberFormat="0" applyFill="0" applyAlignment="0" applyProtection="0"/>
    <xf numFmtId="181" fontId="271" fillId="0" borderId="0" applyNumberFormat="0" applyAlignment="0"/>
    <xf numFmtId="181" fontId="272" fillId="0" borderId="0" applyNumberFormat="0" applyAlignment="0">
      <alignment horizontal="left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92" fillId="0" borderId="72" applyNumberFormat="0" applyFill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2" fillId="0" borderId="18">
      <alignment horizontal="left"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205" fontId="15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105" fillId="0" borderId="0" applyNumberFormat="0" applyFill="0" applyBorder="0" applyAlignment="0" applyProtection="0">
      <alignment vertical="center"/>
    </xf>
    <xf numFmtId="0" fontId="21" fillId="0" borderId="0"/>
    <xf numFmtId="181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42" fillId="0" borderId="0"/>
    <xf numFmtId="0" fontId="105" fillId="0" borderId="0" applyNumberFormat="0" applyFill="0" applyBorder="0" applyAlignment="0" applyProtection="0">
      <alignment vertical="center"/>
    </xf>
    <xf numFmtId="181" fontId="92" fillId="18" borderId="50" applyNumberFormat="0" applyAlignment="0" applyProtection="0"/>
    <xf numFmtId="181" fontId="105" fillId="0" borderId="0" applyNumberFormat="0" applyFill="0" applyBorder="0" applyAlignment="0" applyProtection="0">
      <alignment vertical="center"/>
    </xf>
    <xf numFmtId="181" fontId="21" fillId="0" borderId="0"/>
    <xf numFmtId="181" fontId="10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92" fillId="18" borderId="50" applyNumberFormat="0" applyAlignment="0" applyProtection="0"/>
    <xf numFmtId="181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45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" fillId="0" borderId="0"/>
    <xf numFmtId="181" fontId="105" fillId="0" borderId="0" applyNumberFormat="0" applyFill="0" applyBorder="0" applyAlignment="0" applyProtection="0">
      <alignment vertical="center"/>
    </xf>
    <xf numFmtId="0" fontId="42" fillId="0" borderId="0"/>
    <xf numFmtId="184" fontId="245" fillId="0" borderId="0" applyNumberFormat="0" applyFill="0" applyBorder="0" applyAlignment="0" applyProtection="0"/>
    <xf numFmtId="181" fontId="237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105" fillId="0" borderId="0" applyNumberFormat="0" applyFill="0" applyBorder="0" applyAlignment="0" applyProtection="0">
      <alignment vertical="center"/>
    </xf>
    <xf numFmtId="181" fontId="21" fillId="0" borderId="0"/>
    <xf numFmtId="0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05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2" fontId="42" fillId="0" borderId="0" applyFont="0" applyFill="0" applyBorder="0" applyAlignment="0" applyProtection="0"/>
    <xf numFmtId="0" fontId="1" fillId="0" borderId="0"/>
    <xf numFmtId="176" fontId="117" fillId="0" borderId="0">
      <protection locked="0"/>
    </xf>
    <xf numFmtId="176" fontId="42" fillId="0" borderId="0">
      <protection locked="0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76" fontId="153" fillId="0" borderId="0">
      <protection locked="0"/>
    </xf>
    <xf numFmtId="0" fontId="21" fillId="0" borderId="0" applyNumberFormat="0" applyFont="0" applyFill="0" applyBorder="0" applyAlignment="0" applyProtection="0"/>
    <xf numFmtId="176" fontId="42" fillId="0" borderId="0">
      <protection locked="0"/>
    </xf>
    <xf numFmtId="181" fontId="160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176" fontId="42" fillId="0" borderId="0"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176" fontId="117" fillId="0" borderId="0"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15" fillId="0" borderId="86" applyNumberFormat="0" applyAlignment="0" applyProtection="0"/>
    <xf numFmtId="181" fontId="92" fillId="18" borderId="50" applyNumberFormat="0" applyAlignment="0" applyProtection="0"/>
    <xf numFmtId="181" fontId="124" fillId="23" borderId="0" applyNumberFormat="0" applyBorder="0" applyAlignment="0" applyProtection="0">
      <alignment vertical="center"/>
    </xf>
    <xf numFmtId="0" fontId="155" fillId="23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184" fontId="1" fillId="0" borderId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/>
    <xf numFmtId="181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88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2" fillId="0" borderId="0"/>
    <xf numFmtId="181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184" fontId="1" fillId="0" borderId="0"/>
    <xf numFmtId="181" fontId="124" fillId="23" borderId="0" applyNumberFormat="0" applyBorder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4" fontId="1" fillId="0" borderId="0"/>
    <xf numFmtId="181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4" fillId="16" borderId="27" applyNumberFormat="0" applyAlignment="0" applyProtection="0"/>
    <xf numFmtId="0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50" fillId="16" borderId="50" applyNumberFormat="0" applyAlignment="0" applyProtection="0"/>
    <xf numFmtId="181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55" fillId="23" borderId="0" applyNumberFormat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38" fontId="123" fillId="16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38" fontId="167" fillId="16" borderId="0" applyNumberFormat="0" applyBorder="0" applyAlignment="0" applyProtection="0"/>
    <xf numFmtId="0" fontId="85" fillId="0" borderId="51" applyNumberFormat="0" applyFill="0" applyAlignment="0" applyProtection="0">
      <alignment vertical="center"/>
    </xf>
    <xf numFmtId="38" fontId="98" fillId="16" borderId="0" applyNumberFormat="0" applyBorder="0" applyAlignment="0" applyProtection="0"/>
    <xf numFmtId="181" fontId="97" fillId="18" borderId="50" applyNumberFormat="0" applyAlignment="0" applyProtection="0">
      <alignment vertical="center"/>
    </xf>
    <xf numFmtId="38" fontId="98" fillId="16" borderId="0" applyNumberFormat="0" applyBorder="0" applyAlignment="0" applyProtection="0"/>
    <xf numFmtId="181" fontId="111" fillId="27" borderId="50" applyNumberFormat="0" applyAlignment="0" applyProtection="0">
      <alignment vertical="center"/>
    </xf>
    <xf numFmtId="0" fontId="49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52" fillId="0" borderId="87" applyNumberFormat="0" applyAlignment="0" applyProtection="0">
      <alignment horizontal="left"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42" fillId="0" borderId="0"/>
    <xf numFmtId="0" fontId="52" fillId="0" borderId="87" applyNumberFormat="0" applyAlignment="0" applyProtection="0">
      <alignment horizontal="left" vertical="center"/>
    </xf>
    <xf numFmtId="181" fontId="115" fillId="0" borderId="86" applyNumberFormat="0" applyAlignment="0" applyProtection="0"/>
    <xf numFmtId="181" fontId="115" fillId="0" borderId="86" applyNumberFormat="0" applyAlignment="0" applyProtection="0"/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52" fillId="0" borderId="87" applyNumberFormat="0" applyAlignment="0" applyProtection="0">
      <alignment horizontal="left"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4" fontId="52" fillId="0" borderId="87" applyNumberFormat="0" applyAlignment="0" applyProtection="0">
      <alignment horizontal="left"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52" fillId="0" borderId="87" applyNumberFormat="0" applyAlignment="0" applyProtection="0">
      <alignment horizontal="left" vertical="center"/>
    </xf>
    <xf numFmtId="0" fontId="115" fillId="0" borderId="86" applyNumberFormat="0" applyAlignment="0" applyProtection="0"/>
    <xf numFmtId="0" fontId="115" fillId="0" borderId="86" applyNumberFormat="0" applyAlignment="0" applyProtection="0"/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2" fillId="0" borderId="87" applyNumberFormat="0" applyAlignment="0" applyProtection="0">
      <alignment horizontal="left"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52" fillId="0" borderId="18">
      <alignment horizontal="left" vertical="center"/>
    </xf>
    <xf numFmtId="181" fontId="52" fillId="0" borderId="18">
      <alignment horizontal="left" vertical="center"/>
    </xf>
    <xf numFmtId="181" fontId="52" fillId="0" borderId="18">
      <alignment horizontal="left" vertical="center"/>
    </xf>
    <xf numFmtId="0" fontId="101" fillId="16" borderId="52" applyNumberFormat="0" applyAlignment="0" applyProtection="0">
      <alignment vertical="center"/>
    </xf>
    <xf numFmtId="181" fontId="52" fillId="0" borderId="18">
      <alignment horizontal="left"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2" fillId="0" borderId="18">
      <alignment horizontal="left" vertical="center"/>
    </xf>
    <xf numFmtId="0" fontId="52" fillId="0" borderId="18">
      <alignment horizontal="left" vertical="center"/>
    </xf>
    <xf numFmtId="181" fontId="21" fillId="0" borderId="0"/>
    <xf numFmtId="0" fontId="52" fillId="0" borderId="18">
      <alignment horizontal="left" vertical="center"/>
    </xf>
    <xf numFmtId="0" fontId="52" fillId="0" borderId="18">
      <alignment horizontal="left" vertical="center"/>
    </xf>
    <xf numFmtId="181" fontId="115" fillId="0" borderId="32">
      <alignment horizontal="left" vertical="center"/>
    </xf>
    <xf numFmtId="181" fontId="115" fillId="0" borderId="32">
      <alignment horizontal="left" vertical="center"/>
    </xf>
    <xf numFmtId="181" fontId="52" fillId="0" borderId="18">
      <alignment horizontal="left" vertical="center"/>
    </xf>
    <xf numFmtId="181" fontId="115" fillId="0" borderId="32">
      <alignment horizontal="left" vertical="center"/>
    </xf>
    <xf numFmtId="0" fontId="21" fillId="0" borderId="0"/>
    <xf numFmtId="181" fontId="115" fillId="0" borderId="32">
      <alignment horizontal="left" vertical="center"/>
    </xf>
    <xf numFmtId="181" fontId="52" fillId="0" borderId="18">
      <alignment horizontal="left" vertical="center"/>
    </xf>
    <xf numFmtId="181" fontId="52" fillId="0" borderId="18">
      <alignment horizontal="left" vertical="center"/>
    </xf>
    <xf numFmtId="181" fontId="115" fillId="0" borderId="32">
      <alignment horizontal="left" vertical="center"/>
    </xf>
    <xf numFmtId="0" fontId="110" fillId="0" borderId="59" applyNumberFormat="0" applyFill="0" applyAlignment="0" applyProtection="0">
      <alignment vertical="center"/>
    </xf>
    <xf numFmtId="181" fontId="115" fillId="0" borderId="32">
      <alignment horizontal="left" vertical="center"/>
    </xf>
    <xf numFmtId="181" fontId="52" fillId="0" borderId="18">
      <alignment horizontal="left" vertical="center"/>
    </xf>
    <xf numFmtId="0" fontId="101" fillId="16" borderId="52" applyNumberFormat="0" applyAlignment="0" applyProtection="0">
      <alignment vertical="center"/>
    </xf>
    <xf numFmtId="181" fontId="52" fillId="0" borderId="18">
      <alignment horizontal="left" vertical="center"/>
    </xf>
    <xf numFmtId="181" fontId="115" fillId="0" borderId="32">
      <alignment horizontal="left" vertical="center"/>
    </xf>
    <xf numFmtId="0" fontId="97" fillId="18" borderId="50" applyNumberFormat="0" applyAlignment="0" applyProtection="0">
      <alignment vertical="center"/>
    </xf>
    <xf numFmtId="181" fontId="115" fillId="0" borderId="32">
      <alignment horizontal="left" vertical="center"/>
    </xf>
    <xf numFmtId="181" fontId="52" fillId="0" borderId="18">
      <alignment horizontal="left" vertical="center"/>
    </xf>
    <xf numFmtId="0" fontId="101" fillId="16" borderId="52" applyNumberFormat="0" applyAlignment="0" applyProtection="0">
      <alignment vertical="center"/>
    </xf>
    <xf numFmtId="181" fontId="52" fillId="0" borderId="18">
      <alignment horizontal="left" vertical="center"/>
    </xf>
    <xf numFmtId="181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181" fontId="52" fillId="0" borderId="18">
      <alignment horizontal="left" vertical="center"/>
    </xf>
    <xf numFmtId="181" fontId="52" fillId="0" borderId="18">
      <alignment horizontal="left" vertical="center"/>
    </xf>
    <xf numFmtId="0" fontId="106" fillId="16" borderId="53" applyNumberFormat="0" applyAlignment="0" applyProtection="0">
      <alignment vertical="center"/>
    </xf>
    <xf numFmtId="181" fontId="52" fillId="0" borderId="18">
      <alignment horizontal="left" vertical="center"/>
    </xf>
    <xf numFmtId="0" fontId="115" fillId="0" borderId="32">
      <alignment horizontal="left" vertical="center"/>
    </xf>
    <xf numFmtId="0" fontId="115" fillId="0" borderId="32">
      <alignment horizontal="left"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5" fillId="0" borderId="32">
      <alignment horizontal="left"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5" fillId="0" borderId="32">
      <alignment horizontal="left" vertical="center"/>
    </xf>
    <xf numFmtId="0" fontId="21" fillId="0" borderId="0" applyNumberFormat="0" applyFont="0" applyFill="0" applyBorder="0" applyAlignment="0" applyProtection="0"/>
    <xf numFmtId="0" fontId="115" fillId="0" borderId="32">
      <alignment horizontal="left"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5" fillId="0" borderId="32">
      <alignment horizontal="left" vertical="center"/>
    </xf>
    <xf numFmtId="0" fontId="21" fillId="0" borderId="0" applyNumberFormat="0" applyFont="0" applyFill="0" applyBorder="0" applyAlignment="0" applyProtection="0"/>
    <xf numFmtId="181" fontId="115" fillId="0" borderId="32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5" fillId="0" borderId="32">
      <alignment horizontal="left" vertical="center"/>
    </xf>
    <xf numFmtId="0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115" fillId="0" borderId="32">
      <alignment horizontal="left" vertical="center"/>
    </xf>
    <xf numFmtId="0" fontId="97" fillId="18" borderId="50" applyNumberFormat="0" applyAlignment="0" applyProtection="0">
      <alignment vertical="center"/>
    </xf>
    <xf numFmtId="181" fontId="115" fillId="0" borderId="32">
      <alignment horizontal="left" vertical="center"/>
    </xf>
    <xf numFmtId="0" fontId="52" fillId="0" borderId="18">
      <alignment horizontal="left"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181" fontId="115" fillId="0" borderId="32">
      <alignment horizontal="left" vertical="center"/>
    </xf>
    <xf numFmtId="0" fontId="49" fillId="20" borderId="54" applyNumberFormat="0" applyFont="0" applyAlignment="0" applyProtection="0">
      <alignment vertical="center"/>
    </xf>
    <xf numFmtId="181" fontId="115" fillId="0" borderId="32">
      <alignment horizontal="left" vertical="center"/>
    </xf>
    <xf numFmtId="0" fontId="147" fillId="0" borderId="69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52" fillId="0" borderId="18">
      <alignment horizontal="left" vertical="center"/>
    </xf>
    <xf numFmtId="0" fontId="87" fillId="5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" fillId="0" borderId="0">
      <alignment vertical="center"/>
    </xf>
    <xf numFmtId="0" fontId="52" fillId="0" borderId="18">
      <alignment horizontal="left" vertical="center"/>
    </xf>
    <xf numFmtId="0" fontId="21" fillId="0" borderId="0" applyNumberFormat="0" applyFont="0" applyFill="0" applyBorder="0" applyAlignment="0" applyProtection="0"/>
    <xf numFmtId="181" fontId="138" fillId="0" borderId="67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1" fillId="0" borderId="0"/>
    <xf numFmtId="0" fontId="91" fillId="46" borderId="0" applyNumberFormat="0" applyBorder="0" applyAlignment="0" applyProtection="0">
      <alignment vertical="center"/>
    </xf>
    <xf numFmtId="0" fontId="21" fillId="0" borderId="0"/>
    <xf numFmtId="0" fontId="138" fillId="0" borderId="67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1" fillId="0" borderId="0"/>
    <xf numFmtId="181" fontId="138" fillId="0" borderId="67" applyNumberFormat="0" applyFill="0" applyAlignment="0" applyProtection="0">
      <alignment vertical="center"/>
    </xf>
    <xf numFmtId="0" fontId="21" fillId="0" borderId="0"/>
    <xf numFmtId="0" fontId="174" fillId="0" borderId="71" applyNumberFormat="0" applyFill="0" applyAlignment="0" applyProtection="0"/>
    <xf numFmtId="181" fontId="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0" fontId="138" fillId="0" borderId="67" applyNumberFormat="0" applyFill="0" applyAlignment="0" applyProtection="0">
      <alignment vertical="center"/>
    </xf>
    <xf numFmtId="0" fontId="21" fillId="0" borderId="0">
      <alignment vertical="center"/>
    </xf>
    <xf numFmtId="181" fontId="138" fillId="0" borderId="67" applyNumberFormat="0" applyFill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02" fillId="0" borderId="67" applyNumberFormat="0" applyFill="0" applyAlignment="0" applyProtection="0"/>
    <xf numFmtId="0" fontId="138" fillId="0" borderId="67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99" fillId="5" borderId="52" applyNumberFormat="0" applyAlignment="0" applyProtection="0">
      <alignment vertical="center"/>
    </xf>
    <xf numFmtId="181" fontId="20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181" fontId="21" fillId="0" borderId="0"/>
    <xf numFmtId="181" fontId="99" fillId="5" borderId="52" applyNumberFormat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202" fillId="0" borderId="67" applyNumberFormat="0" applyFill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138" fillId="0" borderId="67" applyNumberFormat="0" applyFill="0" applyAlignment="0" applyProtection="0">
      <alignment vertical="center"/>
    </xf>
    <xf numFmtId="0" fontId="138" fillId="0" borderId="67" applyNumberFormat="0" applyFill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1" fontId="85" fillId="0" borderId="51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0" fontId="42" fillId="0" borderId="0"/>
    <xf numFmtId="0" fontId="21" fillId="0" borderId="0"/>
    <xf numFmtId="0" fontId="21" fillId="0" borderId="0"/>
    <xf numFmtId="0" fontId="161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138" fillId="0" borderId="67" applyNumberFormat="0" applyFill="0" applyAlignment="0" applyProtection="0">
      <alignment vertical="center"/>
    </xf>
    <xf numFmtId="181" fontId="21" fillId="0" borderId="0"/>
    <xf numFmtId="0" fontId="138" fillId="0" borderId="67" applyNumberFormat="0" applyFill="0" applyAlignment="0" applyProtection="0">
      <alignment vertical="center"/>
    </xf>
    <xf numFmtId="0" fontId="21" fillId="0" borderId="0"/>
    <xf numFmtId="0" fontId="266" fillId="0" borderId="0" applyNumberForma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42" fillId="0" borderId="0"/>
    <xf numFmtId="0" fontId="192" fillId="0" borderId="72" applyNumberFormat="0" applyFill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42" fillId="0" borderId="0"/>
    <xf numFmtId="0" fontId="152" fillId="43" borderId="1" applyNumberFormat="0" applyFont="0" applyAlignment="0">
      <alignment horizontal="left" vertical="center"/>
    </xf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31" fillId="0" borderId="65" applyNumberFormat="0" applyFill="0" applyAlignment="0" applyProtection="0">
      <alignment vertical="center"/>
    </xf>
    <xf numFmtId="181" fontId="104" fillId="0" borderId="57" applyNumberFormat="0" applyFill="0" applyAlignment="0" applyProtection="0"/>
    <xf numFmtId="0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31" fillId="0" borderId="65" applyNumberFormat="0" applyFill="0" applyAlignment="0" applyProtection="0">
      <alignment vertical="center"/>
    </xf>
    <xf numFmtId="0" fontId="42" fillId="0" borderId="0"/>
    <xf numFmtId="181" fontId="131" fillId="0" borderId="65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131" fillId="0" borderId="65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52" fillId="0" borderId="0" applyNumberFormat="0" applyFill="0" applyBorder="0" applyAlignment="0" applyProtection="0"/>
    <xf numFmtId="0" fontId="96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131" fillId="0" borderId="65" applyNumberFormat="0" applyFill="0" applyAlignment="0" applyProtection="0">
      <alignment vertical="center"/>
    </xf>
    <xf numFmtId="184" fontId="256" fillId="0" borderId="90" applyNumberFormat="0" applyFill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/>
    <xf numFmtId="181" fontId="131" fillId="0" borderId="65" applyNumberFormat="0" applyFill="0" applyAlignment="0" applyProtection="0">
      <alignment vertical="center"/>
    </xf>
    <xf numFmtId="0" fontId="42" fillId="0" borderId="0"/>
    <xf numFmtId="0" fontId="131" fillId="0" borderId="65" applyNumberFormat="0" applyFill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131" fillId="0" borderId="65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31" fillId="0" borderId="65" applyNumberFormat="0" applyFill="0" applyAlignment="0" applyProtection="0">
      <alignment vertical="center"/>
    </xf>
    <xf numFmtId="0" fontId="21" fillId="0" borderId="0"/>
    <xf numFmtId="0" fontId="140" fillId="0" borderId="65" applyNumberFormat="0" applyFill="0" applyAlignment="0" applyProtection="0"/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181" fontId="115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15" fillId="0" borderId="0" applyNumberFormat="0" applyFill="0" applyBorder="0" applyAlignment="0" applyProtection="0"/>
    <xf numFmtId="0" fontId="99" fillId="5" borderId="52" applyNumberFormat="0" applyAlignment="0" applyProtection="0">
      <alignment vertical="center"/>
    </xf>
    <xf numFmtId="0" fontId="115" fillId="0" borderId="0" applyNumberFormat="0" applyFill="0" applyBorder="0" applyAlignment="0" applyProtection="0"/>
    <xf numFmtId="181" fontId="115" fillId="0" borderId="0" applyNumberFormat="0" applyFill="0" applyBorder="0" applyAlignment="0" applyProtection="0"/>
    <xf numFmtId="0" fontId="21" fillId="0" borderId="0"/>
    <xf numFmtId="0" fontId="115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181" fontId="115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184" fontId="1" fillId="0" borderId="0"/>
    <xf numFmtId="181" fontId="85" fillId="0" borderId="51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0" fontId="140" fillId="0" borderId="65" applyNumberFormat="0" applyFill="0" applyAlignment="0" applyProtection="0"/>
    <xf numFmtId="181" fontId="131" fillId="0" borderId="65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131" fillId="0" borderId="65" applyNumberFormat="0" applyFill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181" fontId="131" fillId="0" borderId="65" applyNumberFormat="0" applyFill="0" applyAlignment="0" applyProtection="0">
      <alignment vertical="center"/>
    </xf>
    <xf numFmtId="0" fontId="21" fillId="0" borderId="0"/>
    <xf numFmtId="0" fontId="42" fillId="0" borderId="0"/>
    <xf numFmtId="0" fontId="97" fillId="18" borderId="50" applyNumberFormat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181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131" fillId="0" borderId="65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28" fillId="0" borderId="64" applyNumberFormat="0" applyFill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42" fillId="0" borderId="0"/>
    <xf numFmtId="181" fontId="148" fillId="0" borderId="68" applyNumberFormat="0" applyFill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1" fillId="0" borderId="0">
      <alignment vertical="center"/>
    </xf>
    <xf numFmtId="0" fontId="148" fillId="0" borderId="68" applyNumberFormat="0" applyFill="0" applyAlignment="0" applyProtection="0">
      <alignment vertical="center"/>
    </xf>
    <xf numFmtId="0" fontId="42" fillId="0" borderId="0"/>
    <xf numFmtId="181" fontId="148" fillId="0" borderId="68" applyNumberFormat="0" applyFill="0" applyAlignment="0" applyProtection="0">
      <alignment vertical="center"/>
    </xf>
    <xf numFmtId="181" fontId="160" fillId="20" borderId="54" applyNumberFormat="0" applyFon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60" fillId="20" borderId="54" applyNumberFormat="0" applyFont="0" applyAlignment="0" applyProtection="0">
      <alignment vertical="center"/>
    </xf>
    <xf numFmtId="0" fontId="165" fillId="0" borderId="70" applyNumberFormat="0" applyFill="0" applyAlignment="0" applyProtection="0"/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1" fontId="148" fillId="0" borderId="68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4" fontId="165" fillId="0" borderId="70" applyNumberFormat="0" applyFill="0" applyAlignment="0" applyProtection="0"/>
    <xf numFmtId="181" fontId="99" fillId="5" borderId="52" applyNumberForma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6" fillId="9" borderId="0" applyNumberFormat="0" applyBorder="0" applyAlignment="0" applyProtection="0">
      <alignment vertical="center"/>
    </xf>
    <xf numFmtId="0" fontId="42" fillId="0" borderId="0"/>
    <xf numFmtId="0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181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2" fillId="0" borderId="0"/>
    <xf numFmtId="0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48" fillId="0" borderId="68" applyNumberFormat="0" applyFill="0" applyAlignment="0" applyProtection="0">
      <alignment vertical="center"/>
    </xf>
    <xf numFmtId="0" fontId="144" fillId="0" borderId="68" applyNumberFormat="0" applyFill="0" applyAlignment="0" applyProtection="0"/>
    <xf numFmtId="0" fontId="87" fillId="5" borderId="50" applyNumberFormat="0" applyAlignment="0" applyProtection="0">
      <alignment vertical="center"/>
    </xf>
    <xf numFmtId="0" fontId="90" fillId="28" borderId="52" applyNumberFormat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44" fillId="0" borderId="68" applyNumberFormat="0" applyFill="0" applyAlignment="0" applyProtection="0"/>
    <xf numFmtId="0" fontId="42" fillId="0" borderId="0"/>
    <xf numFmtId="181" fontId="148" fillId="0" borderId="68" applyNumberFormat="0" applyFill="0" applyAlignment="0" applyProtection="0">
      <alignment vertical="center"/>
    </xf>
    <xf numFmtId="0" fontId="90" fillId="28" borderId="52" applyNumberFormat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48" fillId="0" borderId="68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160" fillId="0" borderId="0"/>
    <xf numFmtId="0" fontId="87" fillId="5" borderId="50" applyNumberFormat="0" applyAlignment="0" applyProtection="0">
      <alignment vertical="center"/>
    </xf>
    <xf numFmtId="181" fontId="21" fillId="0" borderId="0"/>
    <xf numFmtId="181" fontId="148" fillId="0" borderId="68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0" fillId="28" borderId="52" applyNumberFormat="0" applyAlignment="0" applyProtection="0"/>
    <xf numFmtId="0" fontId="21" fillId="0" borderId="0"/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68" applyNumberFormat="0" applyFill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0" fontId="42" fillId="0" borderId="0"/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68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68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68" applyNumberFormat="0" applyFill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181" fontId="148" fillId="0" borderId="68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42" fillId="0" borderId="55">
      <protection locked="0"/>
    </xf>
    <xf numFmtId="0" fontId="1" fillId="0" borderId="0">
      <alignment vertical="center"/>
    </xf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5" fontId="42" fillId="0" borderId="55">
      <protection locked="0"/>
    </xf>
    <xf numFmtId="181" fontId="87" fillId="5" borderId="50" applyNumberFormat="0" applyAlignment="0" applyProtection="0">
      <alignment vertical="center"/>
    </xf>
    <xf numFmtId="0" fontId="230" fillId="0" borderId="80" applyNumberFormat="0" applyFill="0" applyAlignment="0" applyProtection="0"/>
    <xf numFmtId="185" fontId="42" fillId="0" borderId="55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87" fillId="5" borderId="50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4" fillId="0" borderId="68" applyNumberFormat="0" applyFill="0" applyAlignment="0" applyProtection="0"/>
    <xf numFmtId="0" fontId="92" fillId="18" borderId="52" applyNumberFormat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181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65" fillId="0" borderId="0" applyNumberFormat="0" applyFill="0" applyBorder="0" applyAlignment="0" applyProtection="0"/>
    <xf numFmtId="0" fontId="148" fillId="0" borderId="0" applyNumberFormat="0" applyFill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04" fillId="0" borderId="57" applyNumberFormat="0" applyFill="0" applyAlignment="0" applyProtection="0"/>
    <xf numFmtId="0" fontId="97" fillId="18" borderId="50" applyNumberFormat="0" applyAlignment="0" applyProtection="0">
      <alignment vertical="center"/>
    </xf>
    <xf numFmtId="181" fontId="1" fillId="0" borderId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04" fillId="0" borderId="57" applyNumberFormat="0" applyFill="0" applyAlignment="0" applyProtection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181" fontId="148" fillId="0" borderId="0" applyNumberFormat="0" applyFill="0" applyBorder="0" applyAlignment="0" applyProtection="0">
      <alignment vertical="center"/>
    </xf>
    <xf numFmtId="0" fontId="92" fillId="18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00" fillId="0" borderId="74">
      <alignment vertical="top" wrapText="1"/>
    </xf>
    <xf numFmtId="181" fontId="148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9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48" fillId="0" borderId="0" applyNumberFormat="0" applyFill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48" fillId="0" borderId="0" applyNumberFormat="0" applyFill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30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144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184" fontId="1" fillId="0" borderId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181" fontId="90" fillId="16" borderId="52" applyNumberFormat="0" applyAlignment="0" applyProtection="0"/>
    <xf numFmtId="0" fontId="152" fillId="43" borderId="1" applyNumberFormat="0" applyFont="0" applyAlignment="0">
      <alignment horizontal="left" vertical="center"/>
    </xf>
    <xf numFmtId="181" fontId="90" fillId="16" borderId="52" applyNumberFormat="0" applyAlignment="0" applyProtection="0"/>
    <xf numFmtId="0" fontId="152" fillId="43" borderId="1" applyNumberFormat="0" applyFont="0" applyAlignment="0">
      <alignment horizontal="left" vertical="center"/>
    </xf>
    <xf numFmtId="0" fontId="21" fillId="0" borderId="0"/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52" fillId="43" borderId="1" applyNumberFormat="0" applyFont="0" applyAlignment="0">
      <alignment horizontal="left" vertical="center"/>
    </xf>
    <xf numFmtId="0" fontId="21" fillId="0" borderId="0"/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52" fillId="43" borderId="1" applyNumberFormat="0" applyFont="0" applyAlignment="0">
      <alignment horizontal="left" vertical="center"/>
    </xf>
    <xf numFmtId="0" fontId="1" fillId="0" borderId="0"/>
    <xf numFmtId="0" fontId="152" fillId="43" borderId="1" applyNumberFormat="0" applyFont="0" applyAlignment="0">
      <alignment horizontal="left"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4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60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160" fillId="0" borderId="0"/>
    <xf numFmtId="0" fontId="21" fillId="0" borderId="0" applyNumberFormat="0" applyFont="0" applyFill="0" applyBorder="0" applyAlignment="0" applyProtection="0"/>
    <xf numFmtId="181" fontId="160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4" fontId="1" fillId="0" borderId="0"/>
    <xf numFmtId="0" fontId="21" fillId="0" borderId="0"/>
    <xf numFmtId="0" fontId="152" fillId="43" borderId="1" applyNumberFormat="0" applyFont="0" applyAlignment="0">
      <alignment horizontal="left" vertical="center"/>
    </xf>
    <xf numFmtId="0" fontId="152" fillId="43" borderId="1" applyNumberFormat="0" applyFont="0" applyAlignment="0">
      <alignment horizontal="left"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4" fontId="1" fillId="0" borderId="0"/>
    <xf numFmtId="185" fontId="153" fillId="0" borderId="0">
      <protection locked="0"/>
    </xf>
    <xf numFmtId="185" fontId="153" fillId="0" borderId="0"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5" fontId="153" fillId="0" borderId="0">
      <protection locked="0"/>
    </xf>
    <xf numFmtId="185" fontId="153" fillId="0" borderId="0">
      <protection locked="0"/>
    </xf>
    <xf numFmtId="0" fontId="97" fillId="18" borderId="50" applyNumberFormat="0" applyAlignment="0" applyProtection="0">
      <alignment vertical="center"/>
    </xf>
    <xf numFmtId="185" fontId="117" fillId="0" borderId="0">
      <protection locked="0"/>
    </xf>
    <xf numFmtId="185" fontId="42" fillId="0" borderId="0">
      <protection locked="0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9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60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252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60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59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5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15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181" fontId="42" fillId="0" borderId="0"/>
    <xf numFmtId="0" fontId="117" fillId="0" borderId="0" applyNumberFormat="0" applyFill="0" applyBorder="0" applyAlignment="0" applyProtection="0">
      <alignment vertical="top"/>
      <protection locked="0"/>
    </xf>
    <xf numFmtId="181" fontId="15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81" fontId="1" fillId="0" borderId="0"/>
    <xf numFmtId="181" fontId="117" fillId="0" borderId="0" applyNumberFormat="0" applyFill="0" applyBorder="0" applyAlignment="0" applyProtection="0">
      <alignment vertical="top"/>
      <protection locked="0"/>
    </xf>
    <xf numFmtId="181" fontId="117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153" fillId="0" borderId="0" applyNumberFormat="0" applyFill="0" applyBorder="0" applyAlignment="0" applyProtection="0">
      <alignment vertical="top"/>
      <protection locked="0"/>
    </xf>
    <xf numFmtId="181" fontId="153" fillId="0" borderId="0" applyNumberFormat="0" applyFill="0" applyBorder="0" applyAlignment="0" applyProtection="0">
      <alignment vertical="top"/>
      <protection locked="0"/>
    </xf>
    <xf numFmtId="181" fontId="153" fillId="0" borderId="0" applyNumberFormat="0" applyFill="0" applyBorder="0" applyAlignment="0" applyProtection="0">
      <alignment vertical="top"/>
      <protection locked="0"/>
    </xf>
    <xf numFmtId="181" fontId="153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98" fillId="20" borderId="54" applyNumberFormat="0" applyFon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204" fillId="0" borderId="0" applyNumberFormat="0" applyFill="0" applyBorder="0" applyAlignment="0" applyProtection="0">
      <alignment vertical="top"/>
      <protection locked="0"/>
    </xf>
    <xf numFmtId="0" fontId="89" fillId="18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49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95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49" fillId="20" borderId="54" applyNumberFormat="0" applyFont="0" applyAlignment="0" applyProtection="0">
      <alignment vertical="center"/>
    </xf>
    <xf numFmtId="181" fontId="13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49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178" fillId="0" borderId="0" applyNumberFormat="0" applyFill="0" applyBorder="0" applyAlignment="0" applyProtection="0">
      <alignment vertical="top"/>
      <protection locked="0"/>
    </xf>
    <xf numFmtId="0" fontId="98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114" fillId="0" borderId="57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95" fillId="0" borderId="0"/>
    <xf numFmtId="0" fontId="21" fillId="0" borderId="0"/>
    <xf numFmtId="181" fontId="92" fillId="18" borderId="50" applyNumberFormat="0" applyAlignment="0" applyProtection="0"/>
    <xf numFmtId="0" fontId="189" fillId="20" borderId="54" applyNumberFormat="0" applyFont="0" applyAlignment="0" applyProtection="0">
      <alignment vertical="center"/>
    </xf>
    <xf numFmtId="0" fontId="273" fillId="0" borderId="0" applyNumberFormat="0" applyFill="0" applyBorder="0" applyAlignment="0" applyProtection="0">
      <alignment vertical="center"/>
    </xf>
    <xf numFmtId="181" fontId="21" fillId="0" borderId="0"/>
    <xf numFmtId="181" fontId="92" fillId="18" borderId="50" applyNumberFormat="0" applyAlignment="0" applyProtection="0"/>
    <xf numFmtId="181" fontId="100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9" fillId="44" borderId="61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181" fontId="101" fillId="16" borderId="52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92" fillId="18" borderId="50" applyNumberFormat="0" applyAlignment="0" applyProtection="0"/>
    <xf numFmtId="0" fontId="189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61" fillId="5" borderId="54" applyNumberFormat="0" applyFont="0" applyAlignment="0" applyProtection="0"/>
    <xf numFmtId="181" fontId="194" fillId="0" borderId="0" applyNumberFormat="0" applyFill="0" applyBorder="0" applyAlignment="0" applyProtection="0"/>
    <xf numFmtId="184" fontId="1" fillId="0" borderId="0"/>
    <xf numFmtId="0" fontId="21" fillId="0" borderId="0"/>
    <xf numFmtId="0" fontId="98" fillId="20" borderId="54" applyNumberFormat="0" applyFont="0" applyAlignment="0" applyProtection="0">
      <alignment vertical="center"/>
    </xf>
    <xf numFmtId="181" fontId="194" fillId="0" borderId="0" applyNumberForma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8" fillId="20" borderId="54" applyNumberFormat="0" applyFont="0" applyAlignment="0" applyProtection="0">
      <alignment vertical="center"/>
    </xf>
    <xf numFmtId="181" fontId="100" fillId="0" borderId="0" applyNumberFormat="0" applyFill="0" applyBorder="0" applyAlignment="0" applyProtection="0">
      <alignment vertical="top"/>
      <protection locked="0"/>
    </xf>
    <xf numFmtId="0" fontId="98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2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33" fillId="0" borderId="0" applyNumberFormat="0" applyFill="0" applyBorder="0" applyAlignment="0" applyProtection="0">
      <alignment vertical="top"/>
      <protection locked="0"/>
    </xf>
    <xf numFmtId="0" fontId="90" fillId="16" borderId="52" applyNumberFormat="0" applyAlignment="0" applyProtection="0"/>
    <xf numFmtId="0" fontId="1" fillId="0" borderId="0">
      <alignment vertical="center"/>
    </xf>
    <xf numFmtId="0" fontId="92" fillId="18" borderId="50" applyNumberFormat="0" applyAlignment="0" applyProtection="0"/>
    <xf numFmtId="0" fontId="204" fillId="0" borderId="0" applyNumberFormat="0" applyFill="0" applyBorder="0" applyAlignment="0" applyProtection="0">
      <alignment vertical="top"/>
      <protection locked="0"/>
    </xf>
    <xf numFmtId="181" fontId="13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181" fontId="129" fillId="0" borderId="0" applyNumberFormat="0" applyFill="0" applyBorder="0" applyAlignment="0" applyProtection="0">
      <alignment vertical="center"/>
    </xf>
    <xf numFmtId="181" fontId="21" fillId="0" borderId="0"/>
    <xf numFmtId="181" fontId="129" fillId="0" borderId="0" applyNumberFormat="0" applyFill="0" applyBorder="0" applyAlignment="0" applyProtection="0"/>
    <xf numFmtId="181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9" fillId="0" borderId="0" applyNumberFormat="0" applyFill="0" applyBorder="0" applyAlignment="0" applyProtection="0">
      <alignment vertical="center"/>
    </xf>
    <xf numFmtId="0" fontId="96" fillId="0" borderId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180" fontId="209" fillId="20" borderId="54" applyNumberFormat="0" applyFont="0" applyAlignment="0" applyProtection="0">
      <alignment vertical="center"/>
    </xf>
    <xf numFmtId="181" fontId="129" fillId="0" borderId="0" applyNumberFormat="0" applyFill="0" applyBorder="0" applyAlignment="0" applyProtection="0">
      <alignment vertical="center"/>
    </xf>
    <xf numFmtId="0" fontId="49" fillId="0" borderId="0"/>
    <xf numFmtId="184" fontId="1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129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29" fillId="0" borderId="0" applyNumberForma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129" fillId="0" borderId="0" applyNumberFormat="0" applyFill="0" applyBorder="0" applyAlignment="0" applyProtection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44" borderId="61" applyNumberFormat="0" applyFont="0" applyAlignment="0" applyProtection="0"/>
    <xf numFmtId="0" fontId="129" fillId="0" borderId="0" applyNumberFormat="0" applyFill="0" applyBorder="0" applyAlignment="0" applyProtection="0">
      <alignment vertical="center"/>
    </xf>
    <xf numFmtId="0" fontId="129" fillId="0" borderId="0" applyNumberFormat="0" applyFill="0" applyBorder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29" fillId="0" borderId="0" applyNumberFormat="0" applyFill="0" applyBorder="0" applyAlignment="0" applyProtection="0">
      <alignment vertical="center"/>
    </xf>
    <xf numFmtId="181" fontId="129" fillId="0" borderId="0" applyNumberFormat="0" applyFill="0" applyBorder="0" applyAlignment="0" applyProtection="0">
      <alignment vertical="center"/>
    </xf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74" fillId="0" borderId="0" applyNumberFormat="0" applyFill="0" applyBorder="0" applyAlignment="0" applyProtection="0">
      <alignment vertical="center"/>
    </xf>
    <xf numFmtId="180" fontId="20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52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84" fontId="42" fillId="20" borderId="60" applyNumberFormat="0" applyFont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184" fontId="42" fillId="20" borderId="60" applyNumberFormat="0" applyFont="0" applyAlignment="0" applyProtection="0"/>
    <xf numFmtId="0" fontId="260" fillId="0" borderId="0" applyNumberFormat="0" applyFill="0" applyBorder="0" applyAlignment="0" applyProtection="0">
      <alignment vertical="top"/>
      <protection locked="0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90" fillId="16" borderId="52" applyNumberFormat="0" applyAlignment="0" applyProtection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0" fillId="16" borderId="52" applyNumberFormat="0" applyAlignment="0" applyProtection="0"/>
    <xf numFmtId="213" fontId="252" fillId="0" borderId="0" applyNumberFormat="0" applyFill="0" applyBorder="0" applyAlignment="0" applyProtection="0"/>
    <xf numFmtId="0" fontId="104" fillId="0" borderId="57" applyNumberFormat="0" applyFill="0" applyAlignment="0" applyProtection="0"/>
    <xf numFmtId="181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7" fillId="5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0" fillId="16" borderId="52" applyNumberFormat="0" applyAlignment="0" applyProtection="0"/>
    <xf numFmtId="0" fontId="87" fillId="5" borderId="50" applyNumberFormat="0" applyAlignment="0" applyProtection="0">
      <alignment vertical="center"/>
    </xf>
    <xf numFmtId="181" fontId="252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04" fillId="0" borderId="57" applyNumberFormat="0" applyFill="0" applyAlignment="0" applyProtection="0"/>
    <xf numFmtId="181" fontId="49" fillId="20" borderId="54" applyNumberFormat="0" applyFont="0" applyAlignment="0" applyProtection="0">
      <alignment vertical="center"/>
    </xf>
    <xf numFmtId="0" fontId="219" fillId="0" borderId="0" applyNumberForma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49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181" fontId="1" fillId="0" borderId="0">
      <alignment vertical="center"/>
    </xf>
    <xf numFmtId="0" fontId="1" fillId="0" borderId="0"/>
    <xf numFmtId="0" fontId="85" fillId="0" borderId="5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181" fontId="95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0" fontId="98" fillId="20" borderId="1" applyNumberFormat="0" applyBorder="0" applyAlignment="0" applyProtection="0"/>
    <xf numFmtId="0" fontId="145" fillId="0" borderId="0" applyNumberFormat="0" applyFill="0" applyBorder="0" applyAlignment="0" applyProtection="0">
      <alignment vertical="center"/>
    </xf>
    <xf numFmtId="10" fontId="98" fillId="20" borderId="1" applyNumberFormat="0" applyBorder="0" applyAlignment="0" applyProtection="0"/>
    <xf numFmtId="0" fontId="145" fillId="0" borderId="0" applyNumberFormat="0" applyFill="0" applyBorder="0" applyAlignment="0" applyProtection="0">
      <alignment vertical="center"/>
    </xf>
    <xf numFmtId="10" fontId="98" fillId="20" borderId="1" applyNumberFormat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67" fillId="20" borderId="1" applyNumberFormat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0" fontId="98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0" fontId="147" fillId="0" borderId="69" applyNumberFormat="0" applyFill="0" applyAlignment="0" applyProtection="0">
      <alignment vertical="center"/>
    </xf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0" fontId="21" fillId="0" borderId="0" applyNumberFormat="0" applyFont="0" applyFill="0" applyBorder="0" applyAlignment="0" applyProtection="0"/>
    <xf numFmtId="10" fontId="123" fillId="20" borderId="1" applyNumberFormat="0" applyBorder="0" applyAlignment="0" applyProtection="0"/>
    <xf numFmtId="10" fontId="123" fillId="20" borderId="1" applyNumberFormat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78" fontId="173" fillId="0" borderId="88" applyFill="0" applyProtection="0">
      <alignment horizontal="right" vertical="center" indent="1"/>
    </xf>
    <xf numFmtId="181" fontId="92" fillId="18" borderId="50" applyNumberFormat="0" applyAlignment="0" applyProtection="0"/>
    <xf numFmtId="181" fontId="148" fillId="0" borderId="0" applyNumberFormat="0" applyFill="0" applyBorder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4" fontId="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24" fillId="62" borderId="77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/>
    <xf numFmtId="181" fontId="21" fillId="0" borderId="0">
      <alignment vertical="center"/>
    </xf>
    <xf numFmtId="181" fontId="21" fillId="0" borderId="0"/>
    <xf numFmtId="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>
      <alignment vertical="center"/>
    </xf>
    <xf numFmtId="181" fontId="92" fillId="18" borderId="50" applyNumberFormat="0" applyAlignment="0" applyProtection="0"/>
    <xf numFmtId="0" fontId="21" fillId="0" borderId="0"/>
    <xf numFmtId="181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21" fillId="0" borderId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181" fontId="97" fillId="18" borderId="50" applyNumberFormat="0" applyAlignment="0" applyProtection="0">
      <alignment vertical="center"/>
    </xf>
    <xf numFmtId="0" fontId="42" fillId="0" borderId="89" applyNumberFormat="0" applyFont="0" applyFill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04" fillId="0" borderId="57" applyNumberFormat="0" applyFill="0" applyAlignment="0" applyProtection="0"/>
    <xf numFmtId="0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04" fillId="0" borderId="57" applyNumberFormat="0" applyFill="0" applyAlignment="0" applyProtection="0"/>
    <xf numFmtId="0" fontId="97" fillId="18" borderId="50" applyNumberFormat="0" applyAlignment="0" applyProtection="0">
      <alignment vertical="center"/>
    </xf>
    <xf numFmtId="0" fontId="1" fillId="0" borderId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133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93" fillId="16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" fillId="44" borderId="61" applyNumberFormat="0" applyFon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208" fontId="1" fillId="0" borderId="0" applyFont="0" applyFill="0" applyBorder="0" applyAlignment="0" applyProtection="0"/>
    <xf numFmtId="184" fontId="92" fillId="18" borderId="52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0" borderId="0">
      <alignment vertical="center"/>
    </xf>
    <xf numFmtId="184" fontId="1" fillId="0" borderId="0"/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" fillId="0" borderId="0"/>
    <xf numFmtId="0" fontId="21" fillId="0" borderId="0">
      <alignment vertical="center"/>
    </xf>
    <xf numFmtId="0" fontId="21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4" fontId="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42" fillId="0" borderId="0"/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184" fontId="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" fillId="0" borderId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" fillId="0" borderId="0"/>
    <xf numFmtId="0" fontId="42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4" fontId="1" fillId="0" borderId="0"/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3" fontId="42" fillId="0" borderId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60" fillId="0" borderId="0"/>
    <xf numFmtId="0" fontId="21" fillId="0" borderId="0"/>
    <xf numFmtId="0" fontId="21" fillId="0" borderId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21" fillId="0" borderId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2" fillId="76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0" fillId="16" borderId="52" applyNumberFormat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181" fontId="135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181" fontId="135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/>
    <xf numFmtId="181" fontId="97" fillId="18" borderId="50" applyNumberFormat="0" applyAlignment="0" applyProtection="0">
      <alignment vertical="center"/>
    </xf>
    <xf numFmtId="0" fontId="92" fillId="18" borderId="52" applyNumberFormat="0" applyAlignment="0" applyProtection="0"/>
    <xf numFmtId="0" fontId="92" fillId="18" borderId="52" applyNumberFormat="0" applyAlignment="0" applyProtection="0"/>
    <xf numFmtId="0" fontId="92" fillId="18" borderId="52" applyNumberFormat="0" applyAlignment="0" applyProtection="0"/>
    <xf numFmtId="0" fontId="106" fillId="16" borderId="53" applyNumberFormat="0" applyAlignment="0" applyProtection="0">
      <alignment vertical="center"/>
    </xf>
    <xf numFmtId="0" fontId="92" fillId="18" borderId="52" applyNumberFormat="0" applyAlignment="0" applyProtection="0"/>
    <xf numFmtId="0" fontId="84" fillId="16" borderId="50" applyNumberFormat="0" applyAlignment="0" applyProtection="0">
      <alignment vertical="center"/>
    </xf>
    <xf numFmtId="0" fontId="92" fillId="18" borderId="52" applyNumberFormat="0" applyAlignment="0" applyProtection="0"/>
    <xf numFmtId="0" fontId="84" fillId="16" borderId="50" applyNumberFormat="0" applyAlignment="0" applyProtection="0">
      <alignment vertical="center"/>
    </xf>
    <xf numFmtId="0" fontId="92" fillId="18" borderId="52" applyNumberFormat="0" applyAlignment="0" applyProtection="0"/>
    <xf numFmtId="0" fontId="92" fillId="18" borderId="52" applyNumberFormat="0" applyAlignment="0" applyProtection="0"/>
    <xf numFmtId="0" fontId="92" fillId="18" borderId="52" applyNumberFormat="0" applyAlignment="0" applyProtection="0"/>
    <xf numFmtId="0" fontId="92" fillId="18" borderId="52" applyNumberFormat="0" applyAlignment="0" applyProtection="0"/>
    <xf numFmtId="181" fontId="97" fillId="18" borderId="50" applyNumberFormat="0" applyAlignment="0" applyProtection="0">
      <alignment vertical="center"/>
    </xf>
    <xf numFmtId="0" fontId="148" fillId="0" borderId="68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60" fillId="0" borderId="0"/>
    <xf numFmtId="181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" fillId="0" borderId="0"/>
    <xf numFmtId="0" fontId="21" fillId="0" borderId="0"/>
    <xf numFmtId="0" fontId="106" fillId="16" borderId="53" applyNumberFormat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0" fontId="21" fillId="0" borderId="0"/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30" fillId="0" borderId="80" applyNumberFormat="0" applyFill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50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50" fillId="16" borderId="50" applyNumberFormat="0" applyAlignment="0" applyProtection="0"/>
    <xf numFmtId="181" fontId="97" fillId="18" borderId="50" applyNumberFormat="0" applyAlignment="0" applyProtection="0">
      <alignment vertical="center"/>
    </xf>
    <xf numFmtId="0" fontId="150" fillId="16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4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60" fillId="0" borderId="0"/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160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1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1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184" fontId="92" fillId="18" borderId="52" applyNumberFormat="0" applyAlignment="0" applyProtection="0"/>
    <xf numFmtId="184" fontId="92" fillId="18" borderId="52" applyNumberFormat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4" fontId="92" fillId="18" borderId="52" applyNumberFormat="0" applyAlignment="0" applyProtection="0"/>
    <xf numFmtId="181" fontId="21" fillId="0" borderId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4" fontId="92" fillId="18" borderId="52" applyNumberFormat="0" applyAlignment="0" applyProtection="0"/>
    <xf numFmtId="181" fontId="92" fillId="18" borderId="50" applyNumberFormat="0" applyAlignment="0" applyProtection="0"/>
    <xf numFmtId="184" fontId="92" fillId="18" borderId="52" applyNumberFormat="0" applyAlignment="0" applyProtection="0"/>
    <xf numFmtId="181" fontId="92" fillId="18" borderId="50" applyNumberFormat="0" applyAlignment="0" applyProtection="0"/>
    <xf numFmtId="0" fontId="42" fillId="0" borderId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21" fillId="0" borderId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85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181" fontId="97" fillId="18" borderId="50" applyNumberFormat="0" applyAlignment="0" applyProtection="0">
      <alignment vertical="center"/>
    </xf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135" fillId="27" borderId="0" applyNumberFormat="0" applyBorder="0" applyAlignment="0" applyProtection="0">
      <alignment vertical="center"/>
    </xf>
    <xf numFmtId="0" fontId="96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150" fillId="16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/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33" fillId="0" borderId="0" applyNumberFormat="0" applyFill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3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184" fontId="1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22" fillId="0" borderId="73" applyNumberFormat="0" applyFill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122" fillId="0" borderId="73" applyNumberFormat="0" applyFill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4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50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" fillId="0" borderId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41" fontId="21" fillId="0" borderId="0" applyFon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0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199" fillId="0" borderId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42" fillId="0" borderId="0"/>
    <xf numFmtId="184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4" fontId="1" fillId="0" borderId="0"/>
    <xf numFmtId="0" fontId="227" fillId="64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4" fontId="1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2" fillId="18" borderId="50" applyNumberFormat="0" applyAlignment="0" applyProtection="0"/>
    <xf numFmtId="0" fontId="21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99" fillId="5" borderId="52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 applyBorder="0">
      <alignment vertical="top"/>
    </xf>
    <xf numFmtId="0" fontId="72" fillId="0" borderId="0"/>
    <xf numFmtId="0" fontId="114" fillId="0" borderId="57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80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22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0" fontId="139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97" fillId="18" borderId="50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80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80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" fillId="0" borderId="0">
      <alignment vertical="center"/>
    </xf>
    <xf numFmtId="0" fontId="21" fillId="0" borderId="0"/>
    <xf numFmtId="0" fontId="92" fillId="18" borderId="50" applyNumberFormat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" fillId="0" borderId="0"/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49" fillId="0" borderId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71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42" fillId="0" borderId="0"/>
    <xf numFmtId="181" fontId="21" fillId="0" borderId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171" fillId="2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42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9" fontId="113" fillId="0" borderId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9" fontId="33" fillId="0" borderId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161" fillId="0" borderId="0" applyNumberFormat="0" applyFill="0" applyBorder="0" applyAlignment="0" applyProtection="0">
      <alignment vertical="center"/>
    </xf>
    <xf numFmtId="0" fontId="42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181" fontId="1" fillId="0" borderId="0"/>
    <xf numFmtId="0" fontId="92" fillId="18" borderId="50" applyNumberFormat="0" applyAlignment="0" applyProtection="0"/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104" fillId="0" borderId="57" applyNumberFormat="0" applyFill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0" fontId="21" fillId="0" borderId="0"/>
    <xf numFmtId="0" fontId="119" fillId="22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1" fontId="21" fillId="0" borderId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2" fillId="18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5" fillId="20" borderId="54" applyNumberFormat="0" applyFont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33" fillId="0" borderId="0"/>
    <xf numFmtId="0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181" fontId="101" fillId="16" borderId="52" applyNumberFormat="0" applyAlignment="0" applyProtection="0">
      <alignment vertical="center"/>
    </xf>
    <xf numFmtId="0" fontId="92" fillId="18" borderId="50" applyNumberFormat="0" applyAlignment="0" applyProtection="0"/>
    <xf numFmtId="181" fontId="101" fillId="16" borderId="52" applyNumberFormat="0" applyAlignment="0" applyProtection="0">
      <alignment vertical="center"/>
    </xf>
    <xf numFmtId="181" fontId="171" fillId="27" borderId="0" applyNumberFormat="0" applyBorder="0" applyAlignment="0" applyProtection="0">
      <alignment vertical="center"/>
    </xf>
    <xf numFmtId="0" fontId="92" fillId="18" borderId="50" applyNumberFormat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42" fillId="0" borderId="0"/>
    <xf numFmtId="0" fontId="92" fillId="18" borderId="50" applyNumberFormat="0" applyAlignment="0" applyProtection="0"/>
    <xf numFmtId="0" fontId="42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0" fillId="16" borderId="52" applyNumberFormat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2" fillId="18" borderId="50" applyNumberFormat="0" applyAlignment="0" applyProtection="0"/>
    <xf numFmtId="181" fontId="21" fillId="0" borderId="0"/>
    <xf numFmtId="9" fontId="49" fillId="0" borderId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42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0" fillId="16" borderId="52" applyNumberFormat="0" applyAlignment="0" applyProtection="0"/>
    <xf numFmtId="0" fontId="21" fillId="0" borderId="0"/>
    <xf numFmtId="181" fontId="108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2" fillId="0" borderId="0"/>
    <xf numFmtId="0" fontId="90" fillId="16" borderId="52" applyNumberForma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21" fillId="0" borderId="0"/>
    <xf numFmtId="0" fontId="42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92" fillId="18" borderId="50" applyNumberFormat="0" applyAlignment="0" applyProtection="0"/>
    <xf numFmtId="181" fontId="1" fillId="0" borderId="0"/>
    <xf numFmtId="0" fontId="9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1" fillId="0" borderId="0"/>
    <xf numFmtId="0" fontId="96" fillId="0" borderId="0" applyNumberFormat="0" applyFill="0" applyBorder="0" applyAlignment="0" applyProtection="0"/>
    <xf numFmtId="0" fontId="42" fillId="0" borderId="0"/>
    <xf numFmtId="181" fontId="21" fillId="0" borderId="0"/>
    <xf numFmtId="181" fontId="92" fillId="18" borderId="50" applyNumberFormat="0" applyAlignment="0" applyProtection="0"/>
    <xf numFmtId="0" fontId="42" fillId="0" borderId="0"/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0" fontId="21" fillId="0" borderId="0"/>
    <xf numFmtId="181" fontId="108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21" fillId="0" borderId="0"/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42" fillId="0" borderId="0"/>
    <xf numFmtId="181" fontId="92" fillId="18" borderId="50" applyNumberFormat="0" applyAlignment="0" applyProtection="0"/>
    <xf numFmtId="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181" fontId="21" fillId="0" borderId="0"/>
    <xf numFmtId="0" fontId="49" fillId="20" borderId="54" applyNumberFormat="0" applyFont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65" fillId="0" borderId="67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00" fillId="0" borderId="74">
      <alignment vertical="top" wrapText="1"/>
    </xf>
    <xf numFmtId="181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0" fontId="97" fillId="18" borderId="50" applyNumberFormat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1" fontId="1" fillId="0" borderId="0"/>
    <xf numFmtId="181" fontId="49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181" fontId="21" fillId="0" borderId="0">
      <alignment vertical="center"/>
    </xf>
    <xf numFmtId="181" fontId="95" fillId="0" borderId="0"/>
    <xf numFmtId="0" fontId="97" fillId="18" borderId="50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21" fillId="0" borderId="0"/>
    <xf numFmtId="181" fontId="49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212" fontId="186" fillId="0" borderId="0"/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" fillId="0" borderId="0"/>
    <xf numFmtId="0" fontId="42" fillId="0" borderId="0"/>
    <xf numFmtId="181" fontId="97" fillId="18" borderId="50" applyNumberFormat="0" applyAlignment="0" applyProtection="0">
      <alignment vertical="center"/>
    </xf>
    <xf numFmtId="0" fontId="1" fillId="0" borderId="0"/>
    <xf numFmtId="0" fontId="171" fillId="27" borderId="0" applyNumberFormat="0" applyBorder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184" fontId="1" fillId="0" borderId="0"/>
    <xf numFmtId="0" fontId="42" fillId="0" borderId="0"/>
    <xf numFmtId="181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9" fontId="42" fillId="0" borderId="0" applyFont="0" applyFill="0" applyBorder="0" applyAlignment="0" applyProtection="0"/>
    <xf numFmtId="181" fontId="1" fillId="0" borderId="0"/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9" fontId="42" fillId="0" borderId="0" applyFont="0" applyFill="0" applyBorder="0" applyAlignment="0" applyProtection="0"/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0" fontId="98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0" fontId="189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187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98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87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8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42" fillId="0" borderId="0"/>
    <xf numFmtId="181" fontId="92" fillId="18" borderId="50" applyNumberFormat="0" applyAlignment="0" applyProtection="0"/>
    <xf numFmtId="0" fontId="42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33" fillId="20" borderId="54" applyNumberFormat="0" applyFont="0" applyAlignment="0" applyProtection="0"/>
    <xf numFmtId="181" fontId="97" fillId="18" borderId="50" applyNumberFormat="0" applyAlignment="0" applyProtection="0">
      <alignment vertical="center"/>
    </xf>
    <xf numFmtId="0" fontId="33" fillId="20" borderId="54" applyNumberFormat="0" applyFont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7" fillId="18" borderId="50" applyNumberForma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4" fillId="16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" fillId="0" borderId="0"/>
    <xf numFmtId="181" fontId="2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0" fillId="16" borderId="52" applyNumberFormat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60" fillId="0" borderId="0"/>
    <xf numFmtId="181" fontId="21" fillId="0" borderId="0"/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/>
    <xf numFmtId="0" fontId="42" fillId="0" borderId="0"/>
    <xf numFmtId="0" fontId="21" fillId="0" borderId="0"/>
    <xf numFmtId="184" fontId="1" fillId="0" borderId="0"/>
    <xf numFmtId="181" fontId="92" fillId="18" borderId="50" applyNumberFormat="0" applyAlignment="0" applyProtection="0"/>
    <xf numFmtId="0" fontId="42" fillId="0" borderId="0"/>
    <xf numFmtId="0" fontId="33" fillId="20" borderId="54" applyNumberFormat="0" applyFont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33" fillId="20" borderId="54" applyNumberFormat="0" applyFont="0" applyAlignment="0" applyProtection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77" fillId="0" borderId="0"/>
    <xf numFmtId="0" fontId="87" fillId="5" borderId="50" applyNumberFormat="0" applyAlignment="0" applyProtection="0">
      <alignment vertical="center"/>
    </xf>
    <xf numFmtId="184" fontId="1" fillId="0" borderId="0"/>
    <xf numFmtId="181" fontId="97" fillId="18" borderId="50" applyNumberFormat="0" applyAlignment="0" applyProtection="0">
      <alignment vertical="center"/>
    </xf>
    <xf numFmtId="0" fontId="21" fillId="0" borderId="0"/>
    <xf numFmtId="0" fontId="98" fillId="0" borderId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8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99" fillId="0" borderId="0"/>
    <xf numFmtId="181" fontId="92" fillId="18" borderId="50" applyNumberFormat="0" applyAlignment="0" applyProtection="0"/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" fillId="0" borderId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1" fillId="0" borderId="0"/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181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5" fontId="117" fillId="0" borderId="55">
      <protection locked="0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1" fontId="21" fillId="0" borderId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0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0" fontId="114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1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4" fontId="1" fillId="0" borderId="0"/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/>
    <xf numFmtId="181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5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83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4" fontId="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" fillId="0" borderId="0"/>
    <xf numFmtId="181" fontId="92" fillId="18" borderId="50" applyNumberFormat="0" applyAlignment="0" applyProtection="0"/>
    <xf numFmtId="0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49" fillId="0" borderId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50" fillId="16" borderId="50" applyNumberFormat="0" applyAlignment="0" applyProtection="0"/>
    <xf numFmtId="0" fontId="150" fillId="16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77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1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/>
    <xf numFmtId="0" fontId="150" fillId="16" borderId="50" applyNumberFormat="0" applyAlignment="0" applyProtection="0"/>
    <xf numFmtId="0" fontId="1" fillId="0" borderId="0"/>
    <xf numFmtId="181" fontId="21" fillId="0" borderId="0"/>
    <xf numFmtId="184" fontId="1" fillId="0" borderId="0"/>
    <xf numFmtId="181" fontId="92" fillId="18" borderId="50" applyNumberFormat="0" applyAlignment="0" applyProtection="0"/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150" fillId="16" borderId="50" applyNumberFormat="0" applyAlignment="0" applyProtection="0"/>
    <xf numFmtId="181" fontId="92" fillId="18" borderId="50" applyNumberFormat="0" applyAlignment="0" applyProtection="0"/>
    <xf numFmtId="0" fontId="176" fillId="1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0" fontId="21" fillId="0" borderId="0"/>
    <xf numFmtId="0" fontId="224" fillId="62" borderId="77" applyNumberFormat="0" applyAlignment="0" applyProtection="0"/>
    <xf numFmtId="0" fontId="21" fillId="0" borderId="0"/>
    <xf numFmtId="0" fontId="50" fillId="0" borderId="0">
      <alignment vertical="center"/>
    </xf>
    <xf numFmtId="181" fontId="92" fillId="18" borderId="50" applyNumberFormat="0" applyAlignment="0" applyProtection="0"/>
    <xf numFmtId="181" fontId="21" fillId="0" borderId="0"/>
    <xf numFmtId="181" fontId="92" fillId="18" borderId="50" applyNumberFormat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180" fontId="1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" fillId="0" borderId="0"/>
    <xf numFmtId="181" fontId="92" fillId="18" borderId="50" applyNumberFormat="0" applyAlignment="0" applyProtection="0"/>
    <xf numFmtId="0" fontId="97" fillId="18" borderId="50" applyNumberFormat="0" applyAlignment="0" applyProtection="0">
      <alignment vertical="center"/>
    </xf>
    <xf numFmtId="181" fontId="1" fillId="0" borderId="0"/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2" fillId="18" borderId="50" applyNumberFormat="0" applyAlignment="0" applyProtection="0"/>
    <xf numFmtId="0" fontId="95" fillId="20" borderId="54" applyNumberFormat="0" applyFon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181" fontId="92" fillId="18" borderId="50" applyNumberFormat="0" applyAlignment="0" applyProtection="0"/>
    <xf numFmtId="0" fontId="1" fillId="0" borderId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101" fillId="16" borderId="52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2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49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4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42" fillId="0" borderId="0" applyBorder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" fillId="0" borderId="0"/>
    <xf numFmtId="181" fontId="2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119" fillId="22" borderId="0" applyNumberFormat="0" applyBorder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21" fillId="0" borderId="0"/>
    <xf numFmtId="181" fontId="92" fillId="18" borderId="50" applyNumberFormat="0" applyAlignment="0" applyProtection="0"/>
    <xf numFmtId="0" fontId="54" fillId="20" borderId="54" applyNumberFormat="0" applyFon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78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261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61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167" fillId="0" borderId="0">
      <alignment vertical="center"/>
    </xf>
    <xf numFmtId="0" fontId="127" fillId="0" borderId="63" applyNumberFormat="0" applyFill="0" applyAlignment="0" applyProtection="0">
      <alignment vertical="center"/>
    </xf>
    <xf numFmtId="0" fontId="167" fillId="0" borderId="0">
      <alignment vertical="center"/>
    </xf>
    <xf numFmtId="0" fontId="85" fillId="0" borderId="51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167" fillId="0" borderId="0">
      <alignment vertical="center"/>
    </xf>
    <xf numFmtId="0" fontId="127" fillId="0" borderId="63" applyNumberFormat="0" applyFill="0" applyAlignment="0" applyProtection="0">
      <alignment vertical="center"/>
    </xf>
    <xf numFmtId="0" fontId="167" fillId="0" borderId="0">
      <alignment vertical="center"/>
    </xf>
    <xf numFmtId="181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36" fillId="0" borderId="83" applyNumberFormat="0" applyFill="0" applyAlignment="0" applyProtection="0"/>
    <xf numFmtId="0" fontId="111" fillId="27" borderId="50" applyNumberForma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181" fontId="92" fillId="18" borderId="50" applyNumberFormat="0" applyAlignment="0" applyProtection="0"/>
    <xf numFmtId="0" fontId="42" fillId="0" borderId="0"/>
    <xf numFmtId="181" fontId="127" fillId="0" borderId="63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184" fontId="236" fillId="0" borderId="83" applyNumberFormat="0" applyFill="0" applyAlignment="0" applyProtection="0"/>
    <xf numFmtId="0" fontId="111" fillId="27" borderId="50" applyNumberFormat="0" applyAlignment="0" applyProtection="0">
      <alignment vertical="center"/>
    </xf>
    <xf numFmtId="0" fontId="1" fillId="0" borderId="0"/>
    <xf numFmtId="181" fontId="254" fillId="0" borderId="63" applyNumberFormat="0" applyFill="0" applyAlignment="0" applyProtection="0"/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7" fillId="0" borderId="63" applyNumberFormat="0" applyFill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27" fillId="0" borderId="63" applyNumberFormat="0" applyFill="0" applyAlignment="0" applyProtection="0">
      <alignment vertical="center"/>
    </xf>
    <xf numFmtId="0" fontId="1" fillId="0" borderId="0"/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26" fillId="0" borderId="63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7" fillId="0" borderId="63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27" fillId="0" borderId="63" applyNumberFormat="0" applyFill="0" applyAlignment="0" applyProtection="0">
      <alignment vertical="center"/>
    </xf>
    <xf numFmtId="181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4" fontId="1" fillId="0" borderId="0"/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208" fontId="1" fillId="0" borderId="0" applyFont="0" applyFill="0" applyBorder="0" applyAlignment="0" applyProtection="0"/>
    <xf numFmtId="208" fontId="1" fillId="0" borderId="0" applyFont="0" applyFill="0" applyBorder="0" applyAlignment="0" applyProtection="0"/>
    <xf numFmtId="0" fontId="248" fillId="27" borderId="0" applyNumberFormat="0" applyBorder="0" applyAlignment="0" applyProtection="0"/>
    <xf numFmtId="208" fontId="1" fillId="0" borderId="0" applyFont="0" applyFill="0" applyBorder="0" applyAlignment="0" applyProtection="0"/>
    <xf numFmtId="0" fontId="21" fillId="0" borderId="0"/>
    <xf numFmtId="208" fontId="187" fillId="0" borderId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67" fillId="0" borderId="0">
      <alignment vertical="center"/>
    </xf>
    <xf numFmtId="0" fontId="21" fillId="0" borderId="0" applyNumberFormat="0" applyFont="0" applyFill="0" applyBorder="0" applyAlignment="0" applyProtection="0"/>
    <xf numFmtId="225" fontId="15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181" fontId="102" fillId="0" borderId="0" applyNumberFormat="0" applyFill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02" fillId="0" borderId="0" applyNumberFormat="0" applyFill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1" fillId="0" borderId="0">
      <alignment vertical="center"/>
    </xf>
    <xf numFmtId="181" fontId="135" fillId="27" borderId="0" applyNumberFormat="0" applyBorder="0" applyAlignment="0" applyProtection="0">
      <alignment vertical="center"/>
    </xf>
    <xf numFmtId="184" fontId="90" fillId="28" borderId="52" applyNumberFormat="0" applyAlignment="0" applyProtection="0"/>
    <xf numFmtId="181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1" fontId="135" fillId="27" borderId="0" applyNumberFormat="0" applyBorder="0" applyAlignment="0" applyProtection="0">
      <alignment vertical="center"/>
    </xf>
    <xf numFmtId="181" fontId="90" fillId="16" borderId="52" applyNumberFormat="0" applyAlignment="0" applyProtection="0"/>
    <xf numFmtId="0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135" fillId="27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42" fillId="0" borderId="0"/>
    <xf numFmtId="0" fontId="1" fillId="0" borderId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3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05" fillId="0" borderId="0"/>
    <xf numFmtId="0" fontId="83" fillId="0" borderId="0" applyNumberFormat="0" applyFill="0" applyBorder="0" applyAlignment="0" applyProtection="0">
      <alignment vertical="top"/>
      <protection locked="0"/>
    </xf>
    <xf numFmtId="203" fontId="238" fillId="0" borderId="0"/>
    <xf numFmtId="181" fontId="21" fillId="0" borderId="0"/>
    <xf numFmtId="203" fontId="238" fillId="0" borderId="0"/>
    <xf numFmtId="0" fontId="21" fillId="0" borderId="0" applyNumberFormat="0" applyFont="0" applyFill="0" applyBorder="0" applyAlignment="0" applyProtection="0"/>
    <xf numFmtId="203" fontId="142" fillId="0" borderId="0"/>
    <xf numFmtId="181" fontId="1" fillId="0" borderId="0"/>
    <xf numFmtId="203" fontId="142" fillId="0" borderId="0"/>
    <xf numFmtId="181" fontId="1" fillId="0" borderId="0"/>
    <xf numFmtId="203" fontId="238" fillId="0" borderId="0"/>
    <xf numFmtId="0" fontId="83" fillId="0" borderId="0" applyNumberFormat="0" applyFill="0" applyBorder="0" applyAlignment="0" applyProtection="0">
      <alignment vertical="top"/>
      <protection locked="0"/>
    </xf>
    <xf numFmtId="203" fontId="229" fillId="0" borderId="0"/>
    <xf numFmtId="0" fontId="21" fillId="0" borderId="0"/>
    <xf numFmtId="203" fontId="229" fillId="0" borderId="0"/>
    <xf numFmtId="217" fontId="98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160" fillId="0" borderId="0"/>
    <xf numFmtId="0" fontId="1" fillId="0" borderId="0">
      <alignment vertical="center"/>
    </xf>
    <xf numFmtId="181" fontId="160" fillId="0" borderId="0"/>
    <xf numFmtId="0" fontId="160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160" fillId="0" borderId="0"/>
    <xf numFmtId="0" fontId="18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60" fillId="0" borderId="0"/>
    <xf numFmtId="181" fontId="160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184" fontId="1" fillId="0" borderId="0"/>
    <xf numFmtId="184" fontId="1" fillId="0" borderId="0"/>
    <xf numFmtId="0" fontId="21" fillId="0" borderId="0"/>
    <xf numFmtId="184" fontId="1" fillId="0" borderId="0"/>
    <xf numFmtId="0" fontId="21" fillId="0" borderId="0"/>
    <xf numFmtId="184" fontId="1" fillId="0" borderId="0"/>
    <xf numFmtId="181" fontId="21" fillId="0" borderId="0"/>
    <xf numFmtId="184" fontId="1" fillId="0" borderId="0"/>
    <xf numFmtId="0" fontId="21" fillId="0" borderId="0"/>
    <xf numFmtId="0" fontId="1" fillId="0" borderId="0"/>
    <xf numFmtId="181" fontId="114" fillId="0" borderId="57" applyNumberFormat="0" applyFill="0" applyAlignment="0" applyProtection="0">
      <alignment vertical="center"/>
    </xf>
    <xf numFmtId="0" fontId="21" fillId="0" borderId="0"/>
    <xf numFmtId="184" fontId="1" fillId="0" borderId="0"/>
    <xf numFmtId="0" fontId="101" fillId="16" borderId="52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101" fillId="16" borderId="52" applyNumberFormat="0" applyAlignment="0" applyProtection="0">
      <alignment vertical="center"/>
    </xf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01" fillId="16" borderId="52" applyNumberFormat="0" applyAlignment="0" applyProtection="0">
      <alignment vertical="center"/>
    </xf>
    <xf numFmtId="0" fontId="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184" fontId="1" fillId="0" borderId="0"/>
    <xf numFmtId="0" fontId="101" fillId="16" borderId="52" applyNumberFormat="0" applyAlignment="0" applyProtection="0">
      <alignment vertical="center"/>
    </xf>
    <xf numFmtId="184" fontId="1" fillId="0" borderId="0"/>
    <xf numFmtId="181" fontId="1" fillId="0" borderId="0"/>
    <xf numFmtId="0" fontId="160" fillId="0" borderId="0"/>
    <xf numFmtId="0" fontId="42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187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160" fillId="0" borderId="0"/>
    <xf numFmtId="0" fontId="21" fillId="0" borderId="0" applyNumberFormat="0" applyFont="0" applyFill="0" applyBorder="0" applyAlignment="0" applyProtection="0"/>
    <xf numFmtId="181" fontId="160" fillId="0" borderId="0"/>
    <xf numFmtId="0" fontId="21" fillId="0" borderId="0"/>
    <xf numFmtId="184" fontId="1" fillId="0" borderId="0"/>
    <xf numFmtId="0" fontId="160" fillId="0" borderId="0"/>
    <xf numFmtId="0" fontId="21" fillId="0" borderId="0" applyNumberFormat="0" applyFont="0" applyFill="0" applyBorder="0" applyAlignment="0" applyProtection="0"/>
    <xf numFmtId="181" fontId="160" fillId="0" borderId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60" fillId="0" borderId="0"/>
    <xf numFmtId="181" fontId="42" fillId="0" borderId="0"/>
    <xf numFmtId="0" fontId="21" fillId="0" borderId="0"/>
    <xf numFmtId="0" fontId="42" fillId="0" borderId="0"/>
    <xf numFmtId="0" fontId="21" fillId="0" borderId="0"/>
    <xf numFmtId="184" fontId="1" fillId="0" borderId="0"/>
    <xf numFmtId="185" fontId="42" fillId="0" borderId="55">
      <protection locked="0"/>
    </xf>
    <xf numFmtId="184" fontId="1" fillId="0" borderId="0"/>
    <xf numFmtId="181" fontId="21" fillId="0" borderId="0"/>
    <xf numFmtId="184" fontId="1" fillId="0" borderId="0"/>
    <xf numFmtId="0" fontId="21" fillId="0" borderId="0"/>
    <xf numFmtId="0" fontId="42" fillId="0" borderId="0"/>
    <xf numFmtId="184" fontId="1" fillId="0" borderId="0"/>
    <xf numFmtId="184" fontId="1" fillId="0" borderId="0"/>
    <xf numFmtId="0" fontId="21" fillId="0" borderId="0"/>
    <xf numFmtId="181" fontId="160" fillId="0" borderId="0"/>
    <xf numFmtId="0" fontId="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0" borderId="0"/>
    <xf numFmtId="181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60" fillId="0" borderId="0"/>
    <xf numFmtId="0" fontId="95" fillId="20" borderId="54" applyNumberFormat="0" applyFont="0" applyAlignment="0" applyProtection="0">
      <alignment vertical="center"/>
    </xf>
    <xf numFmtId="0" fontId="58" fillId="0" borderId="0"/>
    <xf numFmtId="0" fontId="21" fillId="0" borderId="0" applyNumberFormat="0" applyFont="0" applyFill="0" applyBorder="0" applyAlignment="0" applyProtection="0"/>
    <xf numFmtId="184" fontId="49" fillId="0" borderId="0"/>
    <xf numFmtId="0" fontId="21" fillId="0" borderId="0"/>
    <xf numFmtId="0" fontId="42" fillId="0" borderId="0"/>
    <xf numFmtId="0" fontId="121" fillId="0" borderId="0"/>
    <xf numFmtId="181" fontId="160" fillId="0" borderId="0"/>
    <xf numFmtId="181" fontId="111" fillId="27" borderId="50" applyNumberFormat="0" applyAlignment="0" applyProtection="0">
      <alignment vertical="center"/>
    </xf>
    <xf numFmtId="181" fontId="160" fillId="0" borderId="0"/>
    <xf numFmtId="181" fontId="160" fillId="0" borderId="0"/>
    <xf numFmtId="0" fontId="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184" fontId="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184" fontId="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184" fontId="1" fillId="0" borderId="0"/>
    <xf numFmtId="0" fontId="1" fillId="0" borderId="0"/>
    <xf numFmtId="181" fontId="95" fillId="0" borderId="0">
      <alignment vertical="center"/>
    </xf>
    <xf numFmtId="184" fontId="1" fillId="0" borderId="0"/>
    <xf numFmtId="184" fontId="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0" fontId="88" fillId="40" borderId="0" applyNumberFormat="0" applyBorder="0" applyAlignment="0" applyProtection="0">
      <alignment vertical="center"/>
    </xf>
    <xf numFmtId="184" fontId="1" fillId="0" borderId="0"/>
    <xf numFmtId="0" fontId="1" fillId="0" borderId="0"/>
    <xf numFmtId="0" fontId="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88" fillId="30" borderId="0" applyNumberFormat="0" applyBorder="0" applyAlignment="0" applyProtection="0">
      <alignment vertical="center"/>
    </xf>
    <xf numFmtId="184" fontId="1" fillId="0" borderId="0"/>
    <xf numFmtId="181" fontId="49" fillId="20" borderId="54" applyNumberFormat="0" applyFont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184" fontId="1" fillId="0" borderId="0"/>
    <xf numFmtId="181" fontId="33" fillId="20" borderId="54" applyNumberFormat="0" applyFont="0" applyAlignment="0" applyProtection="0"/>
    <xf numFmtId="0" fontId="88" fillId="30" borderId="0" applyNumberFormat="0" applyBorder="0" applyAlignment="0" applyProtection="0">
      <alignment vertical="center"/>
    </xf>
    <xf numFmtId="0" fontId="1" fillId="0" borderId="0"/>
    <xf numFmtId="181" fontId="33" fillId="20" borderId="54" applyNumberFormat="0" applyFon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88" fillId="21" borderId="0" applyNumberFormat="0" applyBorder="0" applyAlignment="0" applyProtection="0">
      <alignment vertical="center"/>
    </xf>
    <xf numFmtId="184" fontId="1" fillId="0" borderId="0"/>
    <xf numFmtId="0" fontId="88" fillId="21" borderId="0" applyNumberFormat="0" applyBorder="0" applyAlignment="0" applyProtection="0">
      <alignment vertical="center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160" fillId="0" borderId="0"/>
    <xf numFmtId="181" fontId="160" fillId="0" borderId="0"/>
    <xf numFmtId="0" fontId="160" fillId="0" borderId="0"/>
    <xf numFmtId="0" fontId="1" fillId="0" borderId="0"/>
    <xf numFmtId="0" fontId="212" fillId="9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184" fontId="1" fillId="0" borderId="0"/>
    <xf numFmtId="184" fontId="1" fillId="0" borderId="0"/>
    <xf numFmtId="0" fontId="1" fillId="0" borderId="0">
      <alignment vertical="center"/>
    </xf>
    <xf numFmtId="184" fontId="1" fillId="0" borderId="0"/>
    <xf numFmtId="184" fontId="1" fillId="0" borderId="0"/>
    <xf numFmtId="184" fontId="1" fillId="0" borderId="0"/>
    <xf numFmtId="181" fontId="42" fillId="0" borderId="0"/>
    <xf numFmtId="0" fontId="160" fillId="0" borderId="0"/>
    <xf numFmtId="0" fontId="1" fillId="0" borderId="0"/>
    <xf numFmtId="0" fontId="21" fillId="0" borderId="0"/>
    <xf numFmtId="0" fontId="21" fillId="0" borderId="0"/>
    <xf numFmtId="0" fontId="212" fillId="76" borderId="0" applyNumberFormat="0" applyBorder="0" applyAlignment="0" applyProtection="0">
      <alignment vertical="center"/>
    </xf>
    <xf numFmtId="184" fontId="1" fillId="0" borderId="0"/>
    <xf numFmtId="184" fontId="1" fillId="0" borderId="0"/>
    <xf numFmtId="181" fontId="21" fillId="0" borderId="0"/>
    <xf numFmtId="184" fontId="1" fillId="0" borderId="0"/>
    <xf numFmtId="184" fontId="1" fillId="0" borderId="0"/>
    <xf numFmtId="0" fontId="160" fillId="0" borderId="0"/>
    <xf numFmtId="0" fontId="87" fillId="5" borderId="50" applyNumberFormat="0" applyAlignment="0" applyProtection="0">
      <alignment vertical="center"/>
    </xf>
    <xf numFmtId="181" fontId="160" fillId="0" borderId="0"/>
    <xf numFmtId="181" fontId="160" fillId="0" borderId="0"/>
    <xf numFmtId="0" fontId="42" fillId="0" borderId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1" fontId="87" fillId="5" borderId="50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184" fontId="1" fillId="0" borderId="0"/>
    <xf numFmtId="181" fontId="99" fillId="5" borderId="52" applyNumberFormat="0" applyAlignment="0" applyProtection="0">
      <alignment vertical="center"/>
    </xf>
    <xf numFmtId="184" fontId="1" fillId="0" borderId="0"/>
    <xf numFmtId="0" fontId="42" fillId="0" borderId="0"/>
    <xf numFmtId="184" fontId="1" fillId="0" borderId="0"/>
    <xf numFmtId="0" fontId="21" fillId="0" borderId="0"/>
    <xf numFmtId="184" fontId="1" fillId="0" borderId="0"/>
    <xf numFmtId="0" fontId="1" fillId="0" borderId="0">
      <alignment vertical="center"/>
    </xf>
    <xf numFmtId="184" fontId="1" fillId="0" borderId="0"/>
    <xf numFmtId="181" fontId="85" fillId="0" borderId="51" applyNumberFormat="0" applyFill="0" applyAlignment="0" applyProtection="0">
      <alignment vertical="center"/>
    </xf>
    <xf numFmtId="184" fontId="1" fillId="0" borderId="0"/>
    <xf numFmtId="181" fontId="85" fillId="0" borderId="51" applyNumberFormat="0" applyFill="0" applyAlignment="0" applyProtection="0">
      <alignment vertical="center"/>
    </xf>
    <xf numFmtId="184" fontId="1" fillId="0" borderId="0"/>
    <xf numFmtId="184" fontId="1" fillId="0" borderId="0"/>
    <xf numFmtId="0" fontId="160" fillId="0" borderId="0"/>
    <xf numFmtId="0" fontId="121" fillId="0" borderId="0"/>
    <xf numFmtId="181" fontId="21" fillId="0" borderId="0"/>
    <xf numFmtId="0" fontId="95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184" fontId="1" fillId="0" borderId="0"/>
    <xf numFmtId="0" fontId="85" fillId="0" borderId="51" applyNumberFormat="0" applyFill="0" applyAlignment="0" applyProtection="0">
      <alignment vertical="center"/>
    </xf>
    <xf numFmtId="184" fontId="1" fillId="0" borderId="0"/>
    <xf numFmtId="0" fontId="106" fillId="16" borderId="53" applyNumberFormat="0" applyAlignment="0" applyProtection="0">
      <alignment vertical="center"/>
    </xf>
    <xf numFmtId="0" fontId="42" fillId="0" borderId="0"/>
    <xf numFmtId="0" fontId="138" fillId="0" borderId="67" applyNumberFormat="0" applyFill="0" applyAlignment="0" applyProtection="0">
      <alignment vertical="center"/>
    </xf>
    <xf numFmtId="184" fontId="1" fillId="0" borderId="0"/>
    <xf numFmtId="0" fontId="91" fillId="37" borderId="0" applyNumberFormat="0" applyBorder="0" applyAlignment="0" applyProtection="0">
      <alignment vertical="center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33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49" fillId="0" borderId="0"/>
    <xf numFmtId="0" fontId="21" fillId="0" borderId="0"/>
    <xf numFmtId="0" fontId="49" fillId="0" borderId="0"/>
    <xf numFmtId="0" fontId="21" fillId="0" borderId="0"/>
    <xf numFmtId="181" fontId="104" fillId="0" borderId="57" applyNumberFormat="0" applyFill="0" applyAlignment="0" applyProtection="0"/>
    <xf numFmtId="0" fontId="49" fillId="0" borderId="0"/>
    <xf numFmtId="181" fontId="102" fillId="0" borderId="56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1" fillId="0" borderId="0"/>
    <xf numFmtId="0" fontId="1" fillId="0" borderId="0"/>
    <xf numFmtId="181" fontId="90" fillId="16" borderId="52" applyNumberFormat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02" fillId="0" borderId="56" applyNumberFormat="0" applyFill="0" applyAlignment="0" applyProtection="0">
      <alignment vertical="center"/>
    </xf>
    <xf numFmtId="0" fontId="1" fillId="0" borderId="0"/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90" fillId="16" borderId="52" applyNumberFormat="0" applyAlignment="0" applyProtection="0"/>
    <xf numFmtId="184" fontId="1" fillId="0" borderId="0"/>
    <xf numFmtId="0" fontId="21" fillId="0" borderId="0"/>
    <xf numFmtId="184" fontId="1" fillId="0" borderId="0"/>
    <xf numFmtId="181" fontId="252" fillId="0" borderId="0" applyNumberForma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21" fillId="0" borderId="0"/>
    <xf numFmtId="181" fontId="1" fillId="0" borderId="0">
      <alignment vertical="center"/>
    </xf>
    <xf numFmtId="0" fontId="95" fillId="20" borderId="54" applyNumberFormat="0" applyFont="0" applyAlignment="0" applyProtection="0"/>
    <xf numFmtId="0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0" fontId="111" fillId="27" borderId="50" applyNumberFormat="0" applyAlignment="0" applyProtection="0">
      <alignment vertical="center"/>
    </xf>
    <xf numFmtId="0" fontId="1" fillId="0" borderId="0"/>
    <xf numFmtId="184" fontId="1" fillId="0" borderId="0"/>
    <xf numFmtId="0" fontId="1" fillId="0" borderId="0"/>
    <xf numFmtId="184" fontId="1" fillId="0" borderId="0"/>
    <xf numFmtId="0" fontId="1" fillId="0" borderId="0">
      <alignment vertical="center"/>
    </xf>
    <xf numFmtId="184" fontId="1" fillId="0" borderId="0"/>
    <xf numFmtId="0" fontId="1" fillId="0" borderId="0">
      <alignment vertical="center"/>
    </xf>
    <xf numFmtId="184" fontId="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184" fontId="1" fillId="0" borderId="0"/>
    <xf numFmtId="181" fontId="1" fillId="0" borderId="0">
      <alignment vertical="center"/>
    </xf>
    <xf numFmtId="0" fontId="1" fillId="0" borderId="0"/>
    <xf numFmtId="184" fontId="1" fillId="0" borderId="0"/>
    <xf numFmtId="0" fontId="114" fillId="0" borderId="57" applyNumberFormat="0" applyFill="0" applyAlignment="0" applyProtection="0">
      <alignment vertical="center"/>
    </xf>
    <xf numFmtId="0" fontId="1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>
      <alignment vertical="center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0" fontId="42" fillId="0" borderId="0"/>
    <xf numFmtId="184" fontId="1" fillId="0" borderId="0"/>
    <xf numFmtId="0" fontId="1" fillId="0" borderId="0"/>
    <xf numFmtId="0" fontId="42" fillId="0" borderId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0" fontId="42" fillId="0" borderId="0"/>
    <xf numFmtId="184" fontId="1" fillId="0" borderId="0"/>
    <xf numFmtId="0" fontId="160" fillId="0" borderId="0"/>
    <xf numFmtId="0" fontId="121" fillId="0" borderId="0"/>
    <xf numFmtId="181" fontId="1" fillId="0" borderId="0">
      <alignment vertical="center"/>
    </xf>
    <xf numFmtId="0" fontId="95" fillId="20" borderId="54" applyNumberFormat="0" applyFont="0" applyAlignment="0" applyProtection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1" fillId="0" borderId="0">
      <alignment vertical="center"/>
    </xf>
    <xf numFmtId="181" fontId="92" fillId="18" borderId="50" applyNumberFormat="0" applyAlignment="0" applyProtection="0"/>
    <xf numFmtId="0" fontId="95" fillId="20" borderId="54" applyNumberFormat="0" applyFont="0" applyAlignment="0" applyProtection="0"/>
    <xf numFmtId="0" fontId="42" fillId="0" borderId="0"/>
    <xf numFmtId="0" fontId="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42" fillId="0" borderId="0"/>
    <xf numFmtId="0" fontId="42" fillId="0" borderId="0"/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42" fillId="0" borderId="0"/>
    <xf numFmtId="0" fontId="121" fillId="0" borderId="0"/>
    <xf numFmtId="0" fontId="1" fillId="0" borderId="0"/>
    <xf numFmtId="0" fontId="99" fillId="5" borderId="52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42" fillId="0" borderId="0"/>
    <xf numFmtId="0" fontId="42" fillId="0" borderId="0"/>
    <xf numFmtId="0" fontId="1" fillId="0" borderId="0"/>
    <xf numFmtId="181" fontId="92" fillId="18" borderId="50" applyNumberFormat="0" applyAlignment="0" applyProtection="0"/>
    <xf numFmtId="184" fontId="49" fillId="0" borderId="0"/>
    <xf numFmtId="181" fontId="92" fillId="18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181" fontId="92" fillId="18" borderId="50" applyNumberFormat="0" applyAlignment="0" applyProtection="0"/>
    <xf numFmtId="0" fontId="21" fillId="0" borderId="0"/>
    <xf numFmtId="0" fontId="42" fillId="0" borderId="0"/>
    <xf numFmtId="0" fontId="42" fillId="0" borderId="0"/>
    <xf numFmtId="181" fontId="21" fillId="0" borderId="0"/>
    <xf numFmtId="0" fontId="1" fillId="0" borderId="0"/>
    <xf numFmtId="0" fontId="1" fillId="0" borderId="0"/>
    <xf numFmtId="0" fontId="121" fillId="0" borderId="0"/>
    <xf numFmtId="181" fontId="1" fillId="0" borderId="0"/>
    <xf numFmtId="0" fontId="95" fillId="20" borderId="54" applyNumberFormat="0" applyFont="0" applyAlignment="0" applyProtection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1" fillId="0" borderId="0"/>
    <xf numFmtId="0" fontId="92" fillId="18" borderId="50" applyNumberFormat="0" applyAlignment="0" applyProtection="0"/>
    <xf numFmtId="0" fontId="95" fillId="20" borderId="54" applyNumberFormat="0" applyFont="0" applyAlignment="0" applyProtection="0"/>
    <xf numFmtId="177" fontId="21" fillId="0" borderId="0"/>
    <xf numFmtId="0" fontId="92" fillId="18" borderId="50" applyNumberFormat="0" applyAlignment="0" applyProtection="0"/>
    <xf numFmtId="184" fontId="21" fillId="0" borderId="0"/>
    <xf numFmtId="0" fontId="92" fillId="18" borderId="50" applyNumberFormat="0" applyAlignment="0" applyProtection="0"/>
    <xf numFmtId="0" fontId="189" fillId="20" borderId="54" applyNumberFormat="0" applyFont="0" applyAlignment="0" applyProtection="0">
      <alignment vertical="center"/>
    </xf>
    <xf numFmtId="0" fontId="196" fillId="0" borderId="0"/>
    <xf numFmtId="181" fontId="1" fillId="0" borderId="0"/>
    <xf numFmtId="0" fontId="42" fillId="0" borderId="0"/>
    <xf numFmtId="0" fontId="121" fillId="0" borderId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1" fillId="0" borderId="0"/>
    <xf numFmtId="0" fontId="42" fillId="0" borderId="0"/>
    <xf numFmtId="0" fontId="42" fillId="0" borderId="0"/>
    <xf numFmtId="0" fontId="121" fillId="0" borderId="0"/>
    <xf numFmtId="0" fontId="95" fillId="20" borderId="54" applyNumberFormat="0" applyFont="0" applyAlignment="0" applyProtection="0"/>
    <xf numFmtId="0" fontId="1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95" fillId="20" borderId="54" applyNumberFormat="0" applyFont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184" fontId="1" fillId="0" borderId="0"/>
    <xf numFmtId="181" fontId="160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5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4" fontId="1" fillId="0" borderId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1" fontId="49" fillId="20" borderId="54" applyNumberFormat="0" applyFont="0" applyAlignment="0" applyProtection="0">
      <alignment vertical="center"/>
    </xf>
    <xf numFmtId="184" fontId="1" fillId="0" borderId="0"/>
    <xf numFmtId="181" fontId="87" fillId="5" borderId="50" applyNumberFormat="0" applyAlignment="0" applyProtection="0">
      <alignment vertical="center"/>
    </xf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1" fillId="0" borderId="0"/>
    <xf numFmtId="181" fontId="21" fillId="0" borderId="0"/>
    <xf numFmtId="184" fontId="1" fillId="0" borderId="0"/>
    <xf numFmtId="181" fontId="87" fillId="5" borderId="50" applyNumberFormat="0" applyAlignment="0" applyProtection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1" fontId="21" fillId="0" borderId="0"/>
    <xf numFmtId="184" fontId="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95" fillId="0" borderId="0"/>
    <xf numFmtId="0" fontId="90" fillId="16" borderId="52" applyNumberFormat="0" applyAlignment="0" applyProtection="0"/>
    <xf numFmtId="184" fontId="1" fillId="0" borderId="0"/>
    <xf numFmtId="0" fontId="90" fillId="16" borderId="52" applyNumberFormat="0" applyAlignment="0" applyProtection="0"/>
    <xf numFmtId="184" fontId="1" fillId="0" borderId="0"/>
    <xf numFmtId="0" fontId="96" fillId="0" borderId="0" applyNumberFormat="0" applyFill="0" applyBorder="0" applyAlignment="0" applyProtection="0"/>
    <xf numFmtId="184" fontId="1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181" fontId="101" fillId="16" borderId="52" applyNumberFormat="0" applyAlignment="0" applyProtection="0">
      <alignment vertical="center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1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1" fillId="0" borderId="0"/>
    <xf numFmtId="181" fontId="42" fillId="0" borderId="0"/>
    <xf numFmtId="184" fontId="1" fillId="0" borderId="0"/>
    <xf numFmtId="0" fontId="106" fillId="16" borderId="53" applyNumberFormat="0" applyAlignment="0" applyProtection="0">
      <alignment vertical="center"/>
    </xf>
    <xf numFmtId="0" fontId="42" fillId="0" borderId="0"/>
    <xf numFmtId="0" fontId="42" fillId="0" borderId="0"/>
    <xf numFmtId="0" fontId="21" fillId="0" borderId="0"/>
    <xf numFmtId="0" fontId="1" fillId="0" borderId="0"/>
    <xf numFmtId="0" fontId="21" fillId="0" borderId="0"/>
    <xf numFmtId="181" fontId="95" fillId="20" borderId="54" applyNumberFormat="0" applyFont="0" applyAlignment="0" applyProtection="0"/>
    <xf numFmtId="181" fontId="167" fillId="0" borderId="0">
      <alignment vertical="center"/>
    </xf>
    <xf numFmtId="0" fontId="42" fillId="0" borderId="0">
      <alignment vertical="top"/>
    </xf>
    <xf numFmtId="0" fontId="96" fillId="0" borderId="0" applyNumberFormat="0" applyFill="0" applyBorder="0" applyAlignment="0" applyProtection="0"/>
    <xf numFmtId="181" fontId="160" fillId="0" borderId="0"/>
    <xf numFmtId="181" fontId="160" fillId="0" borderId="0"/>
    <xf numFmtId="0" fontId="185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4" fontId="1" fillId="0" borderId="0"/>
    <xf numFmtId="0" fontId="96" fillId="0" borderId="75" applyNumberFormat="0" applyFill="0" applyAlignment="0" applyProtection="0"/>
    <xf numFmtId="184" fontId="1" fillId="0" borderId="0"/>
    <xf numFmtId="0" fontId="21" fillId="0" borderId="0"/>
    <xf numFmtId="181" fontId="114" fillId="0" borderId="57" applyNumberFormat="0" applyFill="0" applyAlignment="0" applyProtection="0">
      <alignment vertical="center"/>
    </xf>
    <xf numFmtId="184" fontId="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181" fontId="42" fillId="0" borderId="0"/>
    <xf numFmtId="0" fontId="42" fillId="0" borderId="0">
      <alignment vertical="top"/>
    </xf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42" fillId="0" borderId="0"/>
    <xf numFmtId="181" fontId="1" fillId="0" borderId="0"/>
    <xf numFmtId="181" fontId="1" fillId="0" borderId="0"/>
    <xf numFmtId="184" fontId="1" fillId="0" borderId="0"/>
    <xf numFmtId="181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1" fillId="0" borderId="0"/>
    <xf numFmtId="0" fontId="42" fillId="0" borderId="0"/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60" fillId="0" borderId="0"/>
    <xf numFmtId="0" fontId="104" fillId="0" borderId="57" applyNumberFormat="0" applyFill="0" applyAlignment="0" applyProtection="0"/>
    <xf numFmtId="184" fontId="1" fillId="0" borderId="0"/>
    <xf numFmtId="184" fontId="1" fillId="0" borderId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0" fontId="96" fillId="0" borderId="0" applyNumberFormat="0" applyFill="0" applyBorder="0" applyAlignment="0" applyProtection="0"/>
    <xf numFmtId="184" fontId="1" fillId="0" borderId="0"/>
    <xf numFmtId="0" fontId="96" fillId="0" borderId="0" applyNumberFormat="0" applyFill="0" applyBorder="0" applyAlignment="0" applyProtection="0"/>
    <xf numFmtId="0" fontId="160" fillId="0" borderId="0"/>
    <xf numFmtId="0" fontId="42" fillId="0" borderId="0"/>
    <xf numFmtId="184" fontId="1" fillId="0" borderId="0"/>
    <xf numFmtId="0" fontId="42" fillId="0" borderId="0"/>
    <xf numFmtId="184" fontId="1" fillId="0" borderId="0"/>
    <xf numFmtId="0" fontId="1" fillId="0" borderId="0"/>
    <xf numFmtId="184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4" fontId="1" fillId="0" borderId="0"/>
    <xf numFmtId="0" fontId="42" fillId="0" borderId="0"/>
    <xf numFmtId="0" fontId="21" fillId="0" borderId="0"/>
    <xf numFmtId="184" fontId="1" fillId="0" borderId="0"/>
    <xf numFmtId="184" fontId="1" fillId="0" borderId="0"/>
    <xf numFmtId="0" fontId="96" fillId="0" borderId="0" applyNumberFormat="0" applyFill="0" applyBorder="0" applyAlignment="0" applyProtection="0"/>
    <xf numFmtId="181" fontId="21" fillId="0" borderId="0"/>
    <xf numFmtId="184" fontId="1" fillId="0" borderId="0"/>
    <xf numFmtId="184" fontId="1" fillId="0" borderId="0"/>
    <xf numFmtId="0" fontId="106" fillId="16" borderId="53" applyNumberFormat="0" applyAlignment="0" applyProtection="0">
      <alignment vertical="center"/>
    </xf>
    <xf numFmtId="0" fontId="42" fillId="0" borderId="0"/>
    <xf numFmtId="184" fontId="1" fillId="0" borderId="0"/>
    <xf numFmtId="0" fontId="106" fillId="16" borderId="53" applyNumberFormat="0" applyAlignment="0" applyProtection="0">
      <alignment vertical="center"/>
    </xf>
    <xf numFmtId="184" fontId="1" fillId="0" borderId="0"/>
    <xf numFmtId="0" fontId="106" fillId="16" borderId="53" applyNumberForma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/>
    <xf numFmtId="0" fontId="123" fillId="0" borderId="0"/>
    <xf numFmtId="0" fontId="21" fillId="0" borderId="0"/>
    <xf numFmtId="184" fontId="1" fillId="0" borderId="0"/>
    <xf numFmtId="0" fontId="96" fillId="0" borderId="0" applyNumberFormat="0" applyFill="0" applyBorder="0" applyAlignment="0" applyProtection="0"/>
    <xf numFmtId="184" fontId="1" fillId="0" borderId="0"/>
    <xf numFmtId="0" fontId="259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79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4" fontId="1" fillId="0" borderId="0"/>
    <xf numFmtId="0" fontId="101" fillId="16" borderId="52" applyNumberFormat="0" applyAlignment="0" applyProtection="0">
      <alignment vertical="center"/>
    </xf>
    <xf numFmtId="184" fontId="1" fillId="0" borderId="0"/>
    <xf numFmtId="184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1" fillId="0" borderId="0"/>
    <xf numFmtId="0" fontId="42" fillId="0" borderId="0"/>
    <xf numFmtId="184" fontId="1" fillId="0" borderId="0"/>
    <xf numFmtId="181" fontId="21" fillId="0" borderId="0"/>
    <xf numFmtId="0" fontId="1" fillId="0" borderId="0"/>
    <xf numFmtId="184" fontId="1" fillId="0" borderId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42" fillId="0" borderId="0"/>
    <xf numFmtId="0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0" fontId="1" fillId="0" borderId="0"/>
    <xf numFmtId="181" fontId="1" fillId="0" borderId="0"/>
    <xf numFmtId="181" fontId="42" fillId="0" borderId="0"/>
    <xf numFmtId="0" fontId="99" fillId="5" borderId="52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03" fillId="0" borderId="7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/>
    <xf numFmtId="181" fontId="21" fillId="0" borderId="0"/>
    <xf numFmtId="181" fontId="111" fillId="27" borderId="50" applyNumberFormat="0" applyAlignment="0" applyProtection="0">
      <alignment vertical="center"/>
    </xf>
    <xf numFmtId="0" fontId="1" fillId="0" borderId="0"/>
    <xf numFmtId="0" fontId="21" fillId="0" borderId="0"/>
    <xf numFmtId="0" fontId="21" fillId="0" borderId="0"/>
    <xf numFmtId="0" fontId="221" fillId="0" borderId="0"/>
    <xf numFmtId="0" fontId="2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1" fillId="0" borderId="0"/>
    <xf numFmtId="0" fontId="1" fillId="0" borderId="0"/>
    <xf numFmtId="18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14" fillId="0" borderId="57" applyNumberFormat="0" applyFill="0" applyAlignment="0" applyProtection="0">
      <alignment vertical="center"/>
    </xf>
    <xf numFmtId="0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00" fillId="0" borderId="0" applyNumberFormat="0" applyFill="0" applyBorder="0" applyAlignment="0" applyProtection="0">
      <alignment vertical="top"/>
      <protection locked="0"/>
    </xf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0" fillId="28" borderId="52" applyNumberFormat="0" applyAlignment="0" applyProtection="0"/>
    <xf numFmtId="0" fontId="21" fillId="0" borderId="0"/>
    <xf numFmtId="0" fontId="21" fillId="0" borderId="0"/>
    <xf numFmtId="0" fontId="1" fillId="0" borderId="0"/>
    <xf numFmtId="181" fontId="1" fillId="0" borderId="0">
      <alignment vertical="center"/>
    </xf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58" fillId="0" borderId="0">
      <alignment vertical="center"/>
    </xf>
    <xf numFmtId="184" fontId="1" fillId="0" borderId="0"/>
    <xf numFmtId="0" fontId="1" fillId="0" borderId="0"/>
    <xf numFmtId="184" fontId="1" fillId="0" borderId="0"/>
    <xf numFmtId="181" fontId="21" fillId="0" borderId="0"/>
    <xf numFmtId="0" fontId="1" fillId="0" borderId="0"/>
    <xf numFmtId="0" fontId="183" fillId="0" borderId="0"/>
    <xf numFmtId="184" fontId="1" fillId="0" borderId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21" fillId="0" borderId="0"/>
    <xf numFmtId="0" fontId="54" fillId="20" borderId="54" applyNumberFormat="0" applyFont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42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" fillId="0" borderId="0"/>
    <xf numFmtId="0" fontId="54" fillId="20" borderId="54" applyNumberFormat="0" applyFont="0" applyAlignment="0" applyProtection="0">
      <alignment vertical="center"/>
    </xf>
    <xf numFmtId="0" fontId="1" fillId="0" borderId="0"/>
    <xf numFmtId="181" fontId="85" fillId="0" borderId="51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1" fillId="0" borderId="0">
      <alignment vertical="center"/>
    </xf>
    <xf numFmtId="184" fontId="1" fillId="0" borderId="0"/>
    <xf numFmtId="0" fontId="189" fillId="0" borderId="0"/>
    <xf numFmtId="0" fontId="21" fillId="0" borderId="0" applyNumberFormat="0" applyFont="0" applyFill="0" applyBorder="0" applyAlignment="0" applyProtection="0"/>
    <xf numFmtId="0" fontId="21" fillId="0" borderId="0"/>
    <xf numFmtId="184" fontId="1" fillId="0" borderId="0"/>
    <xf numFmtId="0" fontId="1" fillId="0" borderId="0">
      <alignment vertical="center"/>
    </xf>
    <xf numFmtId="0" fontId="1" fillId="0" borderId="0">
      <alignment vertical="center"/>
    </xf>
    <xf numFmtId="184" fontId="1" fillId="0" borderId="0"/>
    <xf numFmtId="184" fontId="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184" fontId="1" fillId="0" borderId="0"/>
    <xf numFmtId="0" fontId="85" fillId="0" borderId="51" applyNumberFormat="0" applyFill="0" applyAlignment="0" applyProtection="0">
      <alignment vertical="center"/>
    </xf>
    <xf numFmtId="184" fontId="1" fillId="0" borderId="0"/>
    <xf numFmtId="184" fontId="1" fillId="0" borderId="0"/>
    <xf numFmtId="181" fontId="2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/>
    <xf numFmtId="181" fontId="95" fillId="0" borderId="0">
      <alignment vertical="center"/>
    </xf>
    <xf numFmtId="181" fontId="2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77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0" fontId="88" fillId="37" borderId="0" applyNumberFormat="0" applyBorder="0" applyAlignment="0" applyProtection="0">
      <alignment vertical="center"/>
    </xf>
    <xf numFmtId="184" fontId="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1" fillId="0" borderId="0"/>
    <xf numFmtId="0" fontId="54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54" fillId="20" borderId="54" applyNumberFormat="0" applyFon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4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4" fontId="1" fillId="0" borderId="0"/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184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121" fillId="0" borderId="0"/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121" fillId="0" borderId="0"/>
    <xf numFmtId="0" fontId="121" fillId="0" borderId="0"/>
    <xf numFmtId="0" fontId="95" fillId="20" borderId="54" applyNumberFormat="0" applyFont="0" applyAlignment="0" applyProtection="0"/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181" fontId="1" fillId="0" borderId="0"/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83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2" fillId="0" borderId="0"/>
    <xf numFmtId="181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" fillId="0" borderId="0"/>
    <xf numFmtId="0" fontId="49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49" fillId="20" borderId="54" applyNumberFormat="0" applyFont="0" applyAlignment="0" applyProtection="0">
      <alignment vertical="center"/>
    </xf>
    <xf numFmtId="0" fontId="1" fillId="0" borderId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10" fillId="0" borderId="59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42" fillId="0" borderId="0"/>
    <xf numFmtId="0" fontId="21" fillId="0" borderId="0"/>
    <xf numFmtId="0" fontId="21" fillId="0" borderId="0"/>
    <xf numFmtId="0" fontId="1" fillId="0" borderId="0"/>
    <xf numFmtId="181" fontId="4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10" fillId="0" borderId="59" applyNumberFormat="0" applyFill="0" applyAlignment="0" applyProtection="0">
      <alignment vertical="center"/>
    </xf>
    <xf numFmtId="0" fontId="179" fillId="0" borderId="0"/>
    <xf numFmtId="0" fontId="110" fillId="0" borderId="59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11" fillId="27" borderId="50" applyNumberFormat="0" applyAlignment="0" applyProtection="0">
      <alignment vertical="center"/>
    </xf>
    <xf numFmtId="0" fontId="42" fillId="0" borderId="0"/>
    <xf numFmtId="181" fontId="2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85" fillId="0" borderId="51" applyNumberFormat="0" applyFill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" fillId="0" borderId="0"/>
    <xf numFmtId="0" fontId="110" fillId="0" borderId="59" applyNumberFormat="0" applyFill="0" applyAlignment="0" applyProtection="0">
      <alignment vertical="center"/>
    </xf>
    <xf numFmtId="0" fontId="1" fillId="0" borderId="0"/>
    <xf numFmtId="0" fontId="1" fillId="0" borderId="0"/>
    <xf numFmtId="0" fontId="49" fillId="20" borderId="54" applyNumberFormat="0" applyFont="0" applyAlignment="0" applyProtection="0">
      <alignment vertical="center"/>
    </xf>
    <xf numFmtId="0" fontId="1" fillId="0" borderId="0"/>
    <xf numFmtId="0" fontId="110" fillId="0" borderId="59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181" fontId="21" fillId="0" borderId="0"/>
    <xf numFmtId="0" fontId="1" fillId="0" borderId="0"/>
    <xf numFmtId="0" fontId="179" fillId="0" borderId="0"/>
    <xf numFmtId="0" fontId="42" fillId="0" borderId="0"/>
    <xf numFmtId="9" fontId="49" fillId="0" borderId="0" applyFont="0" applyFill="0" applyBorder="0" applyAlignment="0" applyProtection="0"/>
    <xf numFmtId="181" fontId="160" fillId="0" borderId="0"/>
    <xf numFmtId="0" fontId="1" fillId="0" borderId="0"/>
    <xf numFmtId="0" fontId="154" fillId="0" borderId="68" applyNumberFormat="0" applyFill="0" applyAlignment="0" applyProtection="0">
      <alignment vertical="center"/>
    </xf>
    <xf numFmtId="0" fontId="1" fillId="0" borderId="0"/>
    <xf numFmtId="0" fontId="96" fillId="0" borderId="0" applyNumberFormat="0" applyFill="0" applyBorder="0" applyAlignment="0" applyProtection="0"/>
    <xf numFmtId="181" fontId="21" fillId="0" borderId="0">
      <alignment vertical="center"/>
    </xf>
    <xf numFmtId="181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181" fontId="2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>
      <alignment vertical="center"/>
    </xf>
    <xf numFmtId="181" fontId="21" fillId="0" borderId="0">
      <alignment vertical="center"/>
    </xf>
    <xf numFmtId="0" fontId="183" fillId="0" borderId="0"/>
    <xf numFmtId="181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181" fontId="21" fillId="0" borderId="0"/>
    <xf numFmtId="181" fontId="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181" fontId="167" fillId="0" borderId="0">
      <alignment vertical="center"/>
    </xf>
    <xf numFmtId="181" fontId="167" fillId="0" borderId="0">
      <alignment vertical="center"/>
    </xf>
    <xf numFmtId="181" fontId="21" fillId="0" borderId="0"/>
    <xf numFmtId="181" fontId="167" fillId="0" borderId="0">
      <alignment vertical="center"/>
    </xf>
    <xf numFmtId="181" fontId="98" fillId="0" borderId="0">
      <alignment vertical="center"/>
    </xf>
    <xf numFmtId="181" fontId="98" fillId="0" borderId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181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182" fontId="1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10" fontId="117" fillId="0" borderId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181" fontId="176" fillId="17" borderId="0" applyNumberFormat="0" applyBorder="0" applyAlignment="0" applyProtection="0">
      <alignment vertical="center"/>
    </xf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42" fillId="0" borderId="0"/>
    <xf numFmtId="181" fontId="1" fillId="0" borderId="0"/>
    <xf numFmtId="0" fontId="75" fillId="0" borderId="0">
      <alignment vertical="center"/>
    </xf>
    <xf numFmtId="0" fontId="1" fillId="0" borderId="0"/>
    <xf numFmtId="0" fontId="196" fillId="0" borderId="0"/>
    <xf numFmtId="181" fontId="75" fillId="0" borderId="0">
      <alignment vertical="center"/>
    </xf>
    <xf numFmtId="0" fontId="123" fillId="0" borderId="0"/>
    <xf numFmtId="0" fontId="196" fillId="0" borderId="0"/>
    <xf numFmtId="0" fontId="75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23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123" fillId="0" borderId="0"/>
    <xf numFmtId="0" fontId="21" fillId="0" borderId="0"/>
    <xf numFmtId="0" fontId="75" fillId="0" borderId="0">
      <alignment vertical="center"/>
    </xf>
    <xf numFmtId="181" fontId="123" fillId="0" borderId="0"/>
    <xf numFmtId="0" fontId="1" fillId="0" borderId="0"/>
    <xf numFmtId="0" fontId="189" fillId="20" borderId="54" applyNumberFormat="0" applyFont="0" applyAlignment="0" applyProtection="0">
      <alignment vertical="center"/>
    </xf>
    <xf numFmtId="181" fontId="123" fillId="0" borderId="0"/>
    <xf numFmtId="0" fontId="151" fillId="0" borderId="0"/>
    <xf numFmtId="0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75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1" fillId="0" borderId="0"/>
    <xf numFmtId="0" fontId="111" fillId="27" borderId="50" applyNumberFormat="0" applyAlignment="0" applyProtection="0">
      <alignment vertical="center"/>
    </xf>
    <xf numFmtId="181" fontId="1" fillId="0" borderId="0"/>
    <xf numFmtId="181" fontId="21" fillId="0" borderId="0"/>
    <xf numFmtId="181" fontId="1" fillId="0" borderId="0"/>
    <xf numFmtId="0" fontId="1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" fillId="0" borderId="0"/>
    <xf numFmtId="181" fontId="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81" fontId="1" fillId="0" borderId="0"/>
    <xf numFmtId="0" fontId="147" fillId="0" borderId="69" applyNumberFormat="0" applyFill="0" applyAlignment="0" applyProtection="0">
      <alignment vertical="center"/>
    </xf>
    <xf numFmtId="181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181" fontId="196" fillId="0" borderId="0"/>
    <xf numFmtId="0" fontId="1" fillId="0" borderId="0"/>
    <xf numFmtId="0" fontId="147" fillId="0" borderId="69" applyNumberFormat="0" applyFill="0" applyAlignment="0" applyProtection="0">
      <alignment vertical="center"/>
    </xf>
    <xf numFmtId="0" fontId="21" fillId="0" borderId="0"/>
    <xf numFmtId="0" fontId="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196" fillId="0" borderId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83" fillId="0" borderId="0"/>
    <xf numFmtId="0" fontId="21" fillId="0" borderId="0" applyNumberFormat="0" applyFont="0" applyFill="0" applyBorder="0" applyAlignment="0" applyProtection="0"/>
    <xf numFmtId="184" fontId="196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1" fillId="0" borderId="0">
      <alignment vertical="center"/>
    </xf>
    <xf numFmtId="181" fontId="21" fillId="0" borderId="0"/>
    <xf numFmtId="0" fontId="1" fillId="0" borderId="0"/>
    <xf numFmtId="0" fontId="106" fillId="16" borderId="53" applyNumberFormat="0" applyAlignment="0" applyProtection="0">
      <alignment vertical="center"/>
    </xf>
    <xf numFmtId="0" fontId="90" fillId="16" borderId="52" applyNumberForma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181" fontId="1" fillId="0" borderId="0"/>
    <xf numFmtId="0" fontId="1" fillId="0" borderId="0"/>
    <xf numFmtId="0" fontId="2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21" fillId="0" borderId="0"/>
    <xf numFmtId="0" fontId="21" fillId="0" borderId="0"/>
    <xf numFmtId="181" fontId="167" fillId="0" borderId="0">
      <alignment vertical="center"/>
    </xf>
    <xf numFmtId="181" fontId="98" fillId="0" borderId="0">
      <alignment vertical="center"/>
    </xf>
    <xf numFmtId="181" fontId="98" fillId="0" borderId="0">
      <alignment vertical="center"/>
    </xf>
    <xf numFmtId="0" fontId="122" fillId="0" borderId="73" applyNumberFormat="0" applyFill="0" applyAlignment="0" applyProtection="0">
      <alignment vertical="center"/>
    </xf>
    <xf numFmtId="181" fontId="98" fillId="0" borderId="0">
      <alignment vertical="center"/>
    </xf>
    <xf numFmtId="0" fontId="98" fillId="0" borderId="0">
      <alignment vertical="center"/>
    </xf>
    <xf numFmtId="0" fontId="122" fillId="0" borderId="73" applyNumberFormat="0" applyFill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67" fillId="0" borderId="0">
      <alignment vertical="center"/>
    </xf>
    <xf numFmtId="181" fontId="167" fillId="0" borderId="0">
      <alignment vertical="center"/>
    </xf>
    <xf numFmtId="0" fontId="98" fillId="0" borderId="0">
      <alignment vertical="center"/>
    </xf>
    <xf numFmtId="181" fontId="167" fillId="0" borderId="0">
      <alignment vertical="center"/>
    </xf>
    <xf numFmtId="181" fontId="98" fillId="0" borderId="0">
      <alignment vertical="center"/>
    </xf>
    <xf numFmtId="181" fontId="98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4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22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111" fillId="27" borderId="50" applyNumberFormat="0" applyAlignment="0" applyProtection="0">
      <alignment vertical="center"/>
    </xf>
    <xf numFmtId="0" fontId="21" fillId="0" borderId="0"/>
    <xf numFmtId="0" fontId="42" fillId="0" borderId="0"/>
    <xf numFmtId="0" fontId="196" fillId="0" borderId="0"/>
    <xf numFmtId="0" fontId="1" fillId="0" borderId="0"/>
    <xf numFmtId="0" fontId="196" fillId="0" borderId="0"/>
    <xf numFmtId="181" fontId="196" fillId="0" borderId="0"/>
    <xf numFmtId="0" fontId="21" fillId="0" borderId="0"/>
    <xf numFmtId="0" fontId="42" fillId="0" borderId="0"/>
    <xf numFmtId="0" fontId="183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83" fillId="0" borderId="0"/>
    <xf numFmtId="181" fontId="1" fillId="0" borderId="0"/>
    <xf numFmtId="0" fontId="21" fillId="0" borderId="0"/>
    <xf numFmtId="0" fontId="183" fillId="0" borderId="0"/>
    <xf numFmtId="0" fontId="99" fillId="5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1" fillId="0" borderId="0"/>
    <xf numFmtId="181" fontId="1" fillId="0" borderId="0"/>
    <xf numFmtId="181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58" fillId="0" borderId="0"/>
    <xf numFmtId="0" fontId="21" fillId="0" borderId="0" applyNumberFormat="0" applyFont="0" applyFill="0" applyBorder="0" applyAlignment="0" applyProtection="0"/>
    <xf numFmtId="0" fontId="1" fillId="0" borderId="0"/>
    <xf numFmtId="0" fontId="95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267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49" fillId="0" borderId="0"/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267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1" fillId="0" borderId="0"/>
    <xf numFmtId="0" fontId="120" fillId="0" borderId="0">
      <alignment vertical="center"/>
    </xf>
    <xf numFmtId="181" fontId="85" fillId="0" borderId="5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88" fillId="37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1" fillId="0" borderId="0"/>
    <xf numFmtId="181" fontId="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0" fontId="85" fillId="0" borderId="51" applyNumberFormat="0" applyFill="0" applyAlignment="0" applyProtection="0">
      <alignment vertical="center"/>
    </xf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181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11" fillId="27" borderId="50" applyNumberFormat="0" applyAlignment="0" applyProtection="0">
      <alignment vertical="center"/>
    </xf>
    <xf numFmtId="0" fontId="281" fillId="0" borderId="0">
      <alignment vertical="center"/>
    </xf>
    <xf numFmtId="0" fontId="49" fillId="0" borderId="0"/>
    <xf numFmtId="0" fontId="1" fillId="0" borderId="0">
      <alignment vertical="center"/>
    </xf>
    <xf numFmtId="0" fontId="92" fillId="18" borderId="50" applyNumberFormat="0" applyAlignment="0" applyProtection="0"/>
    <xf numFmtId="0" fontId="1" fillId="0" borderId="0">
      <alignment vertical="center"/>
    </xf>
    <xf numFmtId="181" fontId="1" fillId="0" borderId="0">
      <alignment vertical="center"/>
    </xf>
    <xf numFmtId="0" fontId="114" fillId="0" borderId="57" applyNumberFormat="0" applyFill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181" fontId="1" fillId="0" borderId="0"/>
    <xf numFmtId="0" fontId="85" fillId="0" borderId="57" applyNumberFormat="0" applyFill="0" applyAlignment="0" applyProtection="0">
      <alignment vertical="center"/>
    </xf>
    <xf numFmtId="181" fontId="92" fillId="18" borderId="50" applyNumberFormat="0" applyAlignment="0" applyProtection="0"/>
    <xf numFmtId="0" fontId="113" fillId="0" borderId="0"/>
    <xf numFmtId="181" fontId="1" fillId="0" borderId="0"/>
    <xf numFmtId="0" fontId="1" fillId="0" borderId="0"/>
    <xf numFmtId="0" fontId="49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60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42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60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60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85" fillId="0" borderId="51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6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21" fillId="0" borderId="0"/>
    <xf numFmtId="0" fontId="1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5" fillId="0" borderId="51" applyNumberFormat="0" applyFill="0" applyAlignment="0" applyProtection="0">
      <alignment vertical="center"/>
    </xf>
    <xf numFmtId="0" fontId="1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85" fillId="0" borderId="51" applyNumberFormat="0" applyFill="0" applyAlignment="0" applyProtection="0">
      <alignment vertical="center"/>
    </xf>
    <xf numFmtId="184" fontId="42" fillId="0" borderId="0"/>
    <xf numFmtId="181" fontId="96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42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21" fillId="0" borderId="0"/>
    <xf numFmtId="0" fontId="1" fillId="0" borderId="0"/>
    <xf numFmtId="181" fontId="160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179" fillId="0" borderId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181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96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79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96" fillId="0" borderId="0" applyNumberForma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0" fontId="1" fillId="0" borderId="0"/>
    <xf numFmtId="0" fontId="110" fillId="0" borderId="59" applyNumberFormat="0" applyFill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181" fontId="95" fillId="20" borderId="54" applyNumberFormat="0" applyFont="0" applyAlignment="0" applyProtection="0"/>
    <xf numFmtId="181" fontId="1" fillId="0" borderId="0">
      <alignment vertical="center"/>
    </xf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" fillId="0" borderId="0"/>
    <xf numFmtId="181" fontId="95" fillId="20" borderId="54" applyNumberFormat="0" applyFont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181" fontId="1" fillId="0" borderId="0">
      <alignment vertical="center"/>
    </xf>
    <xf numFmtId="0" fontId="96" fillId="0" borderId="0" applyNumberForma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0" fontId="1" fillId="0" borderId="0"/>
    <xf numFmtId="181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50" fillId="0" borderId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21" fillId="0" borderId="0"/>
    <xf numFmtId="0" fontId="1" fillId="0" borderId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>
      <alignment vertical="center"/>
    </xf>
    <xf numFmtId="0" fontId="42" fillId="20" borderId="54" applyNumberFormat="0" applyFont="0" applyAlignment="0" applyProtection="0"/>
    <xf numFmtId="0" fontId="1" fillId="0" borderId="0"/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8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1" fillId="0" borderId="0">
      <alignment vertical="center"/>
    </xf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/>
    <xf numFmtId="0" fontId="49" fillId="20" borderId="54" applyNumberFormat="0" applyFont="0" applyAlignment="0" applyProtection="0">
      <alignment vertical="center"/>
    </xf>
    <xf numFmtId="181" fontId="1" fillId="0" borderId="0"/>
    <xf numFmtId="0" fontId="1" fillId="0" borderId="0">
      <alignment vertical="center"/>
    </xf>
    <xf numFmtId="0" fontId="96" fillId="0" borderId="0">
      <alignment vertical="center"/>
    </xf>
    <xf numFmtId="0" fontId="98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176" fillId="23" borderId="0" applyNumberFormat="0" applyBorder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4" fontId="42" fillId="20" borderId="60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4" fontId="42" fillId="20" borderId="60" applyNumberFormat="0" applyFont="0" applyAlignment="0" applyProtection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33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181" fontId="33" fillId="20" borderId="54" applyNumberFormat="0" applyFont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33" fillId="20" borderId="54" applyNumberFormat="0" applyFont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181" fontId="33" fillId="20" borderId="54" applyNumberFormat="0" applyFont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0" fontId="96" fillId="0" borderId="0">
      <alignment vertical="center"/>
    </xf>
    <xf numFmtId="181" fontId="33" fillId="20" borderId="54" applyNumberFormat="0" applyFont="0" applyAlignment="0" applyProtection="0"/>
    <xf numFmtId="181" fontId="33" fillId="20" borderId="54" applyNumberFormat="0" applyFont="0" applyAlignment="0" applyProtection="0"/>
    <xf numFmtId="0" fontId="42" fillId="0" borderId="0"/>
    <xf numFmtId="181" fontId="33" fillId="20" borderId="54" applyNumberFormat="0" applyFont="0" applyAlignment="0" applyProtection="0"/>
    <xf numFmtId="181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42" fillId="20" borderId="60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42" fillId="20" borderId="60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20" borderId="60" applyNumberFormat="0" applyFont="0" applyAlignment="0" applyProtection="0"/>
    <xf numFmtId="0" fontId="42" fillId="20" borderId="60" applyNumberFormat="0" applyFont="0" applyAlignment="0" applyProtection="0"/>
    <xf numFmtId="0" fontId="42" fillId="20" borderId="60" applyNumberFormat="0" applyFont="0" applyAlignment="0" applyProtection="0"/>
    <xf numFmtId="41" fontId="21" fillId="0" borderId="0" applyFont="0" applyFill="0" applyBorder="0" applyAlignment="0" applyProtection="0">
      <alignment vertical="center"/>
    </xf>
    <xf numFmtId="0" fontId="42" fillId="20" borderId="60" applyNumberFormat="0" applyFont="0" applyAlignment="0" applyProtection="0"/>
    <xf numFmtId="181" fontId="87" fillId="5" borderId="50" applyNumberFormat="0" applyAlignment="0" applyProtection="0">
      <alignment vertical="center"/>
    </xf>
    <xf numFmtId="181" fontId="1" fillId="0" borderId="0"/>
    <xf numFmtId="0" fontId="42" fillId="20" borderId="60" applyNumberFormat="0" applyFont="0" applyAlignment="0" applyProtection="0"/>
    <xf numFmtId="181" fontId="87" fillId="5" borderId="50" applyNumberFormat="0" applyAlignment="0" applyProtection="0">
      <alignment vertical="center"/>
    </xf>
    <xf numFmtId="181" fontId="1" fillId="0" borderId="0"/>
    <xf numFmtId="0" fontId="42" fillId="20" borderId="60" applyNumberFormat="0" applyFont="0" applyAlignment="0" applyProtection="0"/>
    <xf numFmtId="181" fontId="1" fillId="0" borderId="0"/>
    <xf numFmtId="0" fontId="42" fillId="0" borderId="0"/>
    <xf numFmtId="0" fontId="42" fillId="20" borderId="60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21" fillId="0" borderId="0">
      <alignment vertical="center"/>
    </xf>
    <xf numFmtId="0" fontId="96" fillId="0" borderId="0">
      <alignment vertical="center"/>
    </xf>
    <xf numFmtId="181" fontId="33" fillId="20" borderId="54" applyNumberFormat="0" applyFont="0" applyAlignment="0" applyProtection="0"/>
    <xf numFmtId="0" fontId="96" fillId="0" borderId="0">
      <alignment vertical="center"/>
    </xf>
    <xf numFmtId="181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0" fillId="16" borderId="52" applyNumberFormat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90" fillId="16" borderId="52" applyNumberFormat="0" applyAlignment="0" applyProtection="0"/>
    <xf numFmtId="181" fontId="49" fillId="20" borderId="54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33" fillId="20" borderId="54" applyNumberFormat="0" applyFont="0" applyAlignment="0" applyProtection="0"/>
    <xf numFmtId="181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" fillId="0" borderId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6" fillId="0" borderId="0" applyNumberForma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59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181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176" fillId="23" borderId="0" applyNumberFormat="0" applyBorder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49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8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04" fillId="0" borderId="57" applyNumberFormat="0" applyFill="0" applyAlignment="0" applyProtection="0"/>
    <xf numFmtId="0" fontId="42" fillId="0" borderId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0" fontId="42" fillId="0" borderId="0"/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0" fontId="21" fillId="0" borderId="0"/>
    <xf numFmtId="0" fontId="42" fillId="0" borderId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8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42" fillId="0" borderId="0"/>
    <xf numFmtId="10" fontId="42" fillId="0" borderId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42" fillId="0" borderId="0"/>
    <xf numFmtId="0" fontId="98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33" fillId="20" borderId="54" applyNumberFormat="0" applyFont="0" applyAlignment="0" applyProtection="0"/>
    <xf numFmtId="181" fontId="114" fillId="0" borderId="57" applyNumberFormat="0" applyFill="0" applyAlignment="0" applyProtection="0">
      <alignment vertical="center"/>
    </xf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/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5" fillId="0" borderId="0">
      <alignment vertical="center"/>
    </xf>
    <xf numFmtId="0" fontId="49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33" fillId="20" borderId="54" applyNumberFormat="0" applyFont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0" fontId="33" fillId="20" borderId="54" applyNumberFormat="0" applyFont="0" applyAlignment="0" applyProtection="0"/>
    <xf numFmtId="0" fontId="92" fillId="18" borderId="50" applyNumberFormat="0" applyAlignment="0" applyProtection="0"/>
    <xf numFmtId="0" fontId="33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0" fontId="21" fillId="0" borderId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1" fillId="0" borderId="0"/>
    <xf numFmtId="181" fontId="49" fillId="20" borderId="54" applyNumberFormat="0" applyFont="0" applyAlignment="0" applyProtection="0">
      <alignment vertical="center"/>
    </xf>
    <xf numFmtId="181" fontId="1" fillId="0" borderId="0"/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181" fontId="21" fillId="0" borderId="0"/>
    <xf numFmtId="181" fontId="49" fillId="20" borderId="54" applyNumberFormat="0" applyFon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/>
    <xf numFmtId="0" fontId="42" fillId="0" borderId="0"/>
    <xf numFmtId="0" fontId="101" fillId="16" borderId="52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181" fontId="49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33" fillId="20" borderId="54" applyNumberFormat="0" applyFont="0" applyAlignment="0" applyProtection="0"/>
    <xf numFmtId="0" fontId="33" fillId="20" borderId="54" applyNumberFormat="0" applyFont="0" applyAlignment="0" applyProtection="0"/>
    <xf numFmtId="0" fontId="33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21" fillId="0" borderId="0"/>
    <xf numFmtId="181" fontId="49" fillId="20" borderId="54" applyNumberFormat="0" applyFont="0" applyAlignment="0" applyProtection="0">
      <alignment vertical="center"/>
    </xf>
    <xf numFmtId="0" fontId="21" fillId="0" borderId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21" fillId="0" borderId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42" fillId="0" borderId="0"/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265" fillId="0" borderId="67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42" fillId="0" borderId="0"/>
    <xf numFmtId="0" fontId="98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49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181" fontId="21" fillId="0" borderId="0"/>
    <xf numFmtId="0" fontId="61" fillId="5" borderId="54" applyNumberFormat="0" applyFont="0" applyAlignment="0" applyProtection="0"/>
    <xf numFmtId="0" fontId="61" fillId="5" borderId="54" applyNumberFormat="0" applyFont="0" applyAlignment="0" applyProtection="0"/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8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21" fillId="0" borderId="0">
      <alignment vertical="center"/>
    </xf>
    <xf numFmtId="0" fontId="90" fillId="28" borderId="52" applyNumberFormat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90" fillId="28" borderId="52" applyNumberFormat="0" applyAlignment="0" applyProtection="0"/>
    <xf numFmtId="181" fontId="21" fillId="0" borderId="0"/>
    <xf numFmtId="0" fontId="90" fillId="28" borderId="52" applyNumberFormat="0" applyAlignment="0" applyProtection="0"/>
    <xf numFmtId="0" fontId="21" fillId="0" borderId="0"/>
    <xf numFmtId="181" fontId="21" fillId="0" borderId="0"/>
    <xf numFmtId="0" fontId="90" fillId="28" borderId="52" applyNumberFormat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0" fillId="0" borderId="0">
      <alignment vertical="center"/>
    </xf>
    <xf numFmtId="181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01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49" fillId="0" borderId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42" fillId="0" borderId="0"/>
    <xf numFmtId="181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42" fillId="0" borderId="0"/>
    <xf numFmtId="0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181" fontId="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181" fontId="101" fillId="16" borderId="52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184" fontId="90" fillId="28" borderId="52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87" fillId="5" borderId="50" applyNumberFormat="0" applyAlignment="0" applyProtection="0">
      <alignment vertical="center"/>
    </xf>
    <xf numFmtId="184" fontId="90" fillId="28" borderId="52" applyNumberFormat="0" applyAlignment="0" applyProtection="0"/>
    <xf numFmtId="0" fontId="21" fillId="0" borderId="0"/>
    <xf numFmtId="181" fontId="198" fillId="0" borderId="0" applyNumberFormat="0" applyFill="0" applyBorder="0" applyAlignment="0" applyProtection="0">
      <alignment vertical="top"/>
      <protection locked="0"/>
    </xf>
    <xf numFmtId="0" fontId="21" fillId="0" borderId="0"/>
    <xf numFmtId="184" fontId="90" fillId="28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4" fontId="90" fillId="28" borderId="52" applyNumberFormat="0" applyAlignment="0" applyProtection="0"/>
    <xf numFmtId="181" fontId="21" fillId="0" borderId="0"/>
    <xf numFmtId="184" fontId="90" fillId="28" borderId="52" applyNumberFormat="0" applyAlignment="0" applyProtection="0"/>
    <xf numFmtId="0" fontId="208" fillId="0" borderId="72" applyNumberFormat="0" applyFill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21" fillId="0" borderId="0"/>
    <xf numFmtId="181" fontId="90" fillId="16" borderId="52" applyNumberFormat="0" applyAlignment="0" applyProtection="0"/>
    <xf numFmtId="181" fontId="101" fillId="16" borderId="52" applyNumberFormat="0" applyAlignment="0" applyProtection="0">
      <alignment vertical="center"/>
    </xf>
    <xf numFmtId="181" fontId="21" fillId="0" borderId="0"/>
    <xf numFmtId="181" fontId="90" fillId="16" borderId="52" applyNumberFormat="0" applyAlignment="0" applyProtection="0"/>
    <xf numFmtId="181" fontId="21" fillId="0" borderId="0"/>
    <xf numFmtId="0" fontId="49" fillId="0" borderId="0">
      <alignment vertical="center"/>
    </xf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181" fontId="90" fillId="16" borderId="52" applyNumberFormat="0" applyAlignment="0" applyProtection="0"/>
    <xf numFmtId="0" fontId="21" fillId="0" borderId="0"/>
    <xf numFmtId="181" fontId="90" fillId="16" borderId="52" applyNumberFormat="0" applyAlignment="0" applyProtection="0"/>
    <xf numFmtId="0" fontId="21" fillId="0" borderId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181" fontId="90" fillId="16" borderId="52" applyNumberFormat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181" fontId="21" fillId="0" borderId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1" fillId="0" borderId="0"/>
    <xf numFmtId="0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181" fontId="21" fillId="0" borderId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181" fontId="1" fillId="0" borderId="0"/>
    <xf numFmtId="185" fontId="42" fillId="0" borderId="55">
      <protection locked="0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" fillId="0" borderId="0"/>
    <xf numFmtId="185" fontId="42" fillId="0" borderId="55"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185" fontId="42" fillId="0" borderId="55">
      <protection locked="0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" fillId="0" borderId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33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61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258" fillId="82" borderId="91">
      <alignment horizontal="center"/>
    </xf>
    <xf numFmtId="181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181" fontId="1" fillId="0" borderId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181" fontId="1" fillId="0" borderId="0"/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145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21" fillId="0" borderId="0"/>
    <xf numFmtId="181" fontId="21" fillId="0" borderId="0"/>
    <xf numFmtId="181" fontId="101" fillId="16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>
      <alignment vertical="center"/>
    </xf>
    <xf numFmtId="0" fontId="101" fillId="16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90" fillId="16" borderId="52" applyNumberFormat="0" applyAlignment="0" applyProtection="0"/>
    <xf numFmtId="0" fontId="1" fillId="0" borderId="0">
      <alignment vertical="center"/>
    </xf>
    <xf numFmtId="181" fontId="101" fillId="16" borderId="52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90" fillId="16" borderId="52" applyNumberFormat="0" applyAlignment="0" applyProtection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181" fontId="101" fillId="16" borderId="52" applyNumberFormat="0" applyAlignment="0" applyProtection="0">
      <alignment vertical="center"/>
    </xf>
    <xf numFmtId="0" fontId="268" fillId="63" borderId="77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95" fillId="0" borderId="0"/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0" fontId="95" fillId="0" borderId="0">
      <alignment vertical="center"/>
    </xf>
    <xf numFmtId="0" fontId="21" fillId="0" borderId="0"/>
    <xf numFmtId="181" fontId="42" fillId="0" borderId="0"/>
    <xf numFmtId="181" fontId="101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0" fontId="21" fillId="0" borderId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181" fontId="99" fillId="5" borderId="52" applyNumberFormat="0" applyAlignment="0" applyProtection="0">
      <alignment vertical="center"/>
    </xf>
    <xf numFmtId="0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49" fillId="0" borderId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21" fillId="0" borderId="0"/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4" fillId="16" borderId="27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104" fillId="16" borderId="27" applyNumberFormat="0" applyAlignment="0" applyProtection="0"/>
    <xf numFmtId="0" fontId="104" fillId="16" borderId="27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104" fillId="16" borderId="27" applyNumberFormat="0" applyAlignment="0" applyProtection="0"/>
    <xf numFmtId="0" fontId="104" fillId="16" borderId="27" applyNumberFormat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104" fillId="16" borderId="27" applyNumberFormat="0" applyAlignment="0" applyProtection="0"/>
    <xf numFmtId="0" fontId="106" fillId="16" borderId="53" applyNumberFormat="0" applyAlignment="0" applyProtection="0">
      <alignment vertical="center"/>
    </xf>
    <xf numFmtId="0" fontId="104" fillId="16" borderId="27" applyNumberFormat="0" applyAlignment="0" applyProtection="0"/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25" fillId="63" borderId="78" applyNumberFormat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10" fontId="153" fillId="0" borderId="0" applyFont="0" applyFill="0" applyBorder="0" applyAlignment="0" applyProtection="0"/>
    <xf numFmtId="10" fontId="42" fillId="0" borderId="0" applyFont="0" applyFill="0" applyBorder="0" applyAlignment="0" applyProtection="0"/>
    <xf numFmtId="0" fontId="97" fillId="18" borderId="50" applyNumberFormat="0" applyAlignment="0" applyProtection="0">
      <alignment vertical="center"/>
    </xf>
    <xf numFmtId="10" fontId="153" fillId="0" borderId="0" applyFont="0" applyFill="0" applyBorder="0" applyAlignment="0" applyProtection="0"/>
    <xf numFmtId="9" fontId="21" fillId="0" borderId="0" applyFont="0" applyFill="0" applyBorder="0" applyAlignment="0" applyProtection="0"/>
    <xf numFmtId="184" fontId="23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9" fontId="49" fillId="0" borderId="0" applyFont="0" applyFill="0" applyBorder="0" applyAlignment="0" applyProtection="0"/>
    <xf numFmtId="0" fontId="42" fillId="0" borderId="0"/>
    <xf numFmtId="9" fontId="113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49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49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1" fillId="0" borderId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49" fillId="0" borderId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9" fontId="151" fillId="0" borderId="0" applyFont="0" applyFill="0" applyBorder="0" applyAlignment="0" applyProtection="0"/>
    <xf numFmtId="0" fontId="42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61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6" fontId="42" fillId="0" borderId="0" applyNumberFormat="0" applyFill="0" applyBorder="0" applyAlignment="0" applyProtection="0">
      <alignment horizontal="left"/>
    </xf>
    <xf numFmtId="181" fontId="1" fillId="0" borderId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61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96" fontId="126" fillId="0" borderId="0" applyNumberFormat="0" applyFill="0" applyBorder="0" applyAlignment="0" applyProtection="0">
      <alignment horizontal="left"/>
    </xf>
    <xf numFmtId="0" fontId="83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/>
    <xf numFmtId="196" fontId="126" fillId="0" borderId="0" applyNumberFormat="0" applyFill="0" applyBorder="0" applyAlignment="0" applyProtection="0">
      <alignment horizontal="left"/>
    </xf>
    <xf numFmtId="0" fontId="119" fillId="22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61" fillId="0" borderId="0" applyNumberFormat="0" applyFill="0" applyBorder="0" applyAlignment="0" applyProtection="0"/>
    <xf numFmtId="14" fontId="126" fillId="0" borderId="0" applyNumberFormat="0" applyFill="0" applyBorder="0" applyAlignment="0" applyProtection="0">
      <alignment horizontal="left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7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0" fontId="181" fillId="0" borderId="0" applyBorder="0">
      <alignment horizontal="right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40" fontId="181" fillId="0" borderId="0" applyBorder="0">
      <alignment horizontal="right"/>
    </xf>
    <xf numFmtId="181" fontId="161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161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161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21" fillId="0" borderId="0"/>
    <xf numFmtId="181" fontId="161" fillId="0" borderId="0" applyNumberFormat="0" applyFill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102" fillId="0" borderId="5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161" fillId="0" borderId="0" applyNumberFormat="0" applyFill="0" applyBorder="0" applyAlignment="0" applyProtection="0">
      <alignment vertical="center"/>
    </xf>
    <xf numFmtId="181" fontId="1" fillId="0" borderId="0">
      <alignment vertical="center"/>
    </xf>
    <xf numFmtId="0" fontId="21" fillId="0" borderId="0"/>
    <xf numFmtId="181" fontId="161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4" fontId="191" fillId="0" borderId="0" applyNumberFormat="0" applyFill="0" applyBorder="0" applyAlignment="0" applyProtection="0"/>
    <xf numFmtId="0" fontId="161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210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61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181" fontId="161" fillId="0" borderId="0" applyNumberFormat="0" applyFill="0" applyBorder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82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82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42" fillId="0" borderId="89" applyNumberFormat="0" applyFont="0" applyFill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42" fillId="0" borderId="89" applyNumberFormat="0" applyFont="0" applyFill="0" applyAlignment="0" applyProtection="0"/>
    <xf numFmtId="181" fontId="1" fillId="0" borderId="0"/>
    <xf numFmtId="0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4" fillId="0" borderId="59" applyNumberFormat="0" applyFill="0" applyAlignment="0" applyProtection="0"/>
    <xf numFmtId="0" fontId="104" fillId="0" borderId="59" applyNumberFormat="0" applyFill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21" fillId="0" borderId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4" fontId="104" fillId="0" borderId="59" applyNumberFormat="0" applyFill="0" applyAlignment="0" applyProtection="0"/>
    <xf numFmtId="184" fontId="104" fillId="0" borderId="59" applyNumberFormat="0" applyFill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04" fillId="0" borderId="57" applyNumberFormat="0" applyFill="0" applyAlignment="0" applyProtection="0"/>
    <xf numFmtId="185" fontId="42" fillId="0" borderId="55">
      <protection locked="0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5" fontId="117" fillId="0" borderId="55">
      <protection locked="0"/>
    </xf>
    <xf numFmtId="185" fontId="153" fillId="0" borderId="55">
      <protection locked="0"/>
    </xf>
    <xf numFmtId="185" fontId="117" fillId="0" borderId="55">
      <protection locked="0"/>
    </xf>
    <xf numFmtId="185" fontId="117" fillId="0" borderId="55">
      <protection locked="0"/>
    </xf>
    <xf numFmtId="181" fontId="1" fillId="0" borderId="0"/>
    <xf numFmtId="185" fontId="42" fillId="0" borderId="55">
      <protection locked="0"/>
    </xf>
    <xf numFmtId="185" fontId="153" fillId="0" borderId="55">
      <protection locked="0"/>
    </xf>
    <xf numFmtId="0" fontId="173" fillId="0" borderId="0" applyNumberFormat="0" applyProtection="0">
      <alignment horizontal="right"/>
    </xf>
    <xf numFmtId="0" fontId="1" fillId="0" borderId="0"/>
    <xf numFmtId="185" fontId="42" fillId="0" borderId="55">
      <protection locked="0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11" fillId="27" borderId="50" applyNumberFormat="0" applyAlignment="0" applyProtection="0">
      <alignment vertical="center"/>
    </xf>
    <xf numFmtId="185" fontId="42" fillId="0" borderId="55">
      <protection locked="0"/>
    </xf>
    <xf numFmtId="181" fontId="1" fillId="0" borderId="0">
      <alignment vertical="center"/>
    </xf>
    <xf numFmtId="185" fontId="42" fillId="0" borderId="55">
      <protection locked="0"/>
    </xf>
    <xf numFmtId="181" fontId="1" fillId="0" borderId="0">
      <alignment vertical="center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" fillId="0" borderId="0"/>
    <xf numFmtId="181" fontId="114" fillId="0" borderId="57" applyNumberFormat="0" applyFill="0" applyAlignment="0" applyProtection="0">
      <alignment vertical="center"/>
    </xf>
    <xf numFmtId="0" fontId="1" fillId="0" borderId="0"/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1" fontId="1" fillId="0" borderId="0">
      <alignment vertical="center"/>
    </xf>
    <xf numFmtId="185" fontId="42" fillId="0" borderId="55">
      <protection locked="0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185" fontId="42" fillId="0" borderId="55">
      <protection locked="0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185" fontId="42" fillId="0" borderId="55">
      <protection locked="0"/>
    </xf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21" fillId="0" borderId="0"/>
    <xf numFmtId="185" fontId="42" fillId="0" borderId="55">
      <protection locked="0"/>
    </xf>
    <xf numFmtId="0" fontId="42" fillId="0" borderId="0"/>
    <xf numFmtId="0" fontId="21" fillId="0" borderId="0"/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93" fillId="16" borderId="50" applyNumberFormat="0" applyAlignment="0" applyProtection="0"/>
    <xf numFmtId="181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185" fontId="42" fillId="0" borderId="55">
      <protection locked="0"/>
    </xf>
    <xf numFmtId="0" fontId="84" fillId="16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21" fillId="0" borderId="0"/>
    <xf numFmtId="0" fontId="21" fillId="0" borderId="0"/>
    <xf numFmtId="0" fontId="1" fillId="0" borderId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114" fillId="0" borderId="57" applyNumberFormat="0" applyFill="0" applyAlignment="0" applyProtection="0">
      <alignment vertical="center"/>
    </xf>
    <xf numFmtId="197" fontId="29" fillId="0" borderId="93" applyFill="0" applyProtection="0">
      <alignment horizontal="center" vertical="center"/>
    </xf>
    <xf numFmtId="0" fontId="114" fillId="0" borderId="57" applyNumberFormat="0" applyFill="0" applyAlignment="0" applyProtection="0">
      <alignment vertical="center"/>
    </xf>
    <xf numFmtId="0" fontId="1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" fillId="0" borderId="0"/>
    <xf numFmtId="185" fontId="42" fillId="0" borderId="55">
      <protection locked="0"/>
    </xf>
    <xf numFmtId="181" fontId="1" fillId="0" borderId="0"/>
    <xf numFmtId="0" fontId="111" fillId="27" borderId="50" applyNumberFormat="0" applyAlignment="0" applyProtection="0">
      <alignment vertical="center"/>
    </xf>
    <xf numFmtId="185" fontId="42" fillId="0" borderId="55">
      <protection locked="0"/>
    </xf>
    <xf numFmtId="181" fontId="1" fillId="0" borderId="0"/>
    <xf numFmtId="185" fontId="42" fillId="0" borderId="55">
      <protection locked="0"/>
    </xf>
    <xf numFmtId="181" fontId="1" fillId="0" borderId="0"/>
    <xf numFmtId="185" fontId="42" fillId="0" borderId="55">
      <protection locked="0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48" fillId="0" borderId="68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42" fillId="0" borderId="0"/>
    <xf numFmtId="185" fontId="42" fillId="0" borderId="55">
      <protection locked="0"/>
    </xf>
    <xf numFmtId="181" fontId="1" fillId="0" borderId="0"/>
    <xf numFmtId="185" fontId="42" fillId="0" borderId="55">
      <protection locked="0"/>
    </xf>
    <xf numFmtId="0" fontId="84" fillId="16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0" fontId="1" fillId="0" borderId="0"/>
    <xf numFmtId="181" fontId="1" fillId="0" borderId="0"/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5" fontId="42" fillId="0" borderId="55">
      <protection locked="0"/>
    </xf>
    <xf numFmtId="185" fontId="42" fillId="0" borderId="55">
      <protection locked="0"/>
    </xf>
    <xf numFmtId="185" fontId="42" fillId="0" borderId="55">
      <protection locked="0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21" fillId="0" borderId="0" applyNumberFormat="0" applyFont="0" applyFill="0" applyBorder="0" applyAlignment="0" applyProtection="0"/>
    <xf numFmtId="181" fontId="114" fillId="0" borderId="57" applyNumberFormat="0" applyFill="0" applyAlignment="0" applyProtection="0">
      <alignment vertical="center"/>
    </xf>
    <xf numFmtId="0" fontId="1" fillId="0" borderId="0">
      <alignment vertical="center"/>
    </xf>
    <xf numFmtId="181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5" fontId="42" fillId="0" borderId="55">
      <protection locked="0"/>
    </xf>
    <xf numFmtId="0" fontId="21" fillId="0" borderId="0"/>
    <xf numFmtId="0" fontId="104" fillId="0" borderId="81" applyNumberFormat="0" applyFill="0" applyAlignment="0" applyProtection="0"/>
    <xf numFmtId="0" fontId="104" fillId="0" borderId="81" applyNumberFormat="0" applyFill="0" applyAlignment="0" applyProtection="0"/>
    <xf numFmtId="0" fontId="21" fillId="0" borderId="0"/>
    <xf numFmtId="0" fontId="84" fillId="16" borderId="50" applyNumberFormat="0" applyAlignment="0" applyProtection="0">
      <alignment vertical="center"/>
    </xf>
    <xf numFmtId="0" fontId="104" fillId="0" borderId="81" applyNumberFormat="0" applyFill="0" applyAlignment="0" applyProtection="0"/>
    <xf numFmtId="0" fontId="104" fillId="0" borderId="81" applyNumberFormat="0" applyFill="0" applyAlignment="0" applyProtection="0"/>
    <xf numFmtId="0" fontId="21" fillId="0" borderId="0"/>
    <xf numFmtId="0" fontId="104" fillId="0" borderId="81" applyNumberFormat="0" applyFill="0" applyAlignment="0" applyProtection="0"/>
    <xf numFmtId="0" fontId="21" fillId="0" borderId="0"/>
    <xf numFmtId="0" fontId="104" fillId="0" borderId="81" applyNumberFormat="0" applyFill="0" applyAlignment="0" applyProtection="0"/>
    <xf numFmtId="0" fontId="1" fillId="0" borderId="0"/>
    <xf numFmtId="0" fontId="203" fillId="0" borderId="75" applyNumberFormat="0" applyFill="0" applyAlignment="0" applyProtection="0"/>
    <xf numFmtId="181" fontId="21" fillId="0" borderId="0"/>
    <xf numFmtId="0" fontId="21" fillId="0" borderId="0"/>
    <xf numFmtId="0" fontId="42" fillId="0" borderId="89" applyNumberFormat="0" applyFont="0" applyFill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0" fontId="139" fillId="0" borderId="57" applyNumberFormat="0" applyFill="0" applyAlignment="0" applyProtection="0">
      <alignment vertical="center"/>
    </xf>
    <xf numFmtId="181" fontId="21" fillId="0" borderId="0"/>
    <xf numFmtId="180" fontId="139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36" fillId="0" borderId="0" applyNumberForma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25" fillId="0" borderId="0" applyNumberFormat="0" applyFill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181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5" fillId="0" borderId="0" applyNumberForma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1" fontId="125" fillId="0" borderId="0" applyNumberFormat="0" applyFill="0" applyBorder="0" applyAlignment="0" applyProtection="0">
      <alignment vertical="center"/>
    </xf>
    <xf numFmtId="0" fontId="249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21" fillId="0" borderId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42" fillId="0" borderId="0"/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2" fillId="18" borderId="50" applyNumberFormat="0" applyAlignment="0" applyProtection="0"/>
    <xf numFmtId="0" fontId="119" fillId="22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2" fillId="18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2" fillId="18" borderId="50" applyNumberFormat="0" applyAlignment="0" applyProtection="0"/>
    <xf numFmtId="0" fontId="42" fillId="0" borderId="0"/>
    <xf numFmtId="0" fontId="92" fillId="18" borderId="50" applyNumberFormat="0" applyAlignment="0" applyProtection="0"/>
    <xf numFmtId="0" fontId="42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" fillId="0" borderId="0">
      <alignment vertical="center"/>
    </xf>
    <xf numFmtId="0" fontId="92" fillId="18" borderId="50" applyNumberFormat="0" applyAlignment="0" applyProtection="0"/>
    <xf numFmtId="0" fontId="110" fillId="0" borderId="59" applyNumberFormat="0" applyFill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10" fillId="0" borderId="59" applyNumberFormat="0" applyFill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92" fillId="18" borderId="50" applyNumberFormat="0" applyAlignment="0" applyProtection="0"/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1" fillId="0" borderId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2" fillId="18" borderId="50" applyNumberFormat="0" applyAlignment="0" applyProtection="0"/>
    <xf numFmtId="0" fontId="106" fillId="16" borderId="53" applyNumberFormat="0" applyAlignment="0" applyProtection="0">
      <alignment vertical="center"/>
    </xf>
    <xf numFmtId="0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/>
    <xf numFmtId="181" fontId="90" fillId="16" borderId="52" applyNumberFormat="0" applyAlignment="0" applyProtection="0"/>
    <xf numFmtId="181" fontId="90" fillId="16" borderId="52" applyNumberFormat="0" applyAlignment="0" applyProtection="0"/>
    <xf numFmtId="0" fontId="21" fillId="0" borderId="0"/>
    <xf numFmtId="0" fontId="21" fillId="0" borderId="0"/>
    <xf numFmtId="181" fontId="90" fillId="16" borderId="52" applyNumberFormat="0" applyAlignment="0" applyProtection="0"/>
    <xf numFmtId="181" fontId="21" fillId="0" borderId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21" fillId="0" borderId="0">
      <alignment vertical="center"/>
    </xf>
    <xf numFmtId="181" fontId="21" fillId="0" borderId="0"/>
    <xf numFmtId="181" fontId="90" fillId="16" borderId="52" applyNumberFormat="0" applyAlignment="0" applyProtection="0"/>
    <xf numFmtId="0" fontId="99" fillId="5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>
      <alignment vertical="center"/>
    </xf>
    <xf numFmtId="181" fontId="90" fillId="16" borderId="52" applyNumberFormat="0" applyAlignment="0" applyProtection="0"/>
    <xf numFmtId="0" fontId="21" fillId="0" borderId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90" fillId="16" borderId="52" applyNumberFormat="0" applyAlignment="0" applyProtection="0"/>
    <xf numFmtId="181" fontId="122" fillId="0" borderId="73" applyNumberFormat="0" applyFill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181" fontId="90" fillId="16" borderId="52" applyNumberFormat="0" applyAlignment="0" applyProtection="0"/>
    <xf numFmtId="181" fontId="90" fillId="16" borderId="52" applyNumberFormat="0" applyAlignment="0" applyProtection="0"/>
    <xf numFmtId="0" fontId="42" fillId="0" borderId="0"/>
    <xf numFmtId="181" fontId="90" fillId="16" borderId="52" applyNumberFormat="0" applyAlignment="0" applyProtection="0"/>
    <xf numFmtId="0" fontId="21" fillId="0" borderId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181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21" fillId="0" borderId="0"/>
    <xf numFmtId="181" fontId="102" fillId="0" borderId="56" applyNumberFormat="0" applyFill="0" applyAlignment="0" applyProtection="0">
      <alignment vertical="center"/>
    </xf>
    <xf numFmtId="0" fontId="90" fillId="16" borderId="52" applyNumberFormat="0" applyAlignment="0" applyProtection="0"/>
    <xf numFmtId="0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21" fillId="0" borderId="0"/>
    <xf numFmtId="181" fontId="102" fillId="0" borderId="56" applyNumberFormat="0" applyFill="0" applyAlignment="0" applyProtection="0">
      <alignment vertical="center"/>
    </xf>
    <xf numFmtId="0" fontId="90" fillId="16" borderId="52" applyNumberFormat="0" applyAlignment="0" applyProtection="0"/>
    <xf numFmtId="0" fontId="42" fillId="0" borderId="0"/>
    <xf numFmtId="0" fontId="21" fillId="0" borderId="0"/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42" fillId="0" borderId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106" fillId="16" borderId="53" applyNumberFormat="0" applyAlignment="0" applyProtection="0">
      <alignment vertical="center"/>
    </xf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85" fillId="0" borderId="51" applyNumberFormat="0" applyFill="0" applyAlignment="0" applyProtection="0">
      <alignment vertical="center"/>
    </xf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0" fontId="90" fillId="16" borderId="52" applyNumberFormat="0" applyAlignment="0" applyProtection="0"/>
    <xf numFmtId="181" fontId="95" fillId="20" borderId="54" applyNumberFormat="0" applyFont="0" applyAlignment="0" applyProtection="0"/>
    <xf numFmtId="0" fontId="21" fillId="0" borderId="0"/>
    <xf numFmtId="0" fontId="90" fillId="16" borderId="52" applyNumberFormat="0" applyAlignment="0" applyProtection="0"/>
    <xf numFmtId="0" fontId="21" fillId="0" borderId="0"/>
    <xf numFmtId="0" fontId="90" fillId="16" borderId="52" applyNumberFormat="0" applyAlignment="0" applyProtection="0"/>
    <xf numFmtId="181" fontId="21" fillId="0" borderId="0"/>
    <xf numFmtId="0" fontId="90" fillId="16" borderId="52" applyNumberFormat="0" applyAlignment="0" applyProtection="0"/>
    <xf numFmtId="0" fontId="21" fillId="0" borderId="0"/>
    <xf numFmtId="0" fontId="90" fillId="16" borderId="52" applyNumberFormat="0" applyAlignment="0" applyProtection="0"/>
    <xf numFmtId="0" fontId="21" fillId="0" borderId="0"/>
    <xf numFmtId="0" fontId="21" fillId="0" borderId="0"/>
    <xf numFmtId="0" fontId="90" fillId="16" borderId="52" applyNumberFormat="0" applyAlignment="0" applyProtection="0"/>
    <xf numFmtId="181" fontId="21" fillId="0" borderId="0"/>
    <xf numFmtId="0" fontId="90" fillId="16" borderId="52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5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181" fontId="93" fillId="16" borderId="50" applyNumberForma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181" fontId="93" fillId="16" borderId="50" applyNumberFormat="0" applyAlignment="0" applyProtection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181" fontId="93" fillId="16" borderId="50" applyNumberFormat="0" applyAlignment="0" applyProtection="0"/>
    <xf numFmtId="0" fontId="42" fillId="0" borderId="0"/>
    <xf numFmtId="181" fontId="93" fillId="16" borderId="50" applyNumberFormat="0" applyAlignment="0" applyProtection="0"/>
    <xf numFmtId="0" fontId="21" fillId="0" borderId="0"/>
    <xf numFmtId="181" fontId="93" fillId="16" borderId="50" applyNumberFormat="0" applyAlignment="0" applyProtection="0"/>
    <xf numFmtId="0" fontId="21" fillId="0" borderId="0"/>
    <xf numFmtId="181" fontId="93" fillId="16" borderId="50" applyNumberFormat="0" applyAlignment="0" applyProtection="0"/>
    <xf numFmtId="181" fontId="21" fillId="0" borderId="0"/>
    <xf numFmtId="181" fontId="93" fillId="16" borderId="50" applyNumberFormat="0" applyAlignment="0" applyProtection="0"/>
    <xf numFmtId="181" fontId="21" fillId="0" borderId="0"/>
    <xf numFmtId="181" fontId="93" fillId="16" borderId="50" applyNumberFormat="0" applyAlignment="0" applyProtection="0"/>
    <xf numFmtId="0" fontId="21" fillId="0" borderId="0"/>
    <xf numFmtId="181" fontId="93" fillId="16" borderId="50" applyNumberFormat="0" applyAlignment="0" applyProtection="0"/>
    <xf numFmtId="181" fontId="93" fillId="16" borderId="50" applyNumberFormat="0" applyAlignment="0" applyProtection="0"/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3" fillId="16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181" fontId="93" fillId="16" borderId="50" applyNumberFormat="0" applyAlignment="0" applyProtection="0"/>
    <xf numFmtId="181" fontId="85" fillId="0" borderId="51" applyNumberFormat="0" applyFill="0" applyAlignment="0" applyProtection="0">
      <alignment vertical="center"/>
    </xf>
    <xf numFmtId="181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2" fillId="0" borderId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21" fillId="0" borderId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21" fillId="0" borderId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85" fillId="0" borderId="51" applyNumberFormat="0" applyFill="0" applyAlignment="0" applyProtection="0">
      <alignment vertical="center"/>
    </xf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93" fillId="16" borderId="50" applyNumberForma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104" fillId="0" borderId="57" applyNumberFormat="0" applyFill="0" applyAlignment="0" applyProtection="0"/>
    <xf numFmtId="0" fontId="21" fillId="0" borderId="0"/>
    <xf numFmtId="0" fontId="96" fillId="0" borderId="0" applyNumberFormat="0" applyFill="0" applyBorder="0" applyAlignment="0" applyProtection="0"/>
    <xf numFmtId="181" fontId="104" fillId="0" borderId="57" applyNumberFormat="0" applyFill="0" applyAlignment="0" applyProtection="0"/>
    <xf numFmtId="0" fontId="21" fillId="0" borderId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0" fontId="106" fillId="16" borderId="53" applyNumberFormat="0" applyAlignment="0" applyProtection="0">
      <alignment vertical="center"/>
    </xf>
    <xf numFmtId="181" fontId="104" fillId="0" borderId="57" applyNumberFormat="0" applyFill="0" applyAlignment="0" applyProtection="0"/>
    <xf numFmtId="0" fontId="133" fillId="0" borderId="0" applyNumberFormat="0" applyFill="0" applyBorder="0" applyAlignment="0" applyProtection="0">
      <alignment vertical="top"/>
      <protection locked="0"/>
    </xf>
    <xf numFmtId="181" fontId="104" fillId="0" borderId="57" applyNumberFormat="0" applyFill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0" fontId="1" fillId="0" borderId="0"/>
    <xf numFmtId="181" fontId="104" fillId="0" borderId="57" applyNumberFormat="0" applyFill="0" applyAlignment="0" applyProtection="0"/>
    <xf numFmtId="181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181" fontId="21" fillId="0" borderId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0" fontId="21" fillId="0" borderId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181" fontId="21" fillId="0" borderId="0"/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104" fillId="0" borderId="57" applyNumberFormat="0" applyFill="0" applyAlignment="0" applyProtection="0"/>
    <xf numFmtId="0" fontId="95" fillId="20" borderId="54" applyNumberFormat="0" applyFont="0" applyAlignment="0" applyProtection="0">
      <alignment vertical="center"/>
    </xf>
    <xf numFmtId="181" fontId="1" fillId="0" borderId="0">
      <alignment vertical="center"/>
    </xf>
    <xf numFmtId="0" fontId="1" fillId="0" borderId="0"/>
    <xf numFmtId="0" fontId="104" fillId="0" borderId="57" applyNumberFormat="0" applyFill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0" fontId="1" fillId="0" borderId="0">
      <alignment vertical="center"/>
    </xf>
    <xf numFmtId="181" fontId="1" fillId="0" borderId="0">
      <alignment vertical="center"/>
    </xf>
    <xf numFmtId="0" fontId="104" fillId="0" borderId="57" applyNumberFormat="0" applyFill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181" fontId="1" fillId="0" borderId="0">
      <alignment vertical="center"/>
    </xf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104" fillId="0" borderId="57" applyNumberFormat="0" applyFill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85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1" fillId="0" borderId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42" fillId="0" borderId="0"/>
    <xf numFmtId="0" fontId="95" fillId="20" borderId="54" applyNumberFormat="0" applyFont="0" applyAlignment="0" applyProtection="0"/>
    <xf numFmtId="0" fontId="42" fillId="0" borderId="0"/>
    <xf numFmtId="0" fontId="95" fillId="20" borderId="54" applyNumberFormat="0" applyFont="0" applyAlignment="0" applyProtection="0"/>
    <xf numFmtId="181" fontId="108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/>
    <xf numFmtId="0" fontId="21" fillId="0" borderId="0"/>
    <xf numFmtId="0" fontId="95" fillId="20" borderId="54" applyNumberFormat="0" applyFont="0" applyAlignment="0" applyProtection="0"/>
    <xf numFmtId="181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1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41" fillId="0" borderId="64" applyNumberFormat="0" applyFill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2" fontId="21" fillId="0" borderId="0"/>
    <xf numFmtId="0" fontId="95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0" fontId="103" fillId="0" borderId="0"/>
    <xf numFmtId="181" fontId="95" fillId="20" borderId="54" applyNumberFormat="0" applyFont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21" fillId="0" borderId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106" fillId="16" borderId="53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119" fillId="22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119" fillId="22" borderId="0" applyNumberFormat="0" applyBorder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1" fillId="0" borderId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106" fillId="16" borderId="53" applyNumberForma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0" fontId="106" fillId="16" borderId="53" applyNumberFormat="0" applyAlignment="0" applyProtection="0">
      <alignment vertical="center"/>
    </xf>
    <xf numFmtId="181" fontId="95" fillId="20" borderId="54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42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42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42" fillId="0" borderId="0"/>
    <xf numFmtId="0" fontId="95" fillId="20" borderId="54" applyNumberFormat="0" applyFont="0" applyAlignment="0" applyProtection="0"/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/>
    <xf numFmtId="0" fontId="21" fillId="0" borderId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55" fillId="0" borderId="0" applyNumberFormat="0" applyFill="0" applyBorder="0" applyAlignment="0" applyProtection="0"/>
    <xf numFmtId="0" fontId="21" fillId="0" borderId="0"/>
    <xf numFmtId="0" fontId="42" fillId="0" borderId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1" fillId="0" borderId="0">
      <alignment vertical="center"/>
    </xf>
    <xf numFmtId="181" fontId="95" fillId="20" borderId="54" applyNumberFormat="0" applyFont="0" applyAlignment="0" applyProtection="0"/>
    <xf numFmtId="181" fontId="1" fillId="0" borderId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0" fontId="192" fillId="0" borderId="72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110" fillId="0" borderId="59" applyNumberFormat="0" applyFill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/>
    <xf numFmtId="181" fontId="95" fillId="20" borderId="54" applyNumberFormat="0" applyFont="0" applyAlignment="0" applyProtection="0"/>
    <xf numFmtId="0" fontId="21" fillId="0" borderId="0"/>
    <xf numFmtId="181" fontId="95" fillId="20" borderId="54" applyNumberFormat="0" applyFont="0" applyAlignment="0" applyProtection="0"/>
    <xf numFmtId="0" fontId="21" fillId="0" borderId="0"/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181" fontId="95" fillId="20" borderId="54" applyNumberFormat="0" applyFont="0" applyAlignment="0" applyProtection="0"/>
    <xf numFmtId="181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5" fillId="20" borderId="54" applyNumberFormat="0" applyFont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/>
    <xf numFmtId="0" fontId="95" fillId="20" borderId="54" applyNumberFormat="0" applyFont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181" fontId="42" fillId="0" borderId="0"/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3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90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89" fillId="20" borderId="54" applyNumberFormat="0" applyFont="0" applyAlignment="0" applyProtection="0">
      <alignment vertical="center"/>
    </xf>
    <xf numFmtId="0" fontId="21" fillId="0" borderId="0"/>
    <xf numFmtId="0" fontId="189" fillId="20" borderId="54" applyNumberFormat="0" applyFon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21" fillId="0" borderId="0"/>
    <xf numFmtId="0" fontId="189" fillId="20" borderId="54" applyNumberFormat="0" applyFon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89" fillId="20" borderId="54" applyNumberFormat="0" applyFont="0" applyAlignment="0" applyProtection="0">
      <alignment vertical="center"/>
    </xf>
    <xf numFmtId="0" fontId="18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72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60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61" applyNumberFormat="0" applyFont="0" applyFill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72" fillId="0" borderId="0"/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51" fillId="0" borderId="0"/>
    <xf numFmtId="181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90" fontId="49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61" applyNumberFormat="0" applyFont="0" applyFill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87" fillId="20" borderId="54" applyNumberFormat="0" applyFont="0" applyAlignment="0" applyProtection="0">
      <alignment vertical="center"/>
    </xf>
    <xf numFmtId="0" fontId="187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2" fillId="0" borderId="0"/>
    <xf numFmtId="181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181" fontId="1" fillId="0" borderId="0"/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95" fillId="20" borderId="54" applyNumberFormat="0" applyFont="0" applyAlignment="0" applyProtection="0">
      <alignment vertical="center"/>
    </xf>
    <xf numFmtId="181" fontId="1" fillId="0" borderId="0"/>
    <xf numFmtId="0" fontId="42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9" fillId="18" borderId="53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61" applyNumberFormat="0" applyFont="0" applyFill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95" fillId="20" borderId="54" applyNumberFormat="0" applyFon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0" fontId="21" fillId="0" borderId="0"/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0" fontId="154" fillId="0" borderId="0" applyNumberFormat="0" applyFill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00" fillId="0" borderId="74">
      <alignment vertical="top" wrapText="1"/>
    </xf>
    <xf numFmtId="0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6" fillId="0" borderId="62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21" fillId="0" borderId="0"/>
    <xf numFmtId="0" fontId="89" fillId="18" borderId="53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181" fontId="95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5" fillId="20" borderId="54" applyNumberFormat="0" applyFont="0" applyAlignment="0" applyProtection="0">
      <alignment vertical="center"/>
    </xf>
    <xf numFmtId="180" fontId="127" fillId="0" borderId="63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40" fillId="0" borderId="85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0" fontId="127" fillId="0" borderId="63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181" fontId="21" fillId="0" borderId="0"/>
    <xf numFmtId="181" fontId="95" fillId="20" borderId="54" applyNumberFormat="0" applyFon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181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1" fillId="0" borderId="0"/>
    <xf numFmtId="0" fontId="101" fillId="16" borderId="52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21" fillId="0" borderId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21" fillId="0" borderId="0"/>
    <xf numFmtId="181" fontId="95" fillId="20" borderId="54" applyNumberFormat="0" applyFont="0" applyAlignment="0" applyProtection="0">
      <alignment vertical="center"/>
    </xf>
    <xf numFmtId="0" fontId="49" fillId="0" borderId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47" fillId="0" borderId="69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181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42" fillId="0" borderId="0"/>
    <xf numFmtId="0" fontId="21" fillId="0" borderId="0"/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21" fillId="0" borderId="0"/>
    <xf numFmtId="0" fontId="95" fillId="20" borderId="54" applyNumberFormat="0" applyFont="0" applyAlignment="0" applyProtection="0">
      <alignment vertical="center"/>
    </xf>
    <xf numFmtId="0" fontId="187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21" fillId="0" borderId="0"/>
    <xf numFmtId="0" fontId="95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42" fillId="0" borderId="0"/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1" fillId="0" borderId="0">
      <alignment vertical="center"/>
    </xf>
    <xf numFmtId="0" fontId="95" fillId="20" borderId="54" applyNumberFormat="0" applyFon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181" fontId="1" fillId="0" borderId="0"/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95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20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0" fontId="209" fillId="20" borderId="54" applyNumberFormat="0" applyFont="0" applyAlignment="0" applyProtection="0">
      <alignment vertical="center"/>
    </xf>
    <xf numFmtId="180" fontId="209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0" fontId="209" fillId="20" borderId="54" applyNumberFormat="0" applyFon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76" fillId="0" borderId="72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08" fillId="0" borderId="72" applyNumberFormat="0" applyFill="0" applyAlignment="0" applyProtection="0"/>
    <xf numFmtId="0" fontId="208" fillId="0" borderId="72" applyNumberFormat="0" applyFill="0" applyAlignment="0" applyProtection="0"/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6" fillId="0" borderId="71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" fillId="0" borderId="0"/>
    <xf numFmtId="0" fontId="208" fillId="0" borderId="72" applyNumberFormat="0" applyFill="0" applyAlignment="0" applyProtection="0"/>
    <xf numFmtId="0" fontId="208" fillId="0" borderId="72" applyNumberFormat="0" applyFill="0" applyAlignment="0" applyProtection="0"/>
    <xf numFmtId="0" fontId="208" fillId="0" borderId="72" applyNumberFormat="0" applyFill="0" applyAlignment="0" applyProtection="0"/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42" fillId="0" borderId="0"/>
    <xf numFmtId="0" fontId="216" fillId="0" borderId="71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6" fillId="0" borderId="71" applyNumberFormat="0" applyFill="0" applyAlignment="0" applyProtection="0">
      <alignment vertical="center"/>
    </xf>
    <xf numFmtId="0" fontId="276" fillId="0" borderId="72" applyNumberFormat="0" applyFill="0" applyAlignment="0" applyProtection="0">
      <alignment vertical="center"/>
    </xf>
    <xf numFmtId="0" fontId="208" fillId="0" borderId="72" applyNumberFormat="0" applyFill="0" applyAlignment="0" applyProtection="0"/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16" fillId="0" borderId="71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276" fillId="0" borderId="72" applyNumberFormat="0" applyFill="0" applyAlignment="0" applyProtection="0">
      <alignment vertical="center"/>
    </xf>
    <xf numFmtId="0" fontId="174" fillId="0" borderId="71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192" fillId="0" borderId="72" applyNumberFormat="0" applyFill="0" applyAlignment="0" applyProtection="0">
      <alignment vertical="center"/>
    </xf>
    <xf numFmtId="0" fontId="42" fillId="0" borderId="0"/>
    <xf numFmtId="181" fontId="13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8" fillId="0" borderId="64" applyNumberFormat="0" applyFill="0" applyAlignment="0" applyProtection="0">
      <alignment vertical="center"/>
    </xf>
    <xf numFmtId="0" fontId="131" fillId="0" borderId="65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8" fillId="0" borderId="64" applyNumberFormat="0" applyFill="0" applyAlignment="0" applyProtection="0"/>
    <xf numFmtId="0" fontId="208" fillId="0" borderId="64" applyNumberFormat="0" applyFill="0" applyAlignment="0" applyProtection="0"/>
    <xf numFmtId="0" fontId="208" fillId="0" borderId="64" applyNumberFormat="0" applyFill="0" applyAlignment="0" applyProtection="0"/>
    <xf numFmtId="0" fontId="42" fillId="0" borderId="0"/>
    <xf numFmtId="0" fontId="128" fillId="0" borderId="64" applyNumberFormat="0" applyFill="0" applyAlignment="0" applyProtection="0">
      <alignment vertical="center"/>
    </xf>
    <xf numFmtId="0" fontId="42" fillId="0" borderId="0"/>
    <xf numFmtId="0" fontId="128" fillId="0" borderId="64" applyNumberFormat="0" applyFill="0" applyAlignment="0" applyProtection="0">
      <alignment vertical="center"/>
    </xf>
    <xf numFmtId="0" fontId="214" fillId="0" borderId="64" applyNumberFormat="0" applyFill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208" fillId="0" borderId="64" applyNumberFormat="0" applyFill="0" applyAlignment="0" applyProtection="0"/>
    <xf numFmtId="0" fontId="208" fillId="0" borderId="64" applyNumberFormat="0" applyFill="0" applyAlignment="0" applyProtection="0"/>
    <xf numFmtId="181" fontId="21" fillId="0" borderId="0"/>
    <xf numFmtId="0" fontId="96" fillId="0" borderId="0">
      <alignment vertical="center"/>
    </xf>
    <xf numFmtId="0" fontId="128" fillId="0" borderId="64" applyNumberFormat="0" applyFill="0" applyAlignment="0" applyProtection="0">
      <alignment vertical="center"/>
    </xf>
    <xf numFmtId="0" fontId="96" fillId="0" borderId="0">
      <alignment vertical="center"/>
    </xf>
    <xf numFmtId="0" fontId="128" fillId="0" borderId="64" applyNumberFormat="0" applyFill="0" applyAlignment="0" applyProtection="0">
      <alignment vertical="center"/>
    </xf>
    <xf numFmtId="0" fontId="214" fillId="0" borderId="64" applyNumberFormat="0" applyFill="0" applyAlignment="0" applyProtection="0">
      <alignment vertical="center"/>
    </xf>
    <xf numFmtId="0" fontId="21" fillId="0" borderId="0"/>
    <xf numFmtId="0" fontId="208" fillId="0" borderId="64" applyNumberFormat="0" applyFill="0" applyAlignment="0" applyProtection="0"/>
    <xf numFmtId="0" fontId="128" fillId="0" borderId="64" applyNumberFormat="0" applyFill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0" fontId="214" fillId="0" borderId="64" applyNumberFormat="0" applyFill="0" applyAlignment="0" applyProtection="0">
      <alignment vertical="center"/>
    </xf>
    <xf numFmtId="0" fontId="208" fillId="0" borderId="64" applyNumberFormat="0" applyFill="0" applyAlignment="0" applyProtection="0"/>
    <xf numFmtId="0" fontId="21" fillId="0" borderId="0" applyNumberFormat="0" applyFont="0" applyFill="0" applyBorder="0" applyAlignment="0" applyProtection="0"/>
    <xf numFmtId="0" fontId="214" fillId="0" borderId="64" applyNumberFormat="0" applyFill="0" applyAlignment="0" applyProtection="0">
      <alignment vertical="center"/>
    </xf>
    <xf numFmtId="0" fontId="128" fillId="0" borderId="64" applyNumberFormat="0" applyFill="0" applyAlignment="0" applyProtection="0">
      <alignment vertical="center"/>
    </xf>
    <xf numFmtId="181" fontId="1" fillId="0" borderId="0">
      <alignment vertical="center"/>
    </xf>
    <xf numFmtId="0" fontId="241" fillId="0" borderId="64" applyNumberFormat="0" applyFill="0" applyAlignment="0" applyProtection="0">
      <alignment vertical="center"/>
    </xf>
    <xf numFmtId="181" fontId="1" fillId="0" borderId="0">
      <alignment vertical="center"/>
    </xf>
    <xf numFmtId="181" fontId="21" fillId="0" borderId="0"/>
    <xf numFmtId="0" fontId="256" fillId="0" borderId="64" applyNumberFormat="0" applyFill="0" applyAlignment="0" applyProtection="0">
      <alignment vertical="center"/>
    </xf>
    <xf numFmtId="181" fontId="1" fillId="0" borderId="0">
      <alignment vertical="center"/>
    </xf>
    <xf numFmtId="0" fontId="21" fillId="0" borderId="0"/>
    <xf numFmtId="0" fontId="128" fillId="0" borderId="64" applyNumberFormat="0" applyFill="0" applyAlignment="0" applyProtection="0">
      <alignment vertical="center"/>
    </xf>
    <xf numFmtId="181" fontId="21" fillId="0" borderId="0"/>
    <xf numFmtId="181" fontId="1" fillId="0" borderId="0">
      <alignment vertical="center"/>
    </xf>
    <xf numFmtId="0" fontId="128" fillId="0" borderId="64" applyNumberFormat="0" applyFill="0" applyAlignment="0" applyProtection="0">
      <alignment vertical="center"/>
    </xf>
    <xf numFmtId="181" fontId="131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8" fillId="0" borderId="68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48" fillId="0" borderId="68" applyNumberFormat="0" applyFill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48" fillId="0" borderId="68" applyNumberFormat="0" applyFill="0" applyAlignment="0" applyProtection="0">
      <alignment vertical="center"/>
    </xf>
    <xf numFmtId="0" fontId="230" fillId="0" borderId="82" applyNumberFormat="0" applyFill="0" applyAlignment="0" applyProtection="0">
      <alignment vertical="center"/>
    </xf>
    <xf numFmtId="0" fontId="230" fillId="0" borderId="80" applyNumberFormat="0" applyFill="0" applyAlignment="0" applyProtection="0">
      <alignment vertical="center"/>
    </xf>
    <xf numFmtId="0" fontId="230" fillId="0" borderId="80" applyNumberFormat="0" applyFill="0" applyAlignment="0" applyProtection="0">
      <alignment vertical="center"/>
    </xf>
    <xf numFmtId="0" fontId="230" fillId="0" borderId="80" applyNumberFormat="0" applyFill="0" applyAlignment="0" applyProtection="0">
      <alignment vertical="center"/>
    </xf>
    <xf numFmtId="0" fontId="230" fillId="0" borderId="80" applyNumberFormat="0" applyFill="0" applyAlignment="0" applyProtection="0">
      <alignment vertical="center"/>
    </xf>
    <xf numFmtId="197" fontId="29" fillId="0" borderId="93" applyFill="0" applyProtection="0">
      <alignment horizontal="center" vertical="center"/>
    </xf>
    <xf numFmtId="197" fontId="29" fillId="0" borderId="79" applyFill="0" applyProtection="0">
      <alignment horizontal="center"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48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0" fontId="230" fillId="0" borderId="0" applyNumberFormat="0" applyFill="0" applyBorder="0" applyAlignment="0" applyProtection="0">
      <alignment vertical="center"/>
    </xf>
    <xf numFmtId="180" fontId="148" fillId="0" borderId="0" applyNumberFormat="0" applyFill="0" applyBorder="0" applyAlignment="0" applyProtection="0">
      <alignment vertical="center"/>
    </xf>
    <xf numFmtId="178" fontId="173" fillId="0" borderId="88" applyFill="0" applyProtection="0">
      <alignment horizontal="right" vertical="center" indent="1"/>
    </xf>
    <xf numFmtId="0" fontId="21" fillId="0" borderId="0"/>
    <xf numFmtId="178" fontId="173" fillId="0" borderId="88" applyFill="0" applyProtection="0">
      <alignment horizontal="right" vertical="center" indent="1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61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61" fillId="0" borderId="0" applyNumberFormat="0" applyFill="0" applyBorder="0" applyAlignment="0" applyProtection="0">
      <alignment vertical="center"/>
    </xf>
    <xf numFmtId="180" fontId="161" fillId="0" borderId="0" applyNumberFormat="0" applyFill="0" applyBorder="0" applyAlignment="0" applyProtection="0">
      <alignment vertical="center"/>
    </xf>
    <xf numFmtId="0" fontId="243" fillId="0" borderId="0" applyProtection="0">
      <alignment horizontal="left"/>
    </xf>
    <xf numFmtId="0" fontId="243" fillId="0" borderId="0" applyProtection="0">
      <alignment horizontal="left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43" fillId="0" borderId="0" applyProtection="0">
      <alignment horizontal="left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61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47" fillId="0" borderId="69" applyNumberFormat="0" applyFill="0" applyAlignment="0" applyProtection="0">
      <alignment vertical="center"/>
    </xf>
    <xf numFmtId="0" fontId="265" fillId="0" borderId="67" applyNumberFormat="0" applyFill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21" fillId="0" borderId="0"/>
    <xf numFmtId="0" fontId="147" fillId="0" borderId="69" applyNumberFormat="0" applyFill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0" fontId="21" fillId="0" borderId="0"/>
    <xf numFmtId="0" fontId="147" fillId="0" borderId="69" applyNumberFormat="0" applyFill="0" applyAlignment="0" applyProtection="0">
      <alignment vertical="center"/>
    </xf>
    <xf numFmtId="181" fontId="147" fillId="0" borderId="69" applyNumberFormat="0" applyFill="0" applyAlignment="0" applyProtection="0">
      <alignment vertical="center"/>
    </xf>
    <xf numFmtId="0" fontId="147" fillId="0" borderId="69" applyNumberFormat="0" applyFill="0" applyAlignment="0" applyProtection="0">
      <alignment vertical="center"/>
    </xf>
    <xf numFmtId="0" fontId="265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7" fillId="0" borderId="69" applyNumberFormat="0" applyFill="0" applyAlignment="0" applyProtection="0">
      <alignment vertical="center"/>
    </xf>
    <xf numFmtId="0" fontId="42" fillId="0" borderId="0"/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47" fillId="0" borderId="6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80" fillId="0" borderId="0" applyNumberFormat="0" applyFill="0" applyBorder="0" applyAlignment="0" applyProtection="0">
      <alignment vertical="center"/>
    </xf>
    <xf numFmtId="0" fontId="42" fillId="0" borderId="0"/>
    <xf numFmtId="0" fontId="180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3" fillId="0" borderId="65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0" fontId="213" fillId="0" borderId="65" applyNumberFormat="0" applyFill="0" applyAlignment="0" applyProtection="0">
      <alignment vertical="center"/>
    </xf>
    <xf numFmtId="0" fontId="213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181" fontId="116" fillId="0" borderId="62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6" fillId="0" borderId="6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6" fillId="0" borderId="62" applyNumberFormat="0" applyFill="0" applyAlignment="0" applyProtection="0">
      <alignment vertical="center"/>
    </xf>
    <xf numFmtId="0" fontId="42" fillId="0" borderId="0"/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16" fillId="0" borderId="62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6" fillId="0" borderId="62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44" fillId="0" borderId="68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22" fillId="0" borderId="73" applyNumberFormat="0" applyFill="0" applyAlignment="0" applyProtection="0">
      <alignment vertical="center"/>
    </xf>
    <xf numFmtId="0" fontId="21" fillId="0" borderId="0"/>
    <xf numFmtId="181" fontId="122" fillId="0" borderId="73" applyNumberFormat="0" applyFill="0" applyAlignment="0" applyProtection="0">
      <alignment vertical="center"/>
    </xf>
    <xf numFmtId="0" fontId="1" fillId="0" borderId="0"/>
    <xf numFmtId="0" fontId="122" fillId="0" borderId="73" applyNumberFormat="0" applyFill="0" applyAlignment="0" applyProtection="0">
      <alignment vertical="center"/>
    </xf>
    <xf numFmtId="226" fontId="21" fillId="0" borderId="0">
      <alignment vertical="center"/>
    </xf>
    <xf numFmtId="0" fontId="244" fillId="0" borderId="68" applyNumberFormat="0" applyFill="0" applyAlignment="0" applyProtection="0">
      <alignment vertical="center"/>
    </xf>
    <xf numFmtId="0" fontId="21" fillId="0" borderId="0"/>
    <xf numFmtId="0" fontId="122" fillId="0" borderId="73" applyNumberFormat="0" applyFill="0" applyAlignment="0" applyProtection="0">
      <alignment vertical="center"/>
    </xf>
    <xf numFmtId="0" fontId="49" fillId="0" borderId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44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2" fillId="0" borderId="73" applyNumberFormat="0" applyFill="0" applyAlignment="0" applyProtection="0">
      <alignment vertical="center"/>
    </xf>
    <xf numFmtId="0" fontId="21" fillId="0" borderId="0"/>
    <xf numFmtId="181" fontId="122" fillId="0" borderId="73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122" fillId="0" borderId="73" applyNumberFormat="0" applyFill="0" applyAlignment="0" applyProtection="0">
      <alignment vertical="center"/>
    </xf>
    <xf numFmtId="181" fontId="95" fillId="0" borderId="0"/>
    <xf numFmtId="0" fontId="122" fillId="0" borderId="73" applyNumberFormat="0" applyFill="0" applyAlignment="0" applyProtection="0">
      <alignment vertical="center"/>
    </xf>
    <xf numFmtId="0" fontId="21" fillId="0" borderId="0"/>
    <xf numFmtId="0" fontId="122" fillId="0" borderId="73" applyNumberFormat="0" applyFill="0" applyAlignment="0" applyProtection="0">
      <alignment vertical="center"/>
    </xf>
    <xf numFmtId="0" fontId="1" fillId="0" borderId="0"/>
    <xf numFmtId="181" fontId="122" fillId="0" borderId="73" applyNumberFormat="0" applyFill="0" applyAlignment="0" applyProtection="0">
      <alignment vertical="center"/>
    </xf>
    <xf numFmtId="0" fontId="21" fillId="0" borderId="0"/>
    <xf numFmtId="181" fontId="122" fillId="0" borderId="73" applyNumberFormat="0" applyFill="0" applyAlignment="0" applyProtection="0">
      <alignment vertical="center"/>
    </xf>
    <xf numFmtId="0" fontId="49" fillId="0" borderId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/>
    <xf numFmtId="181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181" fontId="122" fillId="0" borderId="73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44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22" fillId="0" borderId="7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/>
    <xf numFmtId="181" fontId="122" fillId="0" borderId="0" applyNumberFormat="0" applyFill="0" applyBorder="0" applyAlignment="0" applyProtection="0">
      <alignment vertical="center"/>
    </xf>
    <xf numFmtId="0" fontId="21" fillId="0" borderId="0"/>
    <xf numFmtId="181" fontId="122" fillId="0" borderId="0" applyNumberFormat="0" applyFill="0" applyBorder="0" applyAlignment="0" applyProtection="0">
      <alignment vertical="center"/>
    </xf>
    <xf numFmtId="181" fontId="21" fillId="0" borderId="0"/>
    <xf numFmtId="0" fontId="122" fillId="0" borderId="0" applyNumberFormat="0" applyFill="0" applyBorder="0" applyAlignment="0" applyProtection="0">
      <alignment vertical="center"/>
    </xf>
    <xf numFmtId="0" fontId="21" fillId="0" borderId="0"/>
    <xf numFmtId="201" fontId="49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/>
    <xf numFmtId="181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222" fillId="0" borderId="0" applyNumberForma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181" fontId="102" fillId="0" borderId="0" applyNumberForma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21" fillId="0" borderId="0"/>
    <xf numFmtId="181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181" fontId="102" fillId="0" borderId="0" applyNumberForma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181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0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18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>
      <alignment vertical="center"/>
    </xf>
    <xf numFmtId="0" fontId="189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6" fillId="16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2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/>
    <xf numFmtId="0" fontId="21" fillId="0" borderId="0"/>
    <xf numFmtId="0" fontId="106" fillId="16" borderId="53" applyNumberFormat="0" applyAlignment="0" applyProtection="0">
      <alignment vertical="center"/>
    </xf>
    <xf numFmtId="181" fontId="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181" fontId="21" fillId="0" borderId="0"/>
    <xf numFmtId="0" fontId="106" fillId="16" borderId="53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106" fillId="16" borderId="53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06" fillId="16" borderId="53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181" fontId="1" fillId="0" borderId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9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42" fillId="0" borderId="0"/>
    <xf numFmtId="181" fontId="21" fillId="0" borderId="0"/>
    <xf numFmtId="0" fontId="106" fillId="16" borderId="53" applyNumberFormat="0" applyAlignment="0" applyProtection="0">
      <alignment vertical="center"/>
    </xf>
    <xf numFmtId="0" fontId="106" fillId="16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35" fillId="69" borderId="0" applyNumberFormat="0" applyBorder="0" applyAlignment="0" applyProtection="0">
      <alignment vertical="center"/>
    </xf>
    <xf numFmtId="0" fontId="42" fillId="0" borderId="0"/>
    <xf numFmtId="0" fontId="235" fillId="69" borderId="0" applyNumberFormat="0" applyBorder="0" applyAlignment="0" applyProtection="0">
      <alignment vertical="center"/>
    </xf>
    <xf numFmtId="0" fontId="235" fillId="6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0" fontId="119" fillId="22" borderId="0" applyNumberFormat="0" applyBorder="0" applyAlignment="0" applyProtection="0">
      <alignment vertical="center"/>
    </xf>
    <xf numFmtId="0" fontId="42" fillId="0" borderId="0"/>
    <xf numFmtId="18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1" fontId="21" fillId="0" borderId="0"/>
    <xf numFmtId="18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/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42" fillId="0" borderId="0"/>
    <xf numFmtId="0" fontId="119" fillId="22" borderId="0" applyNumberFormat="0" applyBorder="0" applyAlignment="0" applyProtection="0">
      <alignment vertical="center"/>
    </xf>
    <xf numFmtId="0" fontId="96" fillId="0" borderId="0">
      <alignment vertical="center"/>
    </xf>
    <xf numFmtId="0" fontId="119" fillId="22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90" fontId="49" fillId="0" borderId="0">
      <alignment vertical="center"/>
    </xf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19" fillId="22" borderId="0" applyNumberFormat="0" applyBorder="0" applyAlignment="0" applyProtection="0">
      <alignment vertical="center"/>
    </xf>
    <xf numFmtId="18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35" fillId="69" borderId="0" applyNumberFormat="0" applyBorder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19" fillId="22" borderId="0" applyNumberFormat="0" applyBorder="0" applyAlignment="0" applyProtection="0">
      <alignment vertical="center"/>
    </xf>
    <xf numFmtId="0" fontId="21" fillId="0" borderId="0"/>
    <xf numFmtId="0" fontId="119" fillId="22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9" fillId="22" borderId="0" applyNumberFormat="0" applyBorder="0" applyAlignment="0" applyProtection="0">
      <alignment vertical="center"/>
    </xf>
    <xf numFmtId="0" fontId="1" fillId="0" borderId="0"/>
    <xf numFmtId="181" fontId="87" fillId="5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181" fontId="1" fillId="0" borderId="0"/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181" fontId="1" fillId="0" borderId="0"/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42" fillId="0" borderId="0"/>
    <xf numFmtId="181" fontId="99" fillId="5" borderId="52" applyNumberFormat="0" applyAlignment="0" applyProtection="0">
      <alignment vertical="center"/>
    </xf>
    <xf numFmtId="0" fontId="42" fillId="0" borderId="0"/>
    <xf numFmtId="181" fontId="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42" fillId="0" borderId="0"/>
    <xf numFmtId="181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90" fontId="21" fillId="0" borderId="0"/>
    <xf numFmtId="0" fontId="21" fillId="0" borderId="0"/>
    <xf numFmtId="0" fontId="21" fillId="0" borderId="0"/>
    <xf numFmtId="0" fontId="50" fillId="0" borderId="0">
      <alignment vertical="center"/>
    </xf>
    <xf numFmtId="181" fontId="1" fillId="0" borderId="0"/>
    <xf numFmtId="0" fontId="21" fillId="0" borderId="0"/>
    <xf numFmtId="0" fontId="96" fillId="0" borderId="0" applyNumberFormat="0" applyFill="0" applyBorder="0" applyAlignment="0" applyProtection="0"/>
    <xf numFmtId="181" fontId="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5" fillId="63" borderId="7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18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2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0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50" fillId="0" borderId="0">
      <alignment vertical="center"/>
    </xf>
    <xf numFmtId="0" fontId="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84" fillId="16" borderId="50" applyNumberFormat="0" applyAlignment="0" applyProtection="0">
      <alignment vertical="center"/>
    </xf>
    <xf numFmtId="0" fontId="1" fillId="0" borderId="0"/>
    <xf numFmtId="0" fontId="96" fillId="0" borderId="0" applyNumberForma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84" fillId="16" borderId="50" applyNumberFormat="0" applyAlignment="0" applyProtection="0">
      <alignment vertical="center"/>
    </xf>
    <xf numFmtId="181" fontId="49" fillId="0" borderId="0"/>
    <xf numFmtId="0" fontId="84" fillId="16" borderId="50" applyNumberFormat="0" applyAlignment="0" applyProtection="0">
      <alignment vertical="center"/>
    </xf>
    <xf numFmtId="0" fontId="1" fillId="0" borderId="0"/>
    <xf numFmtId="0" fontId="1" fillId="0" borderId="0"/>
    <xf numFmtId="0" fontId="21" fillId="0" borderId="0"/>
    <xf numFmtId="0" fontId="49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49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42" fillId="0" borderId="0"/>
    <xf numFmtId="0" fontId="21" fillId="0" borderId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1" fillId="0" borderId="0">
      <alignment vertical="center"/>
    </xf>
    <xf numFmtId="0" fontId="1" fillId="0" borderId="0"/>
    <xf numFmtId="181" fontId="49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49" fillId="0" borderId="0"/>
    <xf numFmtId="0" fontId="1" fillId="0" borderId="0"/>
    <xf numFmtId="0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9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/>
    <xf numFmtId="0" fontId="2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181" fontId="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2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21" fillId="0" borderId="0"/>
    <xf numFmtId="0" fontId="42" fillId="0" borderId="0"/>
    <xf numFmtId="0" fontId="1" fillId="0" borderId="0"/>
    <xf numFmtId="0" fontId="21" fillId="0" borderId="0"/>
    <xf numFmtId="181" fontId="1" fillId="0" borderId="0"/>
    <xf numFmtId="0" fontId="1" fillId="0" borderId="0"/>
    <xf numFmtId="0" fontId="21" fillId="0" borderId="0"/>
    <xf numFmtId="0" fontId="49" fillId="0" borderId="0">
      <alignment vertical="center"/>
    </xf>
    <xf numFmtId="0" fontId="21" fillId="0" borderId="0"/>
    <xf numFmtId="180" fontId="42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/>
    <xf numFmtId="181" fontId="99" fillId="5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49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75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75" fillId="0" borderId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1" fontId="21" fillId="0" borderId="0"/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1" fillId="0" borderId="0"/>
    <xf numFmtId="181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181" fontId="21" fillId="0" borderId="0"/>
    <xf numFmtId="181" fontId="1" fillId="0" borderId="0"/>
    <xf numFmtId="0" fontId="21" fillId="0" borderId="0"/>
    <xf numFmtId="0" fontId="2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21" fillId="0" borderId="0"/>
    <xf numFmtId="0" fontId="42" fillId="0" borderId="0"/>
    <xf numFmtId="181" fontId="1" fillId="0" borderId="0"/>
    <xf numFmtId="0" fontId="21" fillId="0" borderId="0"/>
    <xf numFmtId="0" fontId="42" fillId="0" borderId="0"/>
    <xf numFmtId="181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1" fillId="0" borderId="0"/>
    <xf numFmtId="0" fontId="21" fillId="0" borderId="0"/>
    <xf numFmtId="181" fontId="1" fillId="0" borderId="0"/>
    <xf numFmtId="181" fontId="21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181" fontId="1" fillId="0" borderId="0"/>
    <xf numFmtId="181" fontId="1" fillId="0" borderId="0"/>
    <xf numFmtId="181" fontId="21" fillId="0" borderId="0"/>
    <xf numFmtId="181" fontId="1" fillId="0" borderId="0"/>
    <xf numFmtId="0" fontId="1" fillId="0" borderId="0"/>
    <xf numFmtId="181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13" fillId="0" borderId="0">
      <alignment vertical="center"/>
    </xf>
    <xf numFmtId="181" fontId="21" fillId="0" borderId="0"/>
    <xf numFmtId="181" fontId="1" fillId="0" borderId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42" fillId="0" borderId="0"/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0" fontId="42" fillId="0" borderId="0"/>
    <xf numFmtId="181" fontId="1" fillId="0" borderId="0"/>
    <xf numFmtId="0" fontId="111" fillId="27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181" fontId="1" fillId="0" borderId="0"/>
    <xf numFmtId="181" fontId="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" fillId="0" borderId="0"/>
    <xf numFmtId="0" fontId="21" fillId="0" borderId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181" fontId="1" fillId="0" borderId="0"/>
    <xf numFmtId="0" fontId="21" fillId="0" borderId="0"/>
    <xf numFmtId="181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181" fontId="1" fillId="0" borderId="0"/>
    <xf numFmtId="0" fontId="21" fillId="0" borderId="0"/>
    <xf numFmtId="0" fontId="21" fillId="0" borderId="0"/>
    <xf numFmtId="181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87" fillId="5" borderId="50" applyNumberFormat="0" applyAlignment="0" applyProtection="0">
      <alignment vertical="center"/>
    </xf>
    <xf numFmtId="181" fontId="1" fillId="0" borderId="0"/>
    <xf numFmtId="181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42" fillId="0" borderId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180" fontId="21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75" fillId="0" borderId="0"/>
    <xf numFmtId="181" fontId="21" fillId="0" borderId="0"/>
    <xf numFmtId="0" fontId="179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181" fontId="49" fillId="0" borderId="0">
      <alignment vertical="center"/>
    </xf>
    <xf numFmtId="0" fontId="21" fillId="0" borderId="0"/>
    <xf numFmtId="0" fontId="49" fillId="0" borderId="0">
      <alignment vertical="center"/>
    </xf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5" fillId="0" borderId="57" applyNumberFormat="0" applyFill="0" applyAlignment="0" applyProtection="0">
      <alignment vertical="center"/>
    </xf>
    <xf numFmtId="181" fontId="49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49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5" fillId="0" borderId="57" applyNumberFormat="0" applyFill="0" applyAlignment="0" applyProtection="0">
      <alignment vertical="center"/>
    </xf>
    <xf numFmtId="181" fontId="49" fillId="0" borderId="0">
      <alignment vertical="center"/>
    </xf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49" fillId="0" borderId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/>
    <xf numFmtId="0" fontId="227" fillId="64" borderId="0" applyNumberFormat="0" applyBorder="0" applyAlignment="0" applyProtection="0">
      <alignment vertical="center"/>
    </xf>
    <xf numFmtId="0" fontId="42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02" fillId="0" borderId="5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102" fillId="0" borderId="56" applyNumberFormat="0" applyFill="0" applyAlignment="0" applyProtection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1" fontId="1" fillId="0" borderId="0"/>
    <xf numFmtId="0" fontId="21" fillId="0" borderId="0"/>
    <xf numFmtId="0" fontId="1" fillId="0" borderId="0">
      <alignment vertical="center"/>
    </xf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1" fillId="0" borderId="0"/>
    <xf numFmtId="181" fontId="21" fillId="0" borderId="0"/>
    <xf numFmtId="0" fontId="176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181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1" fillId="0" borderId="0">
      <alignment vertical="center"/>
    </xf>
    <xf numFmtId="0" fontId="21" fillId="0" borderId="0"/>
    <xf numFmtId="0" fontId="21" fillId="0" borderId="0">
      <alignment vertical="center"/>
    </xf>
    <xf numFmtId="181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/>
    <xf numFmtId="181" fontId="1" fillId="0" borderId="0"/>
    <xf numFmtId="0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0" fontId="85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21" fillId="0" borderId="0"/>
    <xf numFmtId="0" fontId="42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96" fillId="0" borderId="0" applyNumberFormat="0" applyFill="0" applyBorder="0" applyAlignment="0" applyProtection="0"/>
    <xf numFmtId="0" fontId="42" fillId="0" borderId="0"/>
    <xf numFmtId="181" fontId="21" fillId="0" borderId="0"/>
    <xf numFmtId="0" fontId="1" fillId="0" borderId="0">
      <alignment vertical="center"/>
    </xf>
    <xf numFmtId="0" fontId="179" fillId="0" borderId="0">
      <alignment vertical="center"/>
    </xf>
    <xf numFmtId="0" fontId="1" fillId="0" borderId="0">
      <alignment vertical="center"/>
    </xf>
    <xf numFmtId="181" fontId="84" fillId="16" borderId="50" applyNumberFormat="0" applyAlignment="0" applyProtection="0">
      <alignment vertical="center"/>
    </xf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0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181" fontId="1" fillId="0" borderId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181" fontId="1" fillId="0" borderId="0"/>
    <xf numFmtId="0" fontId="96" fillId="0" borderId="0" applyNumberFormat="0" applyFill="0" applyBorder="0" applyAlignment="0" applyProtection="0"/>
    <xf numFmtId="0" fontId="84" fillId="16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42" fillId="0" borderId="0"/>
    <xf numFmtId="0" fontId="21" fillId="0" borderId="0"/>
    <xf numFmtId="0" fontId="1" fillId="0" borderId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1" fillId="0" borderId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2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0" fontId="139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50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>
      <alignment vertical="center"/>
    </xf>
    <xf numFmtId="181" fontId="21" fillId="0" borderId="0"/>
    <xf numFmtId="181" fontId="21" fillId="0" borderId="0">
      <alignment vertical="center"/>
    </xf>
    <xf numFmtId="0" fontId="21" fillId="0" borderId="0"/>
    <xf numFmtId="0" fontId="42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53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45" fillId="0" borderId="0" applyNumberFormat="0" applyFill="0" applyBorder="0" applyAlignment="0" applyProtection="0">
      <alignment vertical="center"/>
    </xf>
    <xf numFmtId="181" fontId="21" fillId="0" borderId="0"/>
    <xf numFmtId="0" fontId="145" fillId="0" borderId="0" applyNumberFormat="0" applyFill="0" applyBorder="0" applyAlignment="0" applyProtection="0">
      <alignment vertical="center"/>
    </xf>
    <xf numFmtId="181" fontId="21" fillId="0" borderId="0"/>
    <xf numFmtId="0" fontId="21" fillId="0" borderId="0"/>
    <xf numFmtId="181" fontId="1" fillId="0" borderId="0"/>
    <xf numFmtId="217" fontId="167" fillId="0" borderId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42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42" fillId="0" borderId="0"/>
    <xf numFmtId="0" fontId="21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1" fillId="0" borderId="0"/>
    <xf numFmtId="0" fontId="21" fillId="0" borderId="0"/>
    <xf numFmtId="0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42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71" fillId="2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176" fillId="2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49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181" fontId="21" fillId="0" borderId="0"/>
    <xf numFmtId="0" fontId="86" fillId="16" borderId="52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181" fontId="171" fillId="27" borderId="0" applyNumberFormat="0" applyBorder="0" applyAlignment="0" applyProtection="0">
      <alignment vertical="center"/>
    </xf>
    <xf numFmtId="181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181" fontId="87" fillId="5" borderId="50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21" fillId="0" borderId="0">
      <alignment vertical="center"/>
    </xf>
    <xf numFmtId="0" fontId="21" fillId="0" borderId="0"/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49" fillId="0" borderId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42" fillId="0" borderId="0"/>
    <xf numFmtId="181" fontId="21" fillId="0" borderId="0"/>
    <xf numFmtId="0" fontId="96" fillId="0" borderId="0">
      <alignment vertical="center"/>
    </xf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68" fillId="63" borderId="77" applyNumberFormat="0" applyAlignment="0" applyProtection="0">
      <alignment vertical="center"/>
    </xf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181" fontId="21" fillId="0" borderId="0"/>
    <xf numFmtId="222" fontId="2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1" fillId="0" borderId="0"/>
    <xf numFmtId="0" fontId="42" fillId="0" borderId="0"/>
    <xf numFmtId="181" fontId="21" fillId="0" borderId="0"/>
    <xf numFmtId="0" fontId="113" fillId="0" borderId="0">
      <alignment vertical="center"/>
    </xf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88" fillId="30" borderId="0" applyNumberFormat="0" applyBorder="0" applyAlignment="0" applyProtection="0">
      <alignment vertical="center"/>
    </xf>
    <xf numFmtId="181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1" fillId="0" borderId="0"/>
    <xf numFmtId="0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/>
    <xf numFmtId="0" fontId="1" fillId="0" borderId="0">
      <alignment vertical="center"/>
    </xf>
    <xf numFmtId="181" fontId="84" fillId="16" borderId="50" applyNumberFormat="0" applyAlignment="0" applyProtection="0">
      <alignment vertical="center"/>
    </xf>
    <xf numFmtId="0" fontId="21" fillId="0" borderId="0">
      <alignment vertical="center"/>
    </xf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1" fillId="0" borderId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96" fillId="0" borderId="0">
      <alignment vertical="center"/>
    </xf>
    <xf numFmtId="0" fontId="21" fillId="0" borderId="0"/>
    <xf numFmtId="181" fontId="21" fillId="0" borderId="0"/>
    <xf numFmtId="0" fontId="21" fillId="0" borderId="0"/>
    <xf numFmtId="0" fontId="114" fillId="0" borderId="57" applyNumberFormat="0" applyFill="0" applyAlignment="0" applyProtection="0">
      <alignment vertical="center"/>
    </xf>
    <xf numFmtId="181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181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114" fillId="0" borderId="57" applyNumberFormat="0" applyFill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181" fontId="21" fillId="0" borderId="0"/>
    <xf numFmtId="0" fontId="114" fillId="0" borderId="57" applyNumberFormat="0" applyFill="0" applyAlignment="0" applyProtection="0">
      <alignment vertical="center"/>
    </xf>
    <xf numFmtId="0" fontId="21" fillId="0" borderId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181" fontId="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87" fillId="5" borderId="50" applyNumberFormat="0" applyAlignment="0" applyProtection="0">
      <alignment vertical="center"/>
    </xf>
    <xf numFmtId="181" fontId="1" fillId="0" borderId="0"/>
    <xf numFmtId="0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21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181" fontId="1" fillId="0" borderId="0"/>
    <xf numFmtId="181" fontId="21" fillId="0" borderId="0"/>
    <xf numFmtId="181" fontId="1" fillId="0" borderId="0"/>
    <xf numFmtId="0" fontId="21" fillId="0" borderId="0"/>
    <xf numFmtId="181" fontId="2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181" fontId="21" fillId="0" borderId="0"/>
    <xf numFmtId="0" fontId="21" fillId="0" borderId="0"/>
    <xf numFmtId="0" fontId="21" fillId="0" borderId="0"/>
    <xf numFmtId="0" fontId="75" fillId="0" borderId="0">
      <alignment vertical="center"/>
    </xf>
    <xf numFmtId="0" fontId="54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75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03" fillId="0" borderId="7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3" fillId="0" borderId="7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03" fillId="0" borderId="7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181" fontId="21" fillId="0" borderId="0"/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181" fontId="21" fillId="0" borderId="0"/>
    <xf numFmtId="0" fontId="96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199" fillId="0" borderId="0" applyFont="0" applyFill="0" applyBorder="0" applyAlignment="0" applyProtection="0"/>
    <xf numFmtId="181" fontId="21" fillId="0" borderId="0"/>
    <xf numFmtId="41" fontId="199" fillId="0" borderId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199" fillId="0" borderId="0" applyFont="0" applyFill="0" applyBorder="0" applyAlignment="0" applyProtection="0"/>
    <xf numFmtId="0" fontId="21" fillId="0" borderId="0"/>
    <xf numFmtId="41" fontId="199" fillId="0" borderId="0" applyFont="0" applyFill="0" applyBorder="0" applyAlignment="0" applyProtection="0"/>
    <xf numFmtId="0" fontId="21" fillId="0" borderId="0"/>
    <xf numFmtId="41" fontId="199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89" fillId="18" borderId="53" applyNumberFormat="0" applyAlignment="0" applyProtection="0">
      <alignment vertical="center"/>
    </xf>
    <xf numFmtId="0" fontId="1" fillId="0" borderId="0"/>
    <xf numFmtId="181" fontId="1" fillId="0" borderId="0"/>
    <xf numFmtId="0" fontId="1" fillId="0" borderId="0"/>
    <xf numFmtId="181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181" fontId="21" fillId="0" borderId="0"/>
    <xf numFmtId="181" fontId="111" fillId="27" borderId="50" applyNumberFormat="0" applyAlignment="0" applyProtection="0">
      <alignment vertical="center"/>
    </xf>
    <xf numFmtId="0" fontId="42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21" fillId="0" borderId="0"/>
    <xf numFmtId="181" fontId="21" fillId="0" borderId="0"/>
    <xf numFmtId="0" fontId="42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181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83" fillId="0" borderId="0"/>
    <xf numFmtId="181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1" fillId="0" borderId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181" fontId="111" fillId="27" borderId="50" applyNumberFormat="0" applyAlignment="0" applyProtection="0">
      <alignment vertical="center"/>
    </xf>
    <xf numFmtId="181" fontId="21" fillId="0" borderId="0"/>
    <xf numFmtId="181" fontId="21" fillId="0" borderId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41" fontId="21" fillId="0" borderId="0" applyFont="0" applyFill="0" applyBorder="0" applyAlignment="0" applyProtection="0">
      <alignment vertical="center"/>
    </xf>
    <xf numFmtId="0" fontId="21" fillId="0" borderId="0"/>
    <xf numFmtId="0" fontId="212" fillId="93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54" fillId="20" borderId="54" applyNumberFormat="0" applyFont="0" applyAlignment="0" applyProtection="0">
      <alignment vertical="center"/>
    </xf>
    <xf numFmtId="181" fontId="21" fillId="0" borderId="0"/>
    <xf numFmtId="0" fontId="54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6" fillId="16" borderId="52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96" fillId="0" borderId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21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7" applyNumberFormat="0" applyFill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0" fontId="85" fillId="0" borderId="57" applyNumberFormat="0" applyFill="0" applyAlignment="0" applyProtection="0">
      <alignment vertical="center"/>
    </xf>
    <xf numFmtId="181" fontId="21" fillId="0" borderId="0"/>
    <xf numFmtId="0" fontId="21" fillId="0" borderId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49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99" fillId="5" borderId="52" applyNumberFormat="0" applyAlignment="0" applyProtection="0">
      <alignment vertical="center"/>
    </xf>
    <xf numFmtId="0" fontId="42" fillId="0" borderId="0"/>
    <xf numFmtId="181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49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21" fillId="0" borderId="0"/>
    <xf numFmtId="181" fontId="87" fillId="5" borderId="50" applyNumberFormat="0" applyAlignment="0" applyProtection="0">
      <alignment vertical="center"/>
    </xf>
    <xf numFmtId="0" fontId="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181" fontId="21" fillId="0" borderId="0"/>
    <xf numFmtId="181" fontId="21" fillId="0" borderId="0"/>
    <xf numFmtId="0" fontId="21" fillId="0" borderId="0"/>
    <xf numFmtId="181" fontId="21" fillId="0" borderId="0"/>
    <xf numFmtId="181" fontId="111" fillId="27" borderId="50" applyNumberFormat="0" applyAlignment="0" applyProtection="0">
      <alignment vertical="center"/>
    </xf>
    <xf numFmtId="181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10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220" fontId="21" fillId="0" borderId="0">
      <alignment vertical="center"/>
    </xf>
    <xf numFmtId="181" fontId="21" fillId="0" borderId="0"/>
    <xf numFmtId="0" fontId="114" fillId="0" borderId="57" applyNumberFormat="0" applyFill="0" applyAlignment="0" applyProtection="0">
      <alignment vertical="center"/>
    </xf>
    <xf numFmtId="0" fontId="21" fillId="0" borderId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181" fontId="1" fillId="0" borderId="0"/>
    <xf numFmtId="0" fontId="21" fillId="0" borderId="0"/>
    <xf numFmtId="181" fontId="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5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180" fontId="124" fillId="23" borderId="0" applyNumberFormat="0" applyBorder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181" fontId="95" fillId="0" borderId="0"/>
    <xf numFmtId="226" fontId="21" fillId="0" borderId="0">
      <alignment vertical="center"/>
    </xf>
    <xf numFmtId="0" fontId="49" fillId="0" borderId="0">
      <alignment vertical="center"/>
    </xf>
    <xf numFmtId="0" fontId="87" fillId="5" borderId="50" applyNumberFormat="0" applyAlignment="0" applyProtection="0">
      <alignment vertical="center"/>
    </xf>
    <xf numFmtId="0" fontId="21" fillId="0" borderId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181" fontId="21" fillId="0" borderId="0">
      <alignment vertical="center"/>
    </xf>
    <xf numFmtId="0" fontId="21" fillId="0" borderId="0"/>
    <xf numFmtId="181" fontId="21" fillId="0" borderId="0"/>
    <xf numFmtId="0" fontId="21" fillId="0" borderId="0"/>
    <xf numFmtId="180" fontId="130" fillId="16" borderId="52" applyNumberFormat="0" applyAlignment="0" applyProtection="0">
      <alignment vertical="center"/>
    </xf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49" fillId="0" borderId="0">
      <alignment vertical="center"/>
    </xf>
    <xf numFmtId="181" fontId="21" fillId="0" borderId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181" fontId="177" fillId="24" borderId="58" applyNumberFormat="0" applyAlignment="0" applyProtection="0">
      <alignment vertical="center"/>
    </xf>
    <xf numFmtId="0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1" fillId="0" borderId="0"/>
    <xf numFmtId="181" fontId="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181" fontId="21" fillId="0" borderId="0"/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1" fillId="0" borderId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>
      <alignment vertical="center"/>
    </xf>
    <xf numFmtId="181" fontId="21" fillId="0" borderId="0"/>
    <xf numFmtId="181" fontId="21" fillId="0" borderId="0"/>
    <xf numFmtId="0" fontId="21" fillId="0" borderId="0"/>
    <xf numFmtId="181" fontId="21" fillId="0" borderId="0">
      <alignment vertical="center"/>
    </xf>
    <xf numFmtId="0" fontId="21" fillId="0" borderId="0">
      <alignment vertical="center"/>
    </xf>
    <xf numFmtId="0" fontId="21" fillId="0" borderId="0"/>
    <xf numFmtId="181" fontId="95" fillId="0" borderId="0"/>
    <xf numFmtId="0" fontId="21" fillId="0" borderId="0"/>
    <xf numFmtId="0" fontId="49" fillId="0" borderId="0">
      <alignment vertical="center"/>
    </xf>
    <xf numFmtId="0" fontId="21" fillId="0" borderId="0"/>
    <xf numFmtId="0" fontId="21" fillId="0" borderId="0">
      <alignment vertical="center"/>
    </xf>
    <xf numFmtId="181" fontId="21" fillId="0" borderId="0"/>
    <xf numFmtId="181" fontId="21" fillId="0" borderId="0">
      <alignment vertical="center"/>
    </xf>
    <xf numFmtId="0" fontId="96" fillId="0" borderId="0" applyNumberFormat="0" applyFill="0" applyBorder="0" applyAlignment="0" applyProtection="0"/>
    <xf numFmtId="181" fontId="21" fillId="0" borderId="0">
      <alignment vertical="center"/>
    </xf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/>
    <xf numFmtId="0" fontId="42" fillId="0" borderId="0"/>
    <xf numFmtId="0" fontId="21" fillId="0" borderId="0">
      <alignment vertical="center"/>
    </xf>
    <xf numFmtId="0" fontId="42" fillId="0" borderId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88" fillId="34" borderId="0" applyNumberFormat="0" applyBorder="0" applyAlignment="0" applyProtection="0">
      <alignment vertical="center"/>
    </xf>
    <xf numFmtId="0" fontId="1" fillId="0" borderId="0"/>
    <xf numFmtId="0" fontId="89" fillId="18" borderId="53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42" fillId="0" borderId="0"/>
    <xf numFmtId="0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8" fillId="34" borderId="0" applyNumberFormat="0" applyBorder="0" applyAlignment="0" applyProtection="0">
      <alignment vertical="center"/>
    </xf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0" fontId="89" fillId="18" borderId="53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89" fillId="18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/>
    <xf numFmtId="181" fontId="97" fillId="18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89" fillId="18" borderId="53" applyNumberFormat="0" applyAlignment="0" applyProtection="0">
      <alignment vertical="center"/>
    </xf>
    <xf numFmtId="181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0" fontId="89" fillId="18" borderId="53" applyNumberFormat="0" applyAlignment="0" applyProtection="0">
      <alignment vertical="center"/>
    </xf>
    <xf numFmtId="184" fontId="49" fillId="0" borderId="0">
      <alignment vertical="center"/>
    </xf>
    <xf numFmtId="0" fontId="89" fillId="18" borderId="53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181" fontId="21" fillId="0" borderId="0">
      <alignment vertical="center"/>
    </xf>
    <xf numFmtId="181" fontId="21" fillId="0" borderId="0"/>
    <xf numFmtId="0" fontId="21" fillId="0" borderId="0"/>
    <xf numFmtId="0" fontId="21" fillId="0" borderId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181" fontId="21" fillId="0" borderId="0"/>
    <xf numFmtId="0" fontId="1" fillId="0" borderId="0">
      <alignment vertical="center"/>
    </xf>
    <xf numFmtId="181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21" fillId="0" borderId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181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181" fontId="87" fillId="5" borderId="50" applyNumberFormat="0" applyAlignment="0" applyProtection="0">
      <alignment vertical="center"/>
    </xf>
    <xf numFmtId="0" fontId="1" fillId="0" borderId="0">
      <alignment vertical="center"/>
    </xf>
    <xf numFmtId="181" fontId="21" fillId="0" borderId="0"/>
    <xf numFmtId="0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182" fontId="141" fillId="0" borderId="0"/>
    <xf numFmtId="0" fontId="1" fillId="0" borderId="0"/>
    <xf numFmtId="180" fontId="14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5" borderId="52" applyNumberFormat="0" applyAlignment="0" applyProtection="0">
      <alignment vertical="center"/>
    </xf>
    <xf numFmtId="0" fontId="1" fillId="0" borderId="0"/>
    <xf numFmtId="0" fontId="85" fillId="0" borderId="57" applyNumberFormat="0" applyFill="0" applyAlignment="0" applyProtection="0">
      <alignment vertical="center"/>
    </xf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" fillId="0" borderId="0"/>
    <xf numFmtId="0" fontId="21" fillId="0" borderId="0"/>
    <xf numFmtId="181" fontId="1" fillId="0" borderId="0"/>
    <xf numFmtId="181" fontId="1" fillId="0" borderId="0"/>
    <xf numFmtId="0" fontId="21" fillId="0" borderId="0"/>
    <xf numFmtId="181" fontId="1" fillId="0" borderId="0"/>
    <xf numFmtId="0" fontId="111" fillId="27" borderId="50" applyNumberFormat="0" applyAlignment="0" applyProtection="0">
      <alignment vertical="center"/>
    </xf>
    <xf numFmtId="181" fontId="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0" fontId="42" fillId="0" borderId="0"/>
    <xf numFmtId="181" fontId="1" fillId="0" borderId="0"/>
    <xf numFmtId="181" fontId="1" fillId="0" borderId="0"/>
    <xf numFmtId="181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181" fontId="1" fillId="0" borderId="0"/>
    <xf numFmtId="181" fontId="1" fillId="0" borderId="0"/>
    <xf numFmtId="0" fontId="21" fillId="0" borderId="0"/>
    <xf numFmtId="181" fontId="1" fillId="0" borderId="0"/>
    <xf numFmtId="181" fontId="1" fillId="0" borderId="0"/>
    <xf numFmtId="181" fontId="21" fillId="0" borderId="0"/>
    <xf numFmtId="181" fontId="1" fillId="0" borderId="0"/>
    <xf numFmtId="0" fontId="176" fillId="1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0" fontId="227" fillId="64" borderId="0" applyNumberFormat="0" applyBorder="0" applyAlignment="0" applyProtection="0">
      <alignment vertical="center"/>
    </xf>
    <xf numFmtId="0" fontId="4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0" fontId="1" fillId="0" borderId="0"/>
    <xf numFmtId="0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4" fillId="0" borderId="57" applyNumberFormat="0" applyFill="0" applyAlignment="0" applyProtection="0">
      <alignment vertical="center"/>
    </xf>
    <xf numFmtId="0" fontId="42" fillId="0" borderId="0"/>
    <xf numFmtId="0" fontId="42" fillId="0" borderId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3" fillId="0" borderId="7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42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99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/>
    <xf numFmtId="0" fontId="21" fillId="0" borderId="0"/>
    <xf numFmtId="181" fontId="2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95" fillId="0" borderId="0">
      <alignment vertical="center"/>
    </xf>
    <xf numFmtId="181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181" fontId="21" fillId="0" borderId="0"/>
    <xf numFmtId="0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76" fillId="17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210" fontId="21" fillId="0" borderId="0" applyFont="0" applyFill="0" applyBorder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210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1" fillId="0" borderId="0">
      <alignment vertical="center"/>
    </xf>
    <xf numFmtId="181" fontId="21" fillId="0" borderId="0"/>
    <xf numFmtId="0" fontId="1" fillId="0" borderId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0" fontId="1" fillId="0" borderId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49" fillId="20" borderId="54" applyNumberFormat="0" applyFon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181" fontId="87" fillId="5" borderId="50" applyNumberFormat="0" applyAlignment="0" applyProtection="0">
      <alignment vertical="center"/>
    </xf>
    <xf numFmtId="181" fontId="21" fillId="0" borderId="0"/>
    <xf numFmtId="181" fontId="87" fillId="5" borderId="50" applyNumberFormat="0" applyAlignment="0" applyProtection="0">
      <alignment vertical="center"/>
    </xf>
    <xf numFmtId="181" fontId="21" fillId="0" borderId="0"/>
    <xf numFmtId="181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181" fontId="21" fillId="0" borderId="0"/>
    <xf numFmtId="181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0" fontId="49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181" fontId="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181" fontId="21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212" fillId="76" borderId="0" applyNumberFormat="0" applyBorder="0" applyAlignment="0" applyProtection="0">
      <alignment vertical="center"/>
    </xf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181" fontId="85" fillId="0" borderId="51" applyNumberFormat="0" applyFill="0" applyAlignment="0" applyProtection="0">
      <alignment vertical="center"/>
    </xf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0" fontId="21" fillId="0" borderId="0"/>
    <xf numFmtId="0" fontId="42" fillId="0" borderId="0"/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181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21" fillId="0" borderId="0"/>
    <xf numFmtId="0" fontId="84" fillId="16" borderId="50" applyNumberFormat="0" applyAlignment="0" applyProtection="0">
      <alignment vertical="center"/>
    </xf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181" fontId="21" fillId="0" borderId="0"/>
    <xf numFmtId="181" fontId="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86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40" fillId="0" borderId="8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127" fillId="0" borderId="63" applyNumberFormat="0" applyFill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4" fillId="20" borderId="54" applyNumberFormat="0" applyFont="0" applyAlignment="0" applyProtection="0">
      <alignment vertical="center"/>
    </xf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151" fillId="0" borderId="0"/>
    <xf numFmtId="0" fontId="1" fillId="0" borderId="0"/>
    <xf numFmtId="0" fontId="21" fillId="0" borderId="0"/>
    <xf numFmtId="181" fontId="1" fillId="0" borderId="0"/>
    <xf numFmtId="195" fontId="21" fillId="0" borderId="0"/>
    <xf numFmtId="182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223" fontId="42" fillId="0" borderId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00" fillId="0" borderId="74">
      <alignment vertical="top" wrapText="1"/>
    </xf>
    <xf numFmtId="181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/>
    <xf numFmtId="181" fontId="85" fillId="0" borderId="51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111" fillId="27" borderId="50" applyNumberFormat="0" applyAlignment="0" applyProtection="0">
      <alignment vertical="center"/>
    </xf>
    <xf numFmtId="181" fontId="21" fillId="0" borderId="0"/>
    <xf numFmtId="0" fontId="21" fillId="0" borderId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268" fillId="63" borderId="77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2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42" fillId="0" borderId="0"/>
    <xf numFmtId="0" fontId="21" fillId="0" borderId="0"/>
    <xf numFmtId="181" fontId="21" fillId="0" borderId="0"/>
    <xf numFmtId="0" fontId="110" fillId="0" borderId="59" applyNumberFormat="0" applyFill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42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" fillId="0" borderId="0"/>
    <xf numFmtId="0" fontId="1" fillId="0" borderId="0"/>
    <xf numFmtId="0" fontId="42" fillId="0" borderId="0"/>
    <xf numFmtId="0" fontId="1" fillId="0" borderId="0"/>
    <xf numFmtId="181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181" fontId="1" fillId="0" borderId="0">
      <alignment vertical="center"/>
    </xf>
    <xf numFmtId="181" fontId="1" fillId="0" borderId="0">
      <alignment vertical="center"/>
    </xf>
    <xf numFmtId="0" fontId="1" fillId="0" borderId="0"/>
    <xf numFmtId="181" fontId="1" fillId="0" borderId="0">
      <alignment vertical="center"/>
    </xf>
    <xf numFmtId="0" fontId="1" fillId="0" borderId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1" fillId="0" borderId="0"/>
    <xf numFmtId="0" fontId="21" fillId="0" borderId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0" fontId="42" fillId="0" borderId="0"/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/>
    <xf numFmtId="0" fontId="88" fillId="34" borderId="0" applyNumberFormat="0" applyBorder="0" applyAlignment="0" applyProtection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87" fillId="5" borderId="50" applyNumberFormat="0" applyAlignment="0" applyProtection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42" fillId="0" borderId="0"/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21" fillId="0" borderId="0"/>
    <xf numFmtId="181" fontId="1" fillId="0" borderId="0">
      <alignment vertical="center"/>
    </xf>
    <xf numFmtId="181" fontId="1" fillId="0" borderId="0">
      <alignment vertical="center"/>
    </xf>
    <xf numFmtId="0" fontId="1" fillId="0" borderId="0">
      <alignment vertical="center"/>
    </xf>
    <xf numFmtId="181" fontId="21" fillId="0" borderId="0"/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>
      <alignment vertical="center"/>
    </xf>
    <xf numFmtId="0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181" fontId="1" fillId="0" borderId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1" fillId="0" borderId="0"/>
    <xf numFmtId="0" fontId="1" fillId="0" borderId="0"/>
    <xf numFmtId="181" fontId="1" fillId="0" borderId="0"/>
    <xf numFmtId="0" fontId="1" fillId="0" borderId="0"/>
    <xf numFmtId="181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181" fontId="1" fillId="0" borderId="0"/>
    <xf numFmtId="0" fontId="84" fillId="16" borderId="50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60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89" fillId="18" borderId="53" applyNumberFormat="0" applyAlignment="0" applyProtection="0">
      <alignment vertical="center"/>
    </xf>
    <xf numFmtId="181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101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9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80" fillId="0" borderId="0" applyNumberFormat="0" applyFill="0" applyBorder="0" applyAlignment="0" applyProtection="0">
      <alignment vertical="top"/>
      <protection locked="0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49" fillId="0" borderId="0">
      <alignment vertical="center"/>
    </xf>
    <xf numFmtId="0" fontId="99" fillId="5" borderId="52" applyNumberFormat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/>
    <xf numFmtId="0" fontId="85" fillId="0" borderId="57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21" fillId="0" borderId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101" fillId="16" borderId="52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96" fillId="0" borderId="0" applyNumberFormat="0" applyFill="0" applyBorder="0" applyAlignment="0" applyProtection="0"/>
    <xf numFmtId="0" fontId="21" fillId="0" borderId="0"/>
    <xf numFmtId="0" fontId="49" fillId="20" borderId="54" applyNumberFormat="0" applyFon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1" fillId="0" borderId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181" fontId="21" fillId="0" borderId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177" fillId="24" borderId="58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103" fillId="0" borderId="0"/>
    <xf numFmtId="0" fontId="21" fillId="0" borderId="0"/>
    <xf numFmtId="0" fontId="10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181" fontId="21" fillId="0" borderId="0"/>
    <xf numFmtId="0" fontId="49" fillId="0" borderId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49" fillId="0" borderId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42" fillId="0" borderId="0"/>
    <xf numFmtId="0" fontId="1" fillId="0" borderId="0"/>
    <xf numFmtId="0" fontId="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49" fillId="20" borderId="54" applyNumberFormat="0" applyFon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41" fontId="199" fillId="0" borderId="0" applyFont="0" applyFill="0" applyBorder="0" applyAlignment="0" applyProtection="0"/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97" fillId="18" borderId="50" applyNumberFormat="0" applyAlignment="0" applyProtection="0">
      <alignment vertical="center"/>
    </xf>
    <xf numFmtId="0" fontId="21" fillId="0" borderId="0"/>
    <xf numFmtId="0" fontId="97" fillId="18" borderId="50" applyNumberFormat="0" applyAlignment="0" applyProtection="0">
      <alignment vertical="center"/>
    </xf>
    <xf numFmtId="181" fontId="21" fillId="0" borderId="0"/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181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110" fillId="0" borderId="59" applyNumberFormat="0" applyFill="0" applyAlignment="0" applyProtection="0">
      <alignment vertical="center"/>
    </xf>
    <xf numFmtId="0" fontId="21" fillId="0" borderId="0"/>
    <xf numFmtId="0" fontId="21" fillId="0" borderId="0"/>
    <xf numFmtId="181" fontId="111" fillId="27" borderId="50" applyNumberFormat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/>
    <xf numFmtId="0" fontId="42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0" fontId="87" fillId="5" borderId="50" applyNumberFormat="0" applyAlignment="0" applyProtection="0">
      <alignment vertical="center"/>
    </xf>
    <xf numFmtId="0" fontId="21" fillId="0" borderId="0"/>
    <xf numFmtId="0" fontId="42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102" fillId="0" borderId="0" applyNumberFormat="0" applyFill="0" applyBorder="0" applyAlignment="0" applyProtection="0">
      <alignment vertical="center"/>
    </xf>
    <xf numFmtId="0" fontId="4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42" fillId="0" borderId="0"/>
    <xf numFmtId="0" fontId="21" fillId="0" borderId="0"/>
    <xf numFmtId="0" fontId="21" fillId="0" borderId="0"/>
    <xf numFmtId="181" fontId="21" fillId="0" borderId="0"/>
    <xf numFmtId="181" fontId="102" fillId="0" borderId="0" applyNumberFormat="0" applyFill="0" applyBorder="0" applyAlignment="0" applyProtection="0">
      <alignment vertical="center"/>
    </xf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21" fillId="0" borderId="0"/>
    <xf numFmtId="0" fontId="42" fillId="0" borderId="0"/>
    <xf numFmtId="181" fontId="21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96" fillId="0" borderId="0" applyNumberFormat="0" applyFill="0" applyBorder="0" applyAlignment="0" applyProtection="0"/>
    <xf numFmtId="0" fontId="42" fillId="0" borderId="0"/>
    <xf numFmtId="181" fontId="87" fillId="5" borderId="50" applyNumberFormat="0" applyAlignment="0" applyProtection="0">
      <alignment vertical="center"/>
    </xf>
    <xf numFmtId="181" fontId="21" fillId="0" borderId="0"/>
    <xf numFmtId="0" fontId="96" fillId="0" borderId="0" applyNumberFormat="0" applyFill="0" applyBorder="0" applyAlignment="0" applyProtection="0"/>
    <xf numFmtId="181" fontId="102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42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0" fontId="4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181" fontId="1" fillId="0" borderId="0"/>
    <xf numFmtId="0" fontId="85" fillId="0" borderId="51" applyNumberFormat="0" applyFill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87" fillId="5" borderId="50" applyNumberFormat="0" applyAlignment="0" applyProtection="0">
      <alignment vertical="center"/>
    </xf>
    <xf numFmtId="181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0" fontId="87" fillId="5" borderId="50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0" fontId="88" fillId="40" borderId="0" applyNumberFormat="0" applyBorder="0" applyAlignment="0" applyProtection="0">
      <alignment vertical="center"/>
    </xf>
    <xf numFmtId="181" fontId="1" fillId="0" borderId="0"/>
    <xf numFmtId="0" fontId="1" fillId="0" borderId="0">
      <alignment vertical="center"/>
    </xf>
    <xf numFmtId="0" fontId="88" fillId="40" borderId="0" applyNumberFormat="0" applyBorder="0" applyAlignment="0" applyProtection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181" fontId="1" fillId="0" borderId="0"/>
    <xf numFmtId="0" fontId="87" fillId="5" borderId="50" applyNumberFormat="0" applyAlignment="0" applyProtection="0">
      <alignment vertical="center"/>
    </xf>
    <xf numFmtId="181" fontId="1" fillId="0" borderId="0"/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" fillId="0" borderId="0"/>
    <xf numFmtId="181" fontId="87" fillId="5" borderId="50" applyNumberFormat="0" applyAlignment="0" applyProtection="0">
      <alignment vertical="center"/>
    </xf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1" fontId="1" fillId="0" borderId="0"/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" fillId="0" borderId="0"/>
    <xf numFmtId="181" fontId="87" fillId="5" borderId="50" applyNumberFormat="0" applyAlignment="0" applyProtection="0">
      <alignment vertical="center"/>
    </xf>
    <xf numFmtId="181" fontId="1" fillId="0" borderId="0"/>
    <xf numFmtId="181" fontId="1" fillId="0" borderId="0"/>
    <xf numFmtId="181" fontId="87" fillId="5" borderId="50" applyNumberFormat="0" applyAlignment="0" applyProtection="0">
      <alignment vertical="center"/>
    </xf>
    <xf numFmtId="181" fontId="1" fillId="0" borderId="0"/>
    <xf numFmtId="181" fontId="87" fillId="5" borderId="50" applyNumberFormat="0" applyAlignment="0" applyProtection="0">
      <alignment vertical="center"/>
    </xf>
    <xf numFmtId="181" fontId="1" fillId="0" borderId="0"/>
    <xf numFmtId="0" fontId="96" fillId="0" borderId="0" applyNumberFormat="0" applyFill="0" applyBorder="0" applyAlignment="0" applyProtection="0"/>
    <xf numFmtId="181" fontId="87" fillId="5" borderId="50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01" fillId="16" borderId="52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84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0" fontId="42" fillId="0" borderId="0"/>
    <xf numFmtId="181" fontId="1" fillId="0" borderId="0"/>
    <xf numFmtId="181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0" fontId="89" fillId="18" borderId="53" applyNumberFormat="0" applyAlignment="0" applyProtection="0">
      <alignment vertical="center"/>
    </xf>
    <xf numFmtId="181" fontId="1" fillId="0" borderId="0"/>
    <xf numFmtId="181" fontId="1" fillId="0" borderId="0"/>
    <xf numFmtId="0" fontId="89" fillId="18" borderId="53" applyNumberFormat="0" applyAlignment="0" applyProtection="0">
      <alignment vertical="center"/>
    </xf>
    <xf numFmtId="181" fontId="1" fillId="0" borderId="0"/>
    <xf numFmtId="181" fontId="1" fillId="0" borderId="0"/>
    <xf numFmtId="181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181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1" fillId="0" borderId="0"/>
    <xf numFmtId="0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0" fontId="21" fillId="0" borderId="0"/>
    <xf numFmtId="0" fontId="88" fillId="37" borderId="0" applyNumberFormat="0" applyBorder="0" applyAlignment="0" applyProtection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0" fontId="2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181" fontId="1" fillId="0" borderId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0" fontId="21" fillId="0" borderId="0" applyNumberFormat="0" applyFont="0" applyFill="0" applyBorder="0" applyAlignment="0" applyProtection="0"/>
    <xf numFmtId="181" fontId="1" fillId="0" borderId="0"/>
    <xf numFmtId="181" fontId="1" fillId="0" borderId="0"/>
    <xf numFmtId="181" fontId="1" fillId="0" borderId="0"/>
    <xf numFmtId="0" fontId="21" fillId="0" borderId="0"/>
    <xf numFmtId="0" fontId="85" fillId="0" borderId="57" applyNumberFormat="0" applyFill="0" applyAlignment="0" applyProtection="0">
      <alignment vertical="center"/>
    </xf>
    <xf numFmtId="181" fontId="1" fillId="0" borderId="0"/>
    <xf numFmtId="181" fontId="1" fillId="0" borderId="0"/>
    <xf numFmtId="181" fontId="1" fillId="0" borderId="0"/>
    <xf numFmtId="181" fontId="1" fillId="0" borderId="0"/>
    <xf numFmtId="0" fontId="21" fillId="0" borderId="0"/>
    <xf numFmtId="0" fontId="85" fillId="0" borderId="57" applyNumberFormat="0" applyFill="0" applyAlignment="0" applyProtection="0">
      <alignment vertical="center"/>
    </xf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181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0" fontId="2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2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96" fillId="0" borderId="0">
      <alignment vertical="center"/>
    </xf>
    <xf numFmtId="181" fontId="1" fillId="0" borderId="0"/>
    <xf numFmtId="181" fontId="1" fillId="0" borderId="0"/>
    <xf numFmtId="181" fontId="1" fillId="0" borderId="0"/>
    <xf numFmtId="181" fontId="99" fillId="5" borderId="52" applyNumberFormat="0" applyAlignment="0" applyProtection="0">
      <alignment vertical="center"/>
    </xf>
    <xf numFmtId="181" fontId="1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42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10" fillId="0" borderId="5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181" fontId="2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99" fillId="5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86" fillId="16" borderId="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5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5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181" fontId="2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88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88" fillId="34" borderId="0" applyNumberFormat="0" applyBorder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181" fontId="21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181" fontId="21" fillId="0" borderId="0"/>
    <xf numFmtId="181" fontId="21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181" fontId="21" fillId="0" borderId="0"/>
    <xf numFmtId="0" fontId="49" fillId="0" borderId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21" fillId="0" borderId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181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>
      <alignment vertical="center"/>
    </xf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181" fontId="87" fillId="5" borderId="50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88" fillId="0" borderId="0" applyNumberFormat="0" applyFill="0" applyBorder="0" applyProtection="0">
      <alignment vertical="top"/>
    </xf>
    <xf numFmtId="0" fontId="21" fillId="0" borderId="0" applyNumberFormat="0" applyFont="0" applyFill="0" applyBorder="0" applyAlignment="0" applyProtection="0"/>
    <xf numFmtId="0" fontId="188" fillId="0" borderId="0" applyNumberFormat="0" applyFill="0" applyBorder="0" applyProtection="0">
      <alignment vertical="top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8" fillId="42" borderId="0" applyNumberFormat="0" applyBorder="0" applyAlignment="0" applyProtection="0">
      <alignment vertical="center"/>
    </xf>
    <xf numFmtId="181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4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181" fontId="21" fillId="0" borderId="0"/>
    <xf numFmtId="181" fontId="21" fillId="0" borderId="0"/>
    <xf numFmtId="0" fontId="89" fillId="18" borderId="53" applyNumberFormat="0" applyAlignment="0" applyProtection="0">
      <alignment vertical="center"/>
    </xf>
    <xf numFmtId="181" fontId="21" fillId="0" borderId="0"/>
    <xf numFmtId="0" fontId="110" fillId="0" borderId="59" applyNumberFormat="0" applyFill="0" applyAlignment="0" applyProtection="0">
      <alignment vertical="center"/>
    </xf>
    <xf numFmtId="0" fontId="21" fillId="0" borderId="0"/>
    <xf numFmtId="0" fontId="89" fillId="18" borderId="53" applyNumberFormat="0" applyAlignment="0" applyProtection="0">
      <alignment vertical="center"/>
    </xf>
    <xf numFmtId="0" fontId="21" fillId="0" borderId="0"/>
    <xf numFmtId="0" fontId="110" fillId="0" borderId="59" applyNumberFormat="0" applyFill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181" fontId="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181" fontId="21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21" fillId="0" borderId="0"/>
    <xf numFmtId="0" fontId="21" fillId="0" borderId="0"/>
    <xf numFmtId="181" fontId="21" fillId="0" borderId="0"/>
    <xf numFmtId="181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88" fillId="37" borderId="0" applyNumberFormat="0" applyBorder="0" applyAlignment="0" applyProtection="0">
      <alignment vertical="center"/>
    </xf>
    <xf numFmtId="0" fontId="21" fillId="0" borderId="0"/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88" fillId="37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190" fontId="14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42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111" fillId="27" borderId="50" applyNumberFormat="0" applyAlignment="0" applyProtection="0">
      <alignment vertical="center"/>
    </xf>
    <xf numFmtId="0" fontId="21" fillId="0" borderId="0"/>
    <xf numFmtId="0" fontId="21" fillId="0" borderId="0"/>
    <xf numFmtId="0" fontId="88" fillId="3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88" fillId="34" borderId="0" applyNumberFormat="0" applyBorder="0" applyAlignment="0" applyProtection="0">
      <alignment vertical="center"/>
    </xf>
    <xf numFmtId="0" fontId="21" fillId="0" borderId="0"/>
    <xf numFmtId="181" fontId="21" fillId="0" borderId="0"/>
    <xf numFmtId="0" fontId="21" fillId="0" borderId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181" fontId="28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21" fillId="0" borderId="0"/>
    <xf numFmtId="181" fontId="28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51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99" fillId="5" borderId="52" applyNumberFormat="0" applyAlignment="0" applyProtection="0">
      <alignment vertical="center"/>
    </xf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8" fillId="40" borderId="0" applyNumberFormat="0" applyBorder="0" applyAlignment="0" applyProtection="0">
      <alignment vertical="center"/>
    </xf>
    <xf numFmtId="0" fontId="21" fillId="0" borderId="0"/>
    <xf numFmtId="0" fontId="88" fillId="40" borderId="0" applyNumberFormat="0" applyBorder="0" applyAlignment="0" applyProtection="0">
      <alignment vertical="center"/>
    </xf>
    <xf numFmtId="0" fontId="21" fillId="0" borderId="0"/>
    <xf numFmtId="0" fontId="88" fillId="40" borderId="0" applyNumberFormat="0" applyBorder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88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>
      <alignment vertical="center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181" fontId="111" fillId="27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181" fontId="99" fillId="5" borderId="52" applyNumberFormat="0" applyAlignment="0" applyProtection="0">
      <alignment vertical="center"/>
    </xf>
    <xf numFmtId="0" fontId="21" fillId="0" borderId="0"/>
    <xf numFmtId="0" fontId="42" fillId="0" borderId="0"/>
    <xf numFmtId="181" fontId="21" fillId="0" borderId="0"/>
    <xf numFmtId="0" fontId="21" fillId="0" borderId="0"/>
    <xf numFmtId="0" fontId="95" fillId="0" borderId="0"/>
    <xf numFmtId="0" fontId="21" fillId="0" borderId="0"/>
    <xf numFmtId="0" fontId="21" fillId="0" borderId="0" applyNumberFormat="0" applyFont="0" applyFill="0" applyBorder="0" applyAlignment="0" applyProtection="0"/>
    <xf numFmtId="181" fontId="21" fillId="0" borderId="0"/>
    <xf numFmtId="181" fontId="21" fillId="0" borderId="0"/>
    <xf numFmtId="0" fontId="1" fillId="0" borderId="0"/>
    <xf numFmtId="0" fontId="1" fillId="0" borderId="0"/>
    <xf numFmtId="0" fontId="21" fillId="0" borderId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>
      <alignment vertical="center"/>
    </xf>
    <xf numFmtId="0" fontId="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181" fontId="21" fillId="0" borderId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" fillId="0" borderId="0"/>
    <xf numFmtId="181" fontId="111" fillId="27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96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0" fontId="85" fillId="0" borderId="51" applyNumberFormat="0" applyFill="0" applyAlignment="0" applyProtection="0">
      <alignment vertical="center"/>
    </xf>
    <xf numFmtId="181" fontId="21" fillId="0" borderId="0"/>
    <xf numFmtId="0" fontId="21" fillId="0" borderId="0"/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/>
    <xf numFmtId="181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81" fontId="21" fillId="0" borderId="0"/>
    <xf numFmtId="210" fontId="21" fillId="0" borderId="0">
      <alignment vertical="center"/>
    </xf>
    <xf numFmtId="0" fontId="21" fillId="0" borderId="0"/>
    <xf numFmtId="181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50" fillId="0" borderId="0">
      <alignment vertical="center"/>
    </xf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" fillId="0" borderId="0"/>
    <xf numFmtId="0" fontId="1" fillId="0" borderId="0"/>
    <xf numFmtId="0" fontId="268" fillId="63" borderId="77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42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181" fontId="50" fillId="0" borderId="0">
      <alignment vertical="center"/>
    </xf>
    <xf numFmtId="0" fontId="1" fillId="0" borderId="0"/>
    <xf numFmtId="0" fontId="1" fillId="0" borderId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1" fontId="21" fillId="0" borderId="0">
      <alignment vertical="center"/>
    </xf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21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18" borderId="50" applyNumberFormat="0" applyAlignment="0" applyProtection="0">
      <alignment vertical="center"/>
    </xf>
    <xf numFmtId="0" fontId="96" fillId="0" borderId="0" applyNumberForma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9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181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/>
    <xf numFmtId="0" fontId="86" fillId="16" borderId="52" applyNumberFormat="0" applyAlignment="0" applyProtection="0">
      <alignment vertical="center"/>
    </xf>
    <xf numFmtId="181" fontId="21" fillId="0" borderId="0"/>
    <xf numFmtId="0" fontId="21" fillId="0" borderId="0">
      <alignment vertical="center"/>
    </xf>
    <xf numFmtId="0" fontId="86" fillId="16" borderId="52" applyNumberFormat="0" applyAlignment="0" applyProtection="0">
      <alignment vertical="center"/>
    </xf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1" fillId="0" borderId="0"/>
    <xf numFmtId="0" fontId="21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2" fillId="0" borderId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>
      <alignment vertical="center"/>
    </xf>
    <xf numFmtId="0" fontId="21" fillId="0" borderId="0">
      <alignment vertical="center"/>
    </xf>
    <xf numFmtId="0" fontId="21" fillId="0" borderId="0"/>
    <xf numFmtId="0" fontId="111" fillId="27" borderId="50" applyNumberFormat="0" applyAlignment="0" applyProtection="0">
      <alignment vertical="center"/>
    </xf>
    <xf numFmtId="182" fontId="141" fillId="0" borderId="0"/>
    <xf numFmtId="0" fontId="111" fillId="27" borderId="50" applyNumberFormat="0" applyAlignment="0" applyProtection="0">
      <alignment vertical="center"/>
    </xf>
    <xf numFmtId="190" fontId="141" fillId="0" borderId="0"/>
    <xf numFmtId="0" fontId="111" fillId="27" borderId="50" applyNumberFormat="0" applyAlignment="0" applyProtection="0">
      <alignment vertical="center"/>
    </xf>
    <xf numFmtId="0" fontId="141" fillId="0" borderId="0"/>
    <xf numFmtId="0" fontId="42" fillId="0" borderId="0"/>
    <xf numFmtId="182" fontId="42" fillId="0" borderId="0"/>
    <xf numFmtId="190" fontId="42" fillId="0" borderId="0">
      <alignment vertical="center"/>
    </xf>
    <xf numFmtId="0" fontId="111" fillId="27" borderId="50" applyNumberFormat="0" applyAlignment="0" applyProtection="0">
      <alignment vertical="center"/>
    </xf>
    <xf numFmtId="182" fontId="42" fillId="0" borderId="0"/>
    <xf numFmtId="0" fontId="111" fillId="27" borderId="50" applyNumberFormat="0" applyAlignment="0" applyProtection="0">
      <alignment vertical="center"/>
    </xf>
    <xf numFmtId="180" fontId="42" fillId="0" borderId="0"/>
    <xf numFmtId="0" fontId="172" fillId="0" borderId="0"/>
    <xf numFmtId="0" fontId="42" fillId="0" borderId="0"/>
    <xf numFmtId="0" fontId="172" fillId="0" borderId="0"/>
    <xf numFmtId="182" fontId="21" fillId="0" borderId="0">
      <alignment vertical="center"/>
    </xf>
    <xf numFmtId="182" fontId="21" fillId="0" borderId="0"/>
    <xf numFmtId="182" fontId="21" fillId="0" borderId="0"/>
    <xf numFmtId="190" fontId="42" fillId="0" borderId="0">
      <alignment vertical="center"/>
    </xf>
    <xf numFmtId="18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9" fillId="0" borderId="0" applyNumberForma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>
      <alignment vertical="top"/>
      <protection locked="0"/>
    </xf>
    <xf numFmtId="0" fontId="226" fillId="0" borderId="63" applyNumberFormat="0" applyFill="0" applyAlignment="0" applyProtection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6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63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center"/>
    </xf>
    <xf numFmtId="182" fontId="59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87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24" fillId="23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287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181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29" fillId="0" borderId="0" applyNumberForma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95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94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94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204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114" fillId="0" borderId="57" applyNumberFormat="0" applyFill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9" fillId="18" borderId="53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9" fillId="18" borderId="53" applyNumberFormat="0" applyAlignment="0" applyProtection="0">
      <alignment vertical="center"/>
    </xf>
    <xf numFmtId="0" fontId="42" fillId="0" borderId="0"/>
    <xf numFmtId="0" fontId="89" fillId="18" borderId="53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9" fillId="18" borderId="53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11" fillId="27" borderId="50" applyNumberFormat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203" fillId="0" borderId="75" applyNumberFormat="0" applyFill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7" fillId="18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8" fillId="34" borderId="0" applyNumberFormat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0" fontId="135" fillId="2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0" fontId="135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201" fontId="9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4" fillId="16" borderId="50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7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200" fillId="0" borderId="74">
      <alignment vertical="top" wrapText="1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77" fillId="24" borderId="58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85" fillId="8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85" fillId="81" borderId="0" applyNumberFormat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10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96" fillId="0" borderId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96" fillId="0" borderId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85" fillId="8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7" fillId="18" borderId="50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2" fillId="0" borderId="5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94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00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181" fontId="85" fillId="0" borderId="51" applyNumberFormat="0" applyFill="0" applyAlignment="0" applyProtection="0">
      <alignment vertical="center"/>
    </xf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04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51" fillId="0" borderId="0" applyNumberFormat="0" applyFill="0" applyBorder="0" applyAlignment="0" applyProtection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00" fillId="0" borderId="0" applyNumberFormat="0" applyFill="0" applyBorder="0" applyAlignment="0" applyProtection="0">
      <alignment vertical="top"/>
      <protection locked="0"/>
    </xf>
    <xf numFmtId="181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51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59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97" fillId="18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224" fillId="62" borderId="77" applyNumberFormat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114" fillId="0" borderId="57" applyNumberFormat="0" applyFill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7" fillId="5" borderId="50" applyNumberFormat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192" fontId="33" fillId="0" borderId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5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5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1" fillId="16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181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99" fillId="5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6" fillId="16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8" fillId="42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3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3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98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181" fontId="198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6" fillId="0" borderId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5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96" fillId="0" borderId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99" fillId="5" borderId="52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9" fillId="20" borderId="54" applyNumberFormat="0" applyFon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3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3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9" fillId="20" borderId="54" applyNumberFormat="0" applyFon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181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01" fillId="16" borderId="52" applyNumberFormat="0" applyAlignment="0" applyProtection="0">
      <alignment vertical="center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110" fillId="0" borderId="59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181" fontId="85" fillId="0" borderId="5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111" fillId="27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33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88" fillId="42" borderId="0" applyNumberFormat="0" applyBorder="0" applyAlignment="0" applyProtection="0">
      <alignment vertical="center"/>
    </xf>
    <xf numFmtId="0" fontId="88" fillId="46" borderId="0" applyNumberFormat="0" applyBorder="0" applyAlignment="0" applyProtection="0">
      <alignment vertical="center"/>
    </xf>
    <xf numFmtId="0" fontId="42" fillId="0" borderId="0"/>
    <xf numFmtId="0" fontId="88" fillId="46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181" fontId="88" fillId="42" borderId="0" applyNumberFormat="0" applyBorder="0" applyAlignment="0" applyProtection="0">
      <alignment vertical="center"/>
    </xf>
    <xf numFmtId="0" fontId="42" fillId="0" borderId="0"/>
    <xf numFmtId="0" fontId="88" fillId="42" borderId="0" applyNumberFormat="0" applyBorder="0" applyAlignment="0" applyProtection="0">
      <alignment vertical="center"/>
    </xf>
    <xf numFmtId="0" fontId="42" fillId="0" borderId="0"/>
    <xf numFmtId="181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42" borderId="0" applyNumberFormat="0" applyBorder="0" applyAlignment="0" applyProtection="0">
      <alignment vertical="center"/>
    </xf>
    <xf numFmtId="0" fontId="42" fillId="0" borderId="0"/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181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181" fontId="88" fillId="42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2" fillId="0" borderId="0"/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8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88" fillId="42" borderId="0" applyNumberFormat="0" applyBorder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42" fillId="0" borderId="0"/>
    <xf numFmtId="0" fontId="88" fillId="21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42" fillId="0" borderId="0"/>
    <xf numFmtId="0" fontId="88" fillId="21" borderId="0" applyNumberFormat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181" fontId="88" fillId="37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3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8" fillId="37" borderId="0" applyNumberFormat="0" applyBorder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8" fillId="33" borderId="0" applyNumberFormat="0" applyBorder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34" borderId="0" applyNumberFormat="0" applyBorder="0" applyAlignment="0" applyProtection="0">
      <alignment vertical="center"/>
    </xf>
    <xf numFmtId="0" fontId="42" fillId="0" borderId="0"/>
    <xf numFmtId="0" fontId="88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34" borderId="0" applyNumberFormat="0" applyBorder="0" applyAlignment="0" applyProtection="0">
      <alignment vertical="center"/>
    </xf>
    <xf numFmtId="0" fontId="212" fillId="77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42" fillId="0" borderId="0"/>
    <xf numFmtId="181" fontId="88" fillId="34" borderId="0" applyNumberFormat="0" applyBorder="0" applyAlignment="0" applyProtection="0">
      <alignment vertical="center"/>
    </xf>
    <xf numFmtId="0" fontId="42" fillId="0" borderId="0"/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8" fillId="34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0" fontId="88" fillId="34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42" fillId="0" borderId="0"/>
    <xf numFmtId="0" fontId="88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40" borderId="0" applyNumberFormat="0" applyBorder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42" fillId="0" borderId="0"/>
    <xf numFmtId="0" fontId="88" fillId="1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181" fontId="88" fillId="40" borderId="0" applyNumberFormat="0" applyBorder="0" applyAlignment="0" applyProtection="0">
      <alignment vertical="center"/>
    </xf>
    <xf numFmtId="0" fontId="42" fillId="0" borderId="0"/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4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181" fontId="88" fillId="30" borderId="0" applyNumberFormat="0" applyBorder="0" applyAlignment="0" applyProtection="0">
      <alignment vertical="center"/>
    </xf>
    <xf numFmtId="0" fontId="42" fillId="0" borderId="0"/>
    <xf numFmtId="0" fontId="95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8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181" fontId="88" fillId="30" borderId="0" applyNumberFormat="0" applyBorder="0" applyAlignment="0" applyProtection="0">
      <alignment vertical="center"/>
    </xf>
    <xf numFmtId="181" fontId="95" fillId="0" borderId="0"/>
    <xf numFmtId="0" fontId="88" fillId="30" borderId="0" applyNumberFormat="0" applyBorder="0" applyAlignment="0" applyProtection="0">
      <alignment vertical="center"/>
    </xf>
    <xf numFmtId="0" fontId="96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181" fontId="88" fillId="30" borderId="0" applyNumberFormat="0" applyBorder="0" applyAlignment="0" applyProtection="0">
      <alignment vertical="center"/>
    </xf>
    <xf numFmtId="0" fontId="42" fillId="0" borderId="0"/>
    <xf numFmtId="0" fontId="88" fillId="30" borderId="0" applyNumberFormat="0" applyBorder="0" applyAlignment="0" applyProtection="0">
      <alignment vertical="center"/>
    </xf>
    <xf numFmtId="0" fontId="95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181" fontId="88" fillId="30" borderId="0" applyNumberFormat="0" applyBorder="0" applyAlignment="0" applyProtection="0">
      <alignment vertical="center"/>
    </xf>
    <xf numFmtId="0" fontId="42" fillId="0" borderId="0"/>
    <xf numFmtId="181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42" fillId="0" borderId="0"/>
    <xf numFmtId="181" fontId="88" fillId="30" borderId="0" applyNumberFormat="0" applyBorder="0" applyAlignment="0" applyProtection="0">
      <alignment vertical="center"/>
    </xf>
    <xf numFmtId="0" fontId="42" fillId="0" borderId="0"/>
    <xf numFmtId="0" fontId="88" fillId="30" borderId="0" applyNumberFormat="0" applyBorder="0" applyAlignment="0" applyProtection="0">
      <alignment vertical="center"/>
    </xf>
    <xf numFmtId="0" fontId="42" fillId="0" borderId="0"/>
    <xf numFmtId="0" fontId="88" fillId="3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30" borderId="0" applyNumberFormat="0" applyBorder="0" applyAlignment="0" applyProtection="0">
      <alignment vertical="center"/>
    </xf>
    <xf numFmtId="0" fontId="42" fillId="0" borderId="0"/>
    <xf numFmtId="0" fontId="88" fillId="3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88" fillId="30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1" fontId="146" fillId="9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21" borderId="0" applyNumberFormat="0" applyBorder="0" applyAlignment="0" applyProtection="0">
      <alignment vertical="center"/>
    </xf>
    <xf numFmtId="0" fontId="42" fillId="0" borderId="0"/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42" fillId="0" borderId="0"/>
    <xf numFmtId="0" fontId="88" fillId="3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8" fillId="21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181" fontId="88" fillId="21" borderId="0" applyNumberFormat="0" applyBorder="0" applyAlignment="0" applyProtection="0">
      <alignment vertical="center"/>
    </xf>
    <xf numFmtId="0" fontId="42" fillId="0" borderId="0"/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181" fontId="88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8" fillId="21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88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176" fillId="17" borderId="0" applyNumberFormat="0" applyBorder="0" applyAlignment="0" applyProtection="0">
      <alignment vertical="center"/>
    </xf>
    <xf numFmtId="0" fontId="42" fillId="0" borderId="0"/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5" fillId="0" borderId="57" applyNumberFormat="0" applyFill="0" applyAlignment="0" applyProtection="0">
      <alignment vertical="center"/>
    </xf>
    <xf numFmtId="0" fontId="42" fillId="0" borderId="0"/>
    <xf numFmtId="0" fontId="85" fillId="0" borderId="57" applyNumberFormat="0" applyFill="0" applyAlignment="0" applyProtection="0">
      <alignment vertical="center"/>
    </xf>
    <xf numFmtId="181" fontId="176" fillId="17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2" fillId="0" borderId="0"/>
    <xf numFmtId="0" fontId="227" fillId="6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76" fillId="17" borderId="0" applyNumberFormat="0" applyBorder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181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181" fontId="176" fillId="17" borderId="0" applyNumberFormat="0" applyBorder="0" applyAlignment="0" applyProtection="0">
      <alignment vertical="center"/>
    </xf>
    <xf numFmtId="0" fontId="42" fillId="0" borderId="0"/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181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76" fillId="17" borderId="0" applyNumberFormat="0" applyBorder="0" applyAlignment="0" applyProtection="0">
      <alignment vertical="center"/>
    </xf>
    <xf numFmtId="0" fontId="42" fillId="0" borderId="0"/>
    <xf numFmtId="181" fontId="176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176" fillId="17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6" fillId="16" borderId="52" applyNumberFormat="0" applyAlignment="0" applyProtection="0">
      <alignment vertical="center"/>
    </xf>
    <xf numFmtId="0" fontId="286" fillId="0" borderId="0" applyNumberFormat="0" applyFill="0" applyBorder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125" fillId="0" borderId="0" applyNumberFormat="0" applyFill="0" applyBorder="0" applyAlignment="0" applyProtection="0">
      <alignment vertical="center"/>
    </xf>
    <xf numFmtId="181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76" fillId="1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86" fillId="16" borderId="52" applyNumberFormat="0" applyAlignment="0" applyProtection="0">
      <alignment vertical="center"/>
    </xf>
    <xf numFmtId="0" fontId="42" fillId="0" borderId="0"/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176" fillId="17" borderId="0" applyNumberFormat="0" applyBorder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27" fillId="64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176" fillId="1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42" fillId="0" borderId="0"/>
    <xf numFmtId="0" fontId="124" fillId="23" borderId="0" applyNumberFormat="0" applyBorder="0" applyAlignment="0" applyProtection="0">
      <alignment vertical="center"/>
    </xf>
    <xf numFmtId="0" fontId="42" fillId="0" borderId="0"/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6" fillId="23" borderId="0" applyNumberFormat="0" applyBorder="0" applyAlignment="0" applyProtection="0">
      <alignment vertical="center"/>
    </xf>
    <xf numFmtId="0" fontId="176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24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124" fillId="23" borderId="0" applyNumberFormat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124" fillId="23" borderId="0" applyNumberFormat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0" fontId="114" fillId="0" borderId="57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42" fillId="0" borderId="0"/>
    <xf numFmtId="0" fontId="85" fillId="0" borderId="57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1" fillId="10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95" fillId="0" borderId="0"/>
    <xf numFmtId="0" fontId="85" fillId="0" borderId="51" applyNumberFormat="0" applyFill="0" applyAlignment="0" applyProtection="0">
      <alignment vertical="center"/>
    </xf>
    <xf numFmtId="181" fontId="95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8" fillId="0" borderId="0"/>
    <xf numFmtId="181" fontId="85" fillId="0" borderId="51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6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96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/>
    <xf numFmtId="0" fontId="85" fillId="0" borderId="51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85" fillId="0" borderId="51" applyNumberFormat="0" applyFill="0" applyAlignment="0" applyProtection="0">
      <alignment vertical="center"/>
    </xf>
    <xf numFmtId="181" fontId="95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181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6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96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175" fillId="0" borderId="0" applyNumberFormat="0" applyFill="0" applyBorder="0" applyAlignment="0" applyProtection="0">
      <alignment vertical="top"/>
      <protection locked="0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180" fontId="139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139" fillId="0" borderId="57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1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85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38" fontId="189" fillId="0" borderId="0" applyFont="0" applyFill="0" applyBorder="0" applyAlignment="0" applyProtection="0"/>
    <xf numFmtId="38" fontId="267" fillId="0" borderId="0" applyFont="0" applyFill="0" applyBorder="0" applyAlignment="0" applyProtection="0">
      <alignment vertical="center"/>
    </xf>
    <xf numFmtId="38" fontId="189" fillId="0" borderId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38" fontId="189" fillId="0" borderId="0" applyFont="0" applyFill="0" applyBorder="0" applyAlignment="0" applyProtection="0"/>
    <xf numFmtId="38" fontId="189" fillId="0" borderId="0" applyFont="0" applyFill="0" applyBorder="0" applyAlignment="0" applyProtection="0"/>
    <xf numFmtId="0" fontId="146" fillId="9" borderId="0" applyNumberFormat="0" applyBorder="0" applyAlignment="0" applyProtection="0">
      <alignment vertical="center"/>
    </xf>
    <xf numFmtId="0" fontId="42" fillId="0" borderId="0"/>
    <xf numFmtId="0" fontId="146" fillId="9" borderId="0" applyNumberFormat="0" applyBorder="0" applyAlignment="0" applyProtection="0">
      <alignment vertical="center"/>
    </xf>
    <xf numFmtId="0" fontId="42" fillId="0" borderId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146" fillId="9" borderId="0" applyNumberFormat="0" applyBorder="0" applyAlignment="0" applyProtection="0">
      <alignment vertical="center"/>
    </xf>
    <xf numFmtId="0" fontId="42" fillId="0" borderId="0"/>
    <xf numFmtId="181" fontId="111" fillId="27" borderId="50" applyNumberFormat="0" applyAlignment="0" applyProtection="0">
      <alignment vertical="center"/>
    </xf>
    <xf numFmtId="0" fontId="42" fillId="0" borderId="0"/>
    <xf numFmtId="181" fontId="111" fillId="27" borderId="50" applyNumberFormat="0" applyAlignment="0" applyProtection="0">
      <alignment vertical="center"/>
    </xf>
    <xf numFmtId="181" fontId="146" fillId="9" borderId="0" applyNumberFormat="0" applyBorder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146" fillId="9" borderId="0" applyNumberFormat="0" applyBorder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146" fillId="9" borderId="0" applyNumberFormat="0" applyBorder="0" applyAlignment="0" applyProtection="0">
      <alignment vertical="center"/>
    </xf>
    <xf numFmtId="0" fontId="42" fillId="0" borderId="0"/>
    <xf numFmtId="181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42" fillId="0" borderId="0"/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46" fillId="9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6" fillId="0" borderId="0">
      <alignment vertical="center"/>
    </xf>
    <xf numFmtId="0" fontId="114" fillId="0" borderId="57" applyNumberFormat="0" applyFill="0" applyAlignment="0" applyProtection="0">
      <alignment vertical="center"/>
    </xf>
    <xf numFmtId="0" fontId="96" fillId="0" borderId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96" fillId="0" borderId="0">
      <alignment vertical="center"/>
    </xf>
    <xf numFmtId="0" fontId="114" fillId="0" borderId="57" applyNumberFormat="0" applyFill="0" applyAlignment="0" applyProtection="0">
      <alignment vertical="center"/>
    </xf>
    <xf numFmtId="0" fontId="96" fillId="0" borderId="0">
      <alignment vertical="center"/>
    </xf>
    <xf numFmtId="0" fontId="114" fillId="0" borderId="57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96" fillId="0" borderId="0">
      <alignment vertical="center"/>
    </xf>
    <xf numFmtId="0" fontId="203" fillId="0" borderId="75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75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175" fillId="0" borderId="0" applyNumberFormat="0" applyFill="0" applyBorder="0" applyAlignment="0" applyProtection="0">
      <alignment vertical="top"/>
      <protection locked="0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42" fillId="0" borderId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6" fillId="16" borderId="52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4" fillId="0" borderId="57" applyNumberFormat="0" applyFill="0" applyAlignment="0" applyProtection="0">
      <alignment vertical="center"/>
    </xf>
    <xf numFmtId="0" fontId="70" fillId="0" borderId="75" applyNumberFormat="0" applyFill="0" applyAlignment="0" applyProtection="0">
      <alignment vertical="center"/>
    </xf>
    <xf numFmtId="0" fontId="42" fillId="0" borderId="0"/>
    <xf numFmtId="0" fontId="96" fillId="0" borderId="75" applyNumberFormat="0" applyFill="0" applyAlignment="0" applyProtection="0"/>
    <xf numFmtId="0" fontId="42" fillId="0" borderId="0"/>
    <xf numFmtId="0" fontId="203" fillId="0" borderId="75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96" fillId="0" borderId="75" applyNumberFormat="0" applyFill="0" applyAlignment="0" applyProtection="0"/>
    <xf numFmtId="0" fontId="42" fillId="0" borderId="0"/>
    <xf numFmtId="0" fontId="99" fillId="5" borderId="52" applyNumberFormat="0" applyAlignment="0" applyProtection="0">
      <alignment vertical="center"/>
    </xf>
    <xf numFmtId="0" fontId="96" fillId="0" borderId="75" applyNumberFormat="0" applyFill="0" applyAlignment="0" applyProtection="0"/>
    <xf numFmtId="0" fontId="203" fillId="0" borderId="75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96" fillId="0" borderId="75" applyNumberFormat="0" applyFill="0" applyAlignment="0" applyProtection="0"/>
    <xf numFmtId="0" fontId="203" fillId="0" borderId="75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203" fillId="0" borderId="75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42" fillId="0" borderId="0"/>
    <xf numFmtId="0" fontId="203" fillId="0" borderId="75" applyNumberFormat="0" applyFill="0" applyAlignment="0" applyProtection="0">
      <alignment vertical="center"/>
    </xf>
    <xf numFmtId="0" fontId="203" fillId="0" borderId="75" applyNumberFormat="0" applyFill="0" applyAlignment="0" applyProtection="0">
      <alignment vertical="center"/>
    </xf>
    <xf numFmtId="0" fontId="42" fillId="0" borderId="0"/>
    <xf numFmtId="0" fontId="70" fillId="0" borderId="75" applyNumberFormat="0" applyFill="0" applyAlignment="0" applyProtection="0">
      <alignment vertical="center"/>
    </xf>
    <xf numFmtId="0" fontId="42" fillId="0" borderId="0"/>
    <xf numFmtId="0" fontId="203" fillId="0" borderId="75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0" fontId="89" fillId="18" borderId="53" applyNumberFormat="0" applyAlignment="0" applyProtection="0">
      <alignment vertical="center"/>
    </xf>
    <xf numFmtId="181" fontId="114" fillId="0" borderId="57" applyNumberFormat="0" applyFill="0" applyAlignment="0" applyProtection="0">
      <alignment vertical="center"/>
    </xf>
    <xf numFmtId="217" fontId="167" fillId="0" borderId="0" applyFont="0" applyFill="0" applyBorder="0" applyAlignment="0" applyProtection="0"/>
    <xf numFmtId="217" fontId="167" fillId="0" borderId="0" applyFont="0" applyFill="0" applyBorder="0" applyAlignment="0" applyProtection="0"/>
    <xf numFmtId="217" fontId="167" fillId="0" borderId="0" applyFont="0" applyFill="0" applyBorder="0" applyAlignment="0" applyProtection="0"/>
    <xf numFmtId="217" fontId="167" fillId="0" borderId="0" applyFont="0" applyFill="0" applyBorder="0" applyAlignment="0" applyProtection="0"/>
    <xf numFmtId="217" fontId="167" fillId="0" borderId="0" applyFont="0" applyFill="0" applyBorder="0" applyAlignment="0" applyProtection="0"/>
    <xf numFmtId="217" fontId="167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216" fontId="95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216" fontId="95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42" fillId="0" borderId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0" fontId="84" fillId="16" borderId="50" applyNumberFormat="0" applyAlignment="0" applyProtection="0">
      <alignment vertical="center"/>
    </xf>
    <xf numFmtId="180" fontId="84" fillId="16" borderId="50" applyNumberFormat="0" applyAlignment="0" applyProtection="0">
      <alignment vertical="center"/>
    </xf>
    <xf numFmtId="18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0" fontId="84" fillId="16" borderId="50" applyNumberFormat="0" applyAlignment="0" applyProtection="0">
      <alignment vertical="center"/>
    </xf>
    <xf numFmtId="180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181" fontId="84" fillId="16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6" fillId="0" borderId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8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181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181" fontId="87" fillId="5" borderId="50" applyNumberFormat="0" applyAlignment="0" applyProtection="0">
      <alignment vertical="center"/>
    </xf>
    <xf numFmtId="181" fontId="102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7" fillId="5" borderId="50" applyNumberFormat="0" applyAlignment="0" applyProtection="0">
      <alignment vertical="center"/>
    </xf>
    <xf numFmtId="18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1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181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87" fillId="5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42" fillId="0" borderId="0"/>
    <xf numFmtId="0" fontId="42" fillId="0" borderId="0"/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180" fontId="201" fillId="16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87" fillId="5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7" fillId="24" borderId="58" applyNumberFormat="0" applyAlignment="0" applyProtection="0">
      <alignment vertical="center"/>
    </xf>
    <xf numFmtId="180" fontId="10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42" fillId="0" borderId="0"/>
    <xf numFmtId="0" fontId="177" fillId="24" borderId="58" applyNumberFormat="0" applyAlignment="0" applyProtection="0">
      <alignment vertical="center"/>
    </xf>
    <xf numFmtId="0" fontId="42" fillId="0" borderId="0"/>
    <xf numFmtId="0" fontId="17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177" fillId="24" borderId="58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181" fontId="177" fillId="24" borderId="58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77" fillId="24" borderId="58" applyNumberFormat="0" applyAlignment="0" applyProtection="0">
      <alignment vertical="center"/>
    </xf>
    <xf numFmtId="0" fontId="42" fillId="0" borderId="0"/>
    <xf numFmtId="181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181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177" fillId="24" borderId="58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77" fillId="24" borderId="58" applyNumberFormat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7" fillId="24" borderId="58" applyNumberFormat="0" applyAlignment="0" applyProtection="0">
      <alignment vertical="center"/>
    </xf>
    <xf numFmtId="0" fontId="177" fillId="24" borderId="58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88" fillId="0" borderId="67" applyNumberFormat="0" applyFill="0" applyAlignment="0" applyProtection="0">
      <alignment vertical="center"/>
    </xf>
    <xf numFmtId="0" fontId="288" fillId="0" borderId="67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50" fillId="0" borderId="6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54" fillId="0" borderId="68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105" fillId="0" borderId="0" applyNumberFormat="0" applyFill="0" applyBorder="0" applyAlignment="0" applyProtection="0">
      <alignment vertical="center"/>
    </xf>
    <xf numFmtId="0" fontId="42" fillId="0" borderId="0"/>
    <xf numFmtId="0" fontId="21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0" fontId="105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0" fontId="215" fillId="0" borderId="0" applyNumberFormat="0" applyFill="0" applyBorder="0" applyAlignment="0" applyProtection="0">
      <alignment vertical="center"/>
    </xf>
    <xf numFmtId="180" fontId="10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25" fillId="0" borderId="0" applyNumberFormat="0" applyFill="0" applyBorder="0" applyAlignment="0" applyProtection="0">
      <alignment vertical="center"/>
    </xf>
    <xf numFmtId="180" fontId="125" fillId="0" borderId="0" applyNumberFormat="0" applyFill="0" applyBorder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86" fillId="0" borderId="0" applyNumberFormat="0" applyFill="0" applyBorder="0" applyAlignment="0" applyProtection="0">
      <alignment vertical="center"/>
    </xf>
    <xf numFmtId="0" fontId="286" fillId="0" borderId="0" applyNumberFormat="0" applyFill="0" applyBorder="0" applyAlignment="0" applyProtection="0">
      <alignment vertical="center"/>
    </xf>
    <xf numFmtId="180" fontId="125" fillId="0" borderId="0" applyNumberFormat="0" applyFill="0" applyBorder="0" applyAlignment="0" applyProtection="0">
      <alignment vertical="center"/>
    </xf>
    <xf numFmtId="180" fontId="289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1" fontId="21" fillId="0" borderId="0" applyFon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41" fontId="21" fillId="0" borderId="0" applyFon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42" fillId="0" borderId="0"/>
    <xf numFmtId="0" fontId="42" fillId="0" borderId="0"/>
    <xf numFmtId="0" fontId="110" fillId="0" borderId="59" applyNumberFormat="0" applyFill="0" applyAlignment="0" applyProtection="0">
      <alignment vertical="center"/>
    </xf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02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42" fillId="0" borderId="0"/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0" fontId="42" fillId="0" borderId="0"/>
    <xf numFmtId="0" fontId="102" fillId="0" borderId="56" applyNumberFormat="0" applyFill="0" applyAlignment="0" applyProtection="0">
      <alignment vertical="center"/>
    </xf>
    <xf numFmtId="0" fontId="42" fillId="0" borderId="0"/>
    <xf numFmtId="0" fontId="226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0" fontId="42" fillId="0" borderId="0"/>
    <xf numFmtId="181" fontId="102" fillId="0" borderId="5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02" fillId="0" borderId="56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42" fillId="0" borderId="0"/>
    <xf numFmtId="0" fontId="226" fillId="0" borderId="63" applyNumberFormat="0" applyFill="0" applyAlignment="0" applyProtection="0">
      <alignment vertical="center"/>
    </xf>
    <xf numFmtId="0" fontId="42" fillId="0" borderId="0"/>
    <xf numFmtId="181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02" fillId="0" borderId="56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42" fillId="0" borderId="0"/>
    <xf numFmtId="0" fontId="102" fillId="0" borderId="56" applyNumberFormat="0" applyFill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181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102" fillId="0" borderId="56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127" fillId="0" borderId="63" applyNumberFormat="0" applyFill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27" fillId="0" borderId="63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40" fillId="0" borderId="85" applyNumberFormat="0" applyFill="0" applyAlignment="0" applyProtection="0">
      <alignment vertical="center"/>
    </xf>
    <xf numFmtId="0" fontId="240" fillId="0" borderId="85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79" fillId="23" borderId="0" applyNumberFormat="0" applyBorder="0" applyAlignment="0" applyProtection="0">
      <alignment vertical="center"/>
    </xf>
    <xf numFmtId="0" fontId="279" fillId="2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219" fontId="95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219" fontId="1" fillId="0" borderId="0" applyFont="0" applyFill="0" applyBorder="0" applyAlignment="0" applyProtection="0">
      <alignment vertical="center"/>
    </xf>
    <xf numFmtId="219" fontId="1" fillId="0" borderId="0" applyFont="0" applyFill="0" applyBorder="0" applyAlignment="0" applyProtection="0">
      <alignment vertical="center"/>
    </xf>
    <xf numFmtId="219" fontId="1" fillId="0" borderId="0" applyFont="0" applyFill="0" applyBorder="0" applyAlignment="0" applyProtection="0">
      <alignment vertical="center"/>
    </xf>
    <xf numFmtId="219" fontId="21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96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96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96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42" fillId="0" borderId="0"/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0" fontId="42" fillId="0" borderId="0"/>
    <xf numFmtId="0" fontId="91" fillId="46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1" fillId="46" borderId="0" applyNumberFormat="0" applyBorder="0" applyAlignment="0" applyProtection="0">
      <alignment vertical="center"/>
    </xf>
    <xf numFmtId="180" fontId="91" fillId="21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2" fillId="7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3" borderId="0" applyNumberFormat="0" applyBorder="0" applyAlignment="0" applyProtection="0">
      <alignment vertical="center"/>
    </xf>
    <xf numFmtId="180" fontId="91" fillId="33" borderId="0" applyNumberFormat="0" applyBorder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1" fillId="1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2" fillId="73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10" borderId="0" applyNumberFormat="0" applyBorder="0" applyAlignment="0" applyProtection="0">
      <alignment vertical="center"/>
    </xf>
    <xf numFmtId="180" fontId="91" fillId="1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91" fillId="30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1" fillId="30" borderId="0" applyNumberFormat="0" applyBorder="0" applyAlignment="0" applyProtection="0">
      <alignment vertical="center"/>
    </xf>
    <xf numFmtId="0" fontId="42" fillId="0" borderId="0"/>
    <xf numFmtId="0" fontId="212" fillId="94" borderId="0" applyNumberFormat="0" applyBorder="0" applyAlignment="0" applyProtection="0">
      <alignment vertical="center"/>
    </xf>
    <xf numFmtId="0" fontId="91" fillId="30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91" fillId="30" borderId="0" applyNumberFormat="0" applyBorder="0" applyAlignment="0" applyProtection="0">
      <alignment vertical="center"/>
    </xf>
    <xf numFmtId="180" fontId="91" fillId="30" borderId="0" applyNumberFormat="0" applyBorder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1" fillId="37" borderId="0" applyNumberFormat="0" applyBorder="0" applyAlignment="0" applyProtection="0">
      <alignment vertical="center"/>
    </xf>
    <xf numFmtId="0" fontId="42" fillId="0" borderId="0"/>
    <xf numFmtId="0" fontId="91" fillId="37" borderId="0" applyNumberFormat="0" applyBorder="0" applyAlignment="0" applyProtection="0">
      <alignment vertical="center"/>
    </xf>
    <xf numFmtId="0" fontId="42" fillId="0" borderId="0"/>
    <xf numFmtId="0" fontId="212" fillId="7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1" fillId="37" borderId="0" applyNumberFormat="0" applyBorder="0" applyAlignment="0" applyProtection="0">
      <alignment vertical="center"/>
    </xf>
    <xf numFmtId="180" fontId="91" fillId="37" borderId="0" applyNumberFormat="0" applyBorder="0" applyAlignment="0" applyProtection="0">
      <alignment vertical="center"/>
    </xf>
    <xf numFmtId="180" fontId="91" fillId="37" borderId="0" applyNumberFormat="0" applyBorder="0" applyAlignment="0" applyProtection="0">
      <alignment vertical="center"/>
    </xf>
    <xf numFmtId="0" fontId="200" fillId="0" borderId="74">
      <alignment vertical="top" wrapText="1"/>
    </xf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35" fillId="27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35" fillId="27" borderId="0" applyNumberFormat="0" applyBorder="0" applyAlignment="0" applyProtection="0">
      <alignment vertical="center"/>
    </xf>
    <xf numFmtId="0" fontId="42" fillId="0" borderId="0"/>
    <xf numFmtId="0" fontId="257" fillId="81" borderId="0" applyNumberFormat="0" applyBorder="0" applyAlignment="0" applyProtection="0">
      <alignment vertical="center"/>
    </xf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35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0" fontId="101" fillId="16" borderId="52" applyNumberFormat="0" applyAlignment="0" applyProtection="0">
      <alignment vertical="center"/>
    </xf>
    <xf numFmtId="0" fontId="42" fillId="0" borderId="0"/>
    <xf numFmtId="0" fontId="101" fillId="16" borderId="52" applyNumberFormat="0" applyAlignment="0" applyProtection="0">
      <alignment vertical="center"/>
    </xf>
    <xf numFmtId="180" fontId="101" fillId="16" borderId="52" applyNumberFormat="0" applyAlignment="0" applyProtection="0">
      <alignment vertical="center"/>
    </xf>
    <xf numFmtId="180" fontId="101" fillId="16" borderId="52" applyNumberFormat="0" applyAlignment="0" applyProtection="0">
      <alignment vertical="center"/>
    </xf>
    <xf numFmtId="0" fontId="225" fillId="63" borderId="78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225" fillId="63" borderId="78" applyNumberFormat="0" applyAlignment="0" applyProtection="0">
      <alignment vertical="center"/>
    </xf>
    <xf numFmtId="180" fontId="101" fillId="16" borderId="52" applyNumberFormat="0" applyAlignment="0" applyProtection="0">
      <alignment vertical="center"/>
    </xf>
    <xf numFmtId="180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181" fontId="101" fillId="16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24" fillId="62" borderId="77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111" fillId="27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0" fontId="97" fillId="18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0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181" fontId="97" fillId="18" borderId="50" applyNumberFormat="0" applyAlignment="0" applyProtection="0">
      <alignment vertical="center"/>
    </xf>
    <xf numFmtId="0" fontId="188" fillId="0" borderId="0" applyFill="0" applyBorder="0" applyProtection="0">
      <alignment horizontal="right" vertical="top"/>
    </xf>
    <xf numFmtId="0" fontId="188" fillId="0" borderId="0" applyFill="0" applyBorder="0" applyProtection="0">
      <alignment horizontal="right" vertical="top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41" fontId="199" fillId="0" borderId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41" fontId="199" fillId="0" borderId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2" fillId="9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2" fillId="93" borderId="0" applyNumberFormat="0" applyBorder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21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6" fillId="0" borderId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42" fillId="0" borderId="0"/>
    <xf numFmtId="0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181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" fillId="44" borderId="61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180" fontId="130" fillId="16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99" fillId="5" borderId="52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180" fontId="1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42" fillId="0" borderId="0"/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181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2" fillId="0" borderId="0"/>
    <xf numFmtId="180" fontId="1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2" fillId="9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2" fillId="9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212" fillId="94" borderId="0" applyNumberFormat="0" applyBorder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197" fillId="18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0" fontId="111" fillId="27" borderId="50" applyNumberFormat="0" applyAlignment="0" applyProtection="0">
      <alignment vertical="center"/>
    </xf>
    <xf numFmtId="180" fontId="217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181" fontId="145" fillId="0" borderId="0" applyNumberFormat="0" applyFill="0" applyBorder="0" applyAlignment="0" applyProtection="0">
      <alignment vertical="center"/>
    </xf>
    <xf numFmtId="18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18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181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42" fillId="0" borderId="0"/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54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7" fontId="21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08" fillId="0" borderId="0">
      <alignment vertical="center"/>
    </xf>
    <xf numFmtId="181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2" fillId="0" borderId="0"/>
    <xf numFmtId="0" fontId="108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5" fillId="0" borderId="0">
      <alignment vertical="center"/>
    </xf>
    <xf numFmtId="0" fontId="42" fillId="0" borderId="0"/>
    <xf numFmtId="0" fontId="95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5" fillId="0" borderId="0">
      <alignment vertical="center"/>
    </xf>
    <xf numFmtId="0" fontId="42" fillId="0" borderId="0"/>
    <xf numFmtId="181" fontId="95" fillId="0" borderId="0">
      <alignment vertical="center"/>
    </xf>
    <xf numFmtId="0" fontId="42" fillId="0" borderId="0"/>
    <xf numFmtId="0" fontId="95" fillId="0" borderId="0">
      <alignment vertical="center"/>
    </xf>
    <xf numFmtId="0" fontId="95" fillId="0" borderId="0">
      <alignment vertical="center"/>
    </xf>
    <xf numFmtId="0" fontId="42" fillId="0" borderId="0"/>
    <xf numFmtId="0" fontId="95" fillId="0" borderId="0">
      <alignment vertical="center"/>
    </xf>
    <xf numFmtId="0" fontId="42" fillId="0" borderId="0"/>
    <xf numFmtId="0" fontId="42" fillId="0" borderId="0"/>
    <xf numFmtId="181" fontId="95" fillId="0" borderId="0">
      <alignment vertical="center"/>
    </xf>
    <xf numFmtId="0" fontId="42" fillId="0" borderId="0"/>
    <xf numFmtId="181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95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95" fillId="0" borderId="0">
      <alignment vertical="center"/>
    </xf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181" fontId="95" fillId="0" borderId="0">
      <alignment vertical="center"/>
    </xf>
    <xf numFmtId="0" fontId="21" fillId="0" borderId="0" applyNumberFormat="0" applyFont="0" applyFill="0" applyBorder="0" applyAlignment="0" applyProtection="0"/>
    <xf numFmtId="0" fontId="95" fillId="0" borderId="0">
      <alignment vertical="center"/>
    </xf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181" fontId="96" fillId="0" borderId="0">
      <alignment vertical="center"/>
    </xf>
    <xf numFmtId="181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42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20" borderId="54" applyNumberFormat="0" applyFont="0" applyAlignment="0" applyProtection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181" fontId="95" fillId="0" borderId="0"/>
    <xf numFmtId="181" fontId="95" fillId="0" borderId="0"/>
    <xf numFmtId="0" fontId="42" fillId="0" borderId="0"/>
    <xf numFmtId="0" fontId="96" fillId="0" borderId="0">
      <alignment vertical="center"/>
    </xf>
    <xf numFmtId="181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181" fontId="96" fillId="0" borderId="0">
      <alignment vertical="center"/>
    </xf>
    <xf numFmtId="181" fontId="96" fillId="0" borderId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5" fillId="0" borderId="0"/>
    <xf numFmtId="0" fontId="95" fillId="0" borderId="0"/>
    <xf numFmtId="184" fontId="95" fillId="0" borderId="0"/>
    <xf numFmtId="0" fontId="95" fillId="0" borderId="0"/>
    <xf numFmtId="0" fontId="95" fillId="0" borderId="0"/>
    <xf numFmtId="0" fontId="96" fillId="0" borderId="0">
      <alignment vertical="center"/>
    </xf>
    <xf numFmtId="0" fontId="290" fillId="0" borderId="0">
      <alignment vertical="center"/>
    </xf>
    <xf numFmtId="0" fontId="96" fillId="0" borderId="0">
      <alignment vertical="center"/>
    </xf>
    <xf numFmtId="0" fontId="42" fillId="0" borderId="0"/>
    <xf numFmtId="0" fontId="110" fillId="0" borderId="59" applyNumberFormat="0" applyFill="0" applyAlignment="0" applyProtection="0">
      <alignment vertical="center"/>
    </xf>
    <xf numFmtId="0" fontId="96" fillId="0" borderId="0">
      <alignment vertical="center"/>
    </xf>
    <xf numFmtId="0" fontId="110" fillId="0" borderId="59" applyNumberFormat="0" applyFill="0" applyAlignment="0" applyProtection="0">
      <alignment vertical="center"/>
    </xf>
    <xf numFmtId="0" fontId="96" fillId="0" borderId="0">
      <alignment vertical="center"/>
    </xf>
    <xf numFmtId="0" fontId="1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181" fontId="95" fillId="0" borderId="0"/>
    <xf numFmtId="181" fontId="95" fillId="0" borderId="0"/>
    <xf numFmtId="181" fontId="95" fillId="0" borderId="0"/>
    <xf numFmtId="0" fontId="95" fillId="0" borderId="0"/>
    <xf numFmtId="0" fontId="42" fillId="0" borderId="0"/>
    <xf numFmtId="181" fontId="95" fillId="0" borderId="0"/>
    <xf numFmtId="181" fontId="95" fillId="0" borderId="0"/>
    <xf numFmtId="181" fontId="95" fillId="0" borderId="0"/>
    <xf numFmtId="0" fontId="42" fillId="0" borderId="0"/>
    <xf numFmtId="0" fontId="96" fillId="0" borderId="0">
      <alignment vertical="center"/>
    </xf>
    <xf numFmtId="181" fontId="1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75" fillId="0" borderId="0" applyNumberFormat="0" applyFill="0" applyBorder="0" applyAlignment="0" applyProtection="0"/>
    <xf numFmtId="0" fontId="21" fillId="0" borderId="0"/>
    <xf numFmtId="0" fontId="75" fillId="0" borderId="0" applyNumberFormat="0" applyFill="0" applyBorder="0" applyAlignment="0" applyProtection="0"/>
    <xf numFmtId="0" fontId="21" fillId="0" borderId="0"/>
    <xf numFmtId="0" fontId="75" fillId="0" borderId="0" applyNumberFormat="0" applyFill="0" applyBorder="0" applyAlignment="0" applyProtection="0"/>
    <xf numFmtId="0" fontId="42" fillId="0" borderId="0"/>
    <xf numFmtId="0" fontId="75" fillId="0" borderId="0" applyNumberFormat="0" applyFill="0" applyBorder="0" applyAlignment="0" applyProtection="0"/>
    <xf numFmtId="0" fontId="96" fillId="0" borderId="0">
      <alignment vertical="center"/>
    </xf>
    <xf numFmtId="0" fontId="96" fillId="0" borderId="0">
      <alignment vertical="center"/>
    </xf>
    <xf numFmtId="181" fontId="96" fillId="0" borderId="0">
      <alignment vertical="center"/>
    </xf>
    <xf numFmtId="0" fontId="96" fillId="0" borderId="0">
      <alignment vertical="center"/>
    </xf>
    <xf numFmtId="0" fontId="42" fillId="0" borderId="0"/>
    <xf numFmtId="0" fontId="75" fillId="0" borderId="0" applyNumberFormat="0" applyFill="0" applyBorder="0" applyAlignment="0" applyProtection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95" fillId="0" borderId="0">
      <alignment vertical="center"/>
    </xf>
    <xf numFmtId="0" fontId="42" fillId="0" borderId="0"/>
    <xf numFmtId="0" fontId="42" fillId="0" borderId="0"/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181" fontId="95" fillId="0" borderId="0">
      <alignment vertical="center"/>
    </xf>
    <xf numFmtId="0" fontId="42" fillId="0" borderId="0"/>
    <xf numFmtId="0" fontId="42" fillId="0" borderId="0"/>
    <xf numFmtId="181" fontId="95" fillId="0" borderId="0">
      <alignment vertical="center"/>
    </xf>
    <xf numFmtId="0" fontId="42" fillId="0" borderId="0"/>
    <xf numFmtId="0" fontId="95" fillId="0" borderId="0">
      <alignment vertical="center"/>
    </xf>
    <xf numFmtId="0" fontId="21" fillId="0" borderId="0" applyNumberFormat="0" applyFont="0" applyFill="0" applyBorder="0" applyAlignment="0" applyProtection="0"/>
    <xf numFmtId="0" fontId="95" fillId="0" borderId="0">
      <alignment vertical="center"/>
    </xf>
    <xf numFmtId="181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181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42" fillId="0" borderId="0"/>
    <xf numFmtId="0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181" fontId="95" fillId="0" borderId="0">
      <alignment vertical="center"/>
    </xf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181" fontId="95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95" fillId="0" borderId="0">
      <alignment vertical="center"/>
    </xf>
    <xf numFmtId="0" fontId="42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103" fillId="0" borderId="0"/>
    <xf numFmtId="0" fontId="103" fillId="0" borderId="0"/>
    <xf numFmtId="0" fontId="42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181" fontId="103" fillId="0" borderId="0"/>
    <xf numFmtId="0" fontId="103" fillId="0" borderId="0"/>
    <xf numFmtId="0" fontId="42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181" fontId="103" fillId="0" borderId="0"/>
    <xf numFmtId="0" fontId="103" fillId="0" borderId="0"/>
    <xf numFmtId="0" fontId="42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103" fillId="0" borderId="0"/>
    <xf numFmtId="0" fontId="42" fillId="0" borderId="0"/>
    <xf numFmtId="0" fontId="42" fillId="0" borderId="0"/>
    <xf numFmtId="0" fontId="103" fillId="0" borderId="0"/>
    <xf numFmtId="0" fontId="42" fillId="0" borderId="0"/>
    <xf numFmtId="181" fontId="103" fillId="0" borderId="0"/>
    <xf numFmtId="0" fontId="103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3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81" fontId="103" fillId="0" borderId="0"/>
    <xf numFmtId="0" fontId="103" fillId="0" borderId="0"/>
    <xf numFmtId="0" fontId="103" fillId="0" borderId="0"/>
    <xf numFmtId="0" fontId="42" fillId="0" borderId="0"/>
    <xf numFmtId="0" fontId="42" fillId="0" borderId="0"/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42" fillId="0" borderId="0"/>
    <xf numFmtId="181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42" fillId="0" borderId="0"/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181" fontId="96" fillId="0" borderId="0">
      <alignment vertical="center"/>
    </xf>
    <xf numFmtId="0" fontId="96" fillId="0" borderId="0">
      <alignment vertical="center"/>
    </xf>
    <xf numFmtId="181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181" fontId="96" fillId="0" borderId="0">
      <alignment vertical="center"/>
    </xf>
    <xf numFmtId="181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42" fillId="0" borderId="0"/>
    <xf numFmtId="0" fontId="42" fillId="0" borderId="0"/>
    <xf numFmtId="0" fontId="96" fillId="0" borderId="0">
      <alignment vertical="center"/>
    </xf>
    <xf numFmtId="0" fontId="42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212" fillId="93" borderId="0" applyNumberFormat="0" applyBorder="0" applyAlignment="0" applyProtection="0">
      <alignment vertical="center"/>
    </xf>
    <xf numFmtId="0" fontId="212" fillId="76" borderId="0" applyNumberFormat="0" applyBorder="0" applyAlignment="0" applyProtection="0">
      <alignment vertical="center"/>
    </xf>
    <xf numFmtId="0" fontId="212" fillId="77" borderId="0" applyNumberFormat="0" applyBorder="0" applyAlignment="0" applyProtection="0">
      <alignment vertical="center"/>
    </xf>
    <xf numFmtId="0" fontId="212" fillId="77" borderId="0" applyNumberFormat="0" applyBorder="0" applyAlignment="0" applyProtection="0">
      <alignment vertical="center"/>
    </xf>
    <xf numFmtId="0" fontId="212" fillId="73" borderId="0" applyNumberFormat="0" applyBorder="0" applyAlignment="0" applyProtection="0">
      <alignment vertical="center"/>
    </xf>
    <xf numFmtId="0" fontId="212" fillId="73" borderId="0" applyNumberFormat="0" applyBorder="0" applyAlignment="0" applyProtection="0">
      <alignment vertical="center"/>
    </xf>
    <xf numFmtId="0" fontId="212" fillId="73" borderId="0" applyNumberFormat="0" applyBorder="0" applyAlignment="0" applyProtection="0">
      <alignment vertical="center"/>
    </xf>
    <xf numFmtId="0" fontId="212" fillId="94" borderId="0" applyNumberFormat="0" applyBorder="0" applyAlignment="0" applyProtection="0">
      <alignment vertical="center"/>
    </xf>
    <xf numFmtId="0" fontId="212" fillId="74" borderId="0" applyNumberFormat="0" applyBorder="0" applyAlignment="0" applyProtection="0">
      <alignment vertical="center"/>
    </xf>
    <xf numFmtId="0" fontId="212" fillId="74" borderId="0" applyNumberFormat="0" applyBorder="0" applyAlignment="0" applyProtection="0">
      <alignment vertical="center"/>
    </xf>
    <xf numFmtId="0" fontId="212" fillId="74" borderId="0" applyNumberFormat="0" applyBorder="0" applyAlignment="0" applyProtection="0">
      <alignment vertical="center"/>
    </xf>
    <xf numFmtId="0" fontId="212" fillId="74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228" fillId="27" borderId="0" applyNumberFormat="0" applyBorder="0" applyAlignment="0" applyProtection="0">
      <alignment vertical="center"/>
    </xf>
    <xf numFmtId="0" fontId="42" fillId="0" borderId="0"/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42" fillId="0" borderId="0"/>
    <xf numFmtId="181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228" fillId="27" borderId="0" applyNumberFormat="0" applyBorder="0" applyAlignment="0" applyProtection="0">
      <alignment vertical="center"/>
    </xf>
    <xf numFmtId="0" fontId="42" fillId="0" borderId="0"/>
    <xf numFmtId="0" fontId="228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181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181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17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171" fillId="27" borderId="0" applyNumberFormat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44" borderId="61" applyNumberFormat="0" applyFont="0" applyAlignment="0" applyProtection="0">
      <alignment vertical="center"/>
    </xf>
    <xf numFmtId="0" fontId="1" fillId="44" borderId="61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2" fillId="0" borderId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2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1" fillId="44" borderId="61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0" fontId="49" fillId="20" borderId="54" applyNumberFormat="0" applyFont="0" applyAlignment="0" applyProtection="0">
      <alignment vertical="center"/>
    </xf>
    <xf numFmtId="180" fontId="21" fillId="20" borderId="54" applyNumberFormat="0" applyFont="0" applyAlignment="0" applyProtection="0">
      <alignment vertical="center"/>
    </xf>
    <xf numFmtId="181" fontId="160" fillId="20" borderId="54" applyNumberFormat="0" applyFont="0" applyAlignment="0" applyProtection="0">
      <alignment vertical="center"/>
    </xf>
    <xf numFmtId="181" fontId="160" fillId="20" borderId="54" applyNumberFormat="0" applyFon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0" fontId="42" fillId="0" borderId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41" fontId="199" fillId="0" borderId="0" applyFont="0" applyFill="0" applyBorder="0" applyAlignment="0" applyProtection="0"/>
    <xf numFmtId="201" fontId="49" fillId="0" borderId="0" applyFont="0" applyFill="0" applyBorder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110" fillId="0" borderId="59" applyNumberFormat="0" applyFill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89" fillId="18" borderId="53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86" fillId="16" borderId="52" applyNumberFormat="0" applyAlignment="0" applyProtection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181" fontId="199" fillId="0" borderId="0"/>
    <xf numFmtId="0" fontId="98" fillId="0" borderId="0"/>
    <xf numFmtId="0" fontId="21" fillId="0" borderId="0" applyNumberFormat="0" applyFont="0" applyFill="0" applyBorder="0" applyAlignment="0" applyProtection="0"/>
    <xf numFmtId="0" fontId="199" fillId="0" borderId="0"/>
    <xf numFmtId="0" fontId="98" fillId="0" borderId="0"/>
    <xf numFmtId="0" fontId="42" fillId="0" borderId="0"/>
    <xf numFmtId="0" fontId="21" fillId="0" borderId="0" applyNumberFormat="0" applyFont="0" applyFill="0" applyBorder="0" applyAlignment="0" applyProtection="0"/>
    <xf numFmtId="0" fontId="199" fillId="0" borderId="0"/>
    <xf numFmtId="181" fontId="21" fillId="0" borderId="0">
      <alignment vertical="center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" fillId="0" borderId="0"/>
    <xf numFmtId="0" fontId="21" fillId="0" borderId="0" applyNumberFormat="0" applyFont="0" applyFill="0" applyBorder="0" applyAlignment="0" applyProtection="0"/>
    <xf numFmtId="0" fontId="199" fillId="0" borderId="0"/>
    <xf numFmtId="181" fontId="199" fillId="0" borderId="0"/>
    <xf numFmtId="0" fontId="95" fillId="0" borderId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149" fillId="0" borderId="0" applyNumberFormat="0" applyFill="0" applyBorder="0" applyAlignment="0" applyProtection="0">
      <alignment vertical="top"/>
      <protection locked="0"/>
    </xf>
    <xf numFmtId="181" fontId="149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17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</cellStyleXfs>
  <cellXfs count="1149">
    <xf numFmtId="0" fontId="0" fillId="0" borderId="0" xfId="0"/>
    <xf numFmtId="187" fontId="1" fillId="0" borderId="0" xfId="10427" applyNumberFormat="1">
      <alignment vertical="center"/>
    </xf>
    <xf numFmtId="187" fontId="2" fillId="0" borderId="0" xfId="35101" applyNumberFormat="1" applyFont="1" applyBorder="1" applyAlignment="1">
      <alignment horizontal="center" vertical="center"/>
    </xf>
    <xf numFmtId="187" fontId="3" fillId="0" borderId="0" xfId="30636" applyNumberFormat="1" applyFont="1" applyAlignment="1">
      <alignment vertical="center"/>
    </xf>
    <xf numFmtId="187" fontId="4" fillId="0" borderId="0" xfId="35101" applyNumberFormat="1" applyFont="1" applyBorder="1" applyAlignment="1">
      <alignment horizontal="left" vertical="center"/>
    </xf>
    <xf numFmtId="204" fontId="5" fillId="0" borderId="0" xfId="30636" applyNumberFormat="1" applyFont="1" applyFill="1" applyBorder="1" applyAlignment="1">
      <alignment horizontal="center"/>
    </xf>
    <xf numFmtId="187" fontId="5" fillId="0" borderId="0" xfId="35101" applyNumberFormat="1" applyFont="1" applyBorder="1" applyAlignment="1">
      <alignment horizontal="left" vertical="center" wrapText="1"/>
    </xf>
    <xf numFmtId="187" fontId="5" fillId="0" borderId="0" xfId="35101" applyNumberFormat="1" applyFont="1" applyBorder="1" applyAlignment="1">
      <alignment horizontal="left" vertical="center"/>
    </xf>
    <xf numFmtId="187" fontId="6" fillId="2" borderId="0" xfId="30682" applyNumberFormat="1" applyFont="1" applyFill="1" applyBorder="1" applyAlignment="1">
      <alignment horizontal="left" vertical="center" shrinkToFit="1"/>
    </xf>
    <xf numFmtId="187" fontId="7" fillId="3" borderId="0" xfId="35101" applyNumberFormat="1" applyFont="1" applyFill="1" applyBorder="1" applyAlignment="1">
      <alignment horizontal="center" vertical="center" wrapText="1"/>
    </xf>
    <xf numFmtId="49" fontId="7" fillId="3" borderId="0" xfId="30682" applyNumberFormat="1" applyFont="1" applyFill="1" applyBorder="1" applyAlignment="1">
      <alignment horizontal="center" vertical="center" shrinkToFit="1"/>
    </xf>
    <xf numFmtId="187" fontId="7" fillId="3" borderId="0" xfId="30682" applyNumberFormat="1" applyFont="1" applyFill="1" applyBorder="1" applyAlignment="1">
      <alignment horizontal="center" vertical="center"/>
    </xf>
    <xf numFmtId="49" fontId="7" fillId="2" borderId="0" xfId="30682" applyNumberFormat="1" applyFont="1" applyFill="1" applyBorder="1" applyAlignment="1">
      <alignment horizontal="center" vertical="center" shrinkToFit="1"/>
    </xf>
    <xf numFmtId="187" fontId="7" fillId="2" borderId="0" xfId="30682" applyNumberFormat="1" applyFont="1" applyFill="1" applyBorder="1" applyAlignment="1">
      <alignment horizontal="center" vertical="center" shrinkToFit="1"/>
    </xf>
    <xf numFmtId="187" fontId="7" fillId="2" borderId="0" xfId="30636" applyNumberFormat="1" applyFont="1" applyFill="1" applyBorder="1" applyAlignment="1">
      <alignment horizontal="center" vertical="center"/>
    </xf>
    <xf numFmtId="187" fontId="6" fillId="0" borderId="0" xfId="30636" applyNumberFormat="1" applyFont="1" applyBorder="1" applyAlignment="1">
      <alignment vertical="center"/>
    </xf>
    <xf numFmtId="187" fontId="7" fillId="0" borderId="1" xfId="39342" applyNumberFormat="1" applyFont="1" applyFill="1" applyBorder="1" applyAlignment="1">
      <alignment horizontal="center" vertical="center"/>
    </xf>
    <xf numFmtId="187" fontId="7" fillId="0" borderId="2" xfId="39342" applyNumberFormat="1" applyFont="1" applyFill="1" applyBorder="1" applyAlignment="1">
      <alignment horizontal="center" vertical="center"/>
    </xf>
    <xf numFmtId="187" fontId="7" fillId="0" borderId="3" xfId="39342" applyNumberFormat="1" applyFont="1" applyFill="1" applyBorder="1" applyAlignment="1">
      <alignment horizontal="center" vertical="center"/>
    </xf>
    <xf numFmtId="187" fontId="6" fillId="0" borderId="0" xfId="30682" applyNumberFormat="1" applyFont="1" applyFill="1" applyBorder="1" applyAlignment="1">
      <alignment horizontal="left" vertical="center" shrinkToFit="1"/>
    </xf>
    <xf numFmtId="181" fontId="8" fillId="4" borderId="1" xfId="10427" applyNumberFormat="1" applyFont="1" applyFill="1" applyBorder="1" applyAlignment="1">
      <alignment horizontal="center" vertical="center"/>
    </xf>
    <xf numFmtId="187" fontId="7" fillId="0" borderId="1" xfId="39342" applyNumberFormat="1" applyFont="1" applyFill="1" applyBorder="1" applyAlignment="1">
      <alignment horizontal="center" vertical="center" wrapText="1"/>
    </xf>
    <xf numFmtId="227" fontId="9" fillId="0" borderId="1" xfId="39342" applyNumberFormat="1" applyFont="1" applyFill="1" applyBorder="1" applyAlignment="1">
      <alignment horizontal="center" vertical="center" wrapText="1"/>
    </xf>
    <xf numFmtId="187" fontId="7" fillId="0" borderId="0" xfId="39342" applyNumberFormat="1" applyFont="1" applyFill="1" applyBorder="1" applyAlignment="1">
      <alignment horizontal="center" vertical="center" wrapText="1"/>
    </xf>
    <xf numFmtId="199" fontId="7" fillId="2" borderId="0" xfId="30682" applyNumberFormat="1" applyFont="1" applyFill="1" applyBorder="1" applyAlignment="1">
      <alignment horizontal="center" vertical="center" shrinkToFit="1"/>
    </xf>
    <xf numFmtId="187" fontId="7" fillId="2" borderId="4" xfId="30682" applyNumberFormat="1" applyFont="1" applyFill="1" applyBorder="1" applyAlignment="1">
      <alignment horizontal="center" vertical="center" shrinkToFit="1"/>
    </xf>
    <xf numFmtId="187" fontId="7" fillId="0" borderId="5" xfId="39342" applyNumberFormat="1" applyFont="1" applyFill="1" applyBorder="1" applyAlignment="1">
      <alignment horizontal="center" vertical="center"/>
    </xf>
    <xf numFmtId="187" fontId="6" fillId="2" borderId="0" xfId="30682" applyNumberFormat="1" applyFont="1" applyFill="1" applyBorder="1" applyAlignment="1">
      <alignment vertical="center"/>
    </xf>
    <xf numFmtId="187" fontId="6" fillId="2" borderId="0" xfId="30682" applyNumberFormat="1" applyFont="1" applyFill="1" applyBorder="1" applyAlignment="1">
      <alignment horizontal="center" vertical="center"/>
    </xf>
    <xf numFmtId="227" fontId="9" fillId="2" borderId="6" xfId="39342" applyNumberFormat="1" applyFont="1" applyFill="1" applyBorder="1" applyAlignment="1">
      <alignment horizontal="center" vertical="center" wrapText="1"/>
    </xf>
    <xf numFmtId="187" fontId="6" fillId="5" borderId="0" xfId="30682" applyNumberFormat="1" applyFont="1" applyFill="1" applyBorder="1" applyAlignment="1">
      <alignment vertical="center"/>
    </xf>
    <xf numFmtId="187" fontId="7" fillId="0" borderId="3" xfId="39342" applyNumberFormat="1" applyFont="1" applyFill="1" applyBorder="1" applyAlignment="1">
      <alignment horizontal="center" vertical="center" wrapText="1"/>
    </xf>
    <xf numFmtId="187" fontId="7" fillId="0" borderId="5" xfId="39342" applyNumberFormat="1" applyFont="1" applyFill="1" applyBorder="1" applyAlignment="1">
      <alignment horizontal="center" vertical="center" wrapText="1"/>
    </xf>
    <xf numFmtId="181" fontId="10" fillId="0" borderId="7" xfId="10427" applyNumberFormat="1" applyFont="1" applyBorder="1" applyAlignment="1">
      <alignment horizontal="center" vertical="center" wrapText="1"/>
    </xf>
    <xf numFmtId="181" fontId="10" fillId="0" borderId="8" xfId="10427" applyNumberFormat="1" applyFont="1" applyBorder="1" applyAlignment="1">
      <alignment horizontal="center" vertical="center" wrapText="1"/>
    </xf>
    <xf numFmtId="187" fontId="7" fillId="0" borderId="9" xfId="39342" applyNumberFormat="1" applyFont="1" applyFill="1" applyBorder="1" applyAlignment="1">
      <alignment horizontal="center" vertical="center" wrapText="1"/>
    </xf>
    <xf numFmtId="227" fontId="9" fillId="0" borderId="4" xfId="39342" applyNumberFormat="1" applyFont="1" applyFill="1" applyBorder="1" applyAlignment="1">
      <alignment horizontal="center" vertical="center" wrapText="1"/>
    </xf>
    <xf numFmtId="187" fontId="7" fillId="0" borderId="0" xfId="39342" applyNumberFormat="1" applyFont="1" applyFill="1" applyAlignment="1">
      <alignment horizontal="center" vertical="center" wrapText="1"/>
    </xf>
    <xf numFmtId="187" fontId="11" fillId="2" borderId="0" xfId="23216" applyNumberFormat="1" applyFont="1" applyFill="1" applyBorder="1" applyAlignment="1">
      <alignment horizontal="left" vertical="center"/>
    </xf>
    <xf numFmtId="187" fontId="6" fillId="2" borderId="0" xfId="30682" applyNumberFormat="1" applyFont="1" applyFill="1" applyBorder="1" applyAlignment="1">
      <alignment horizontal="left" vertical="center"/>
    </xf>
    <xf numFmtId="187" fontId="7" fillId="0" borderId="1" xfId="39342" applyNumberFormat="1" applyFont="1" applyBorder="1" applyAlignment="1">
      <alignment horizontal="center" vertical="center"/>
    </xf>
    <xf numFmtId="187" fontId="7" fillId="0" borderId="3" xfId="39342" applyNumberFormat="1" applyFont="1" applyBorder="1" applyAlignment="1">
      <alignment horizontal="center" vertical="center"/>
    </xf>
    <xf numFmtId="187" fontId="7" fillId="0" borderId="10" xfId="39342" applyNumberFormat="1" applyFont="1" applyFill="1" applyBorder="1" applyAlignment="1">
      <alignment horizontal="center" vertical="center"/>
    </xf>
    <xf numFmtId="181" fontId="10" fillId="0" borderId="11" xfId="10427" applyNumberFormat="1" applyFont="1" applyBorder="1" applyAlignment="1">
      <alignment horizontal="center" vertical="center" wrapText="1"/>
    </xf>
    <xf numFmtId="181" fontId="10" fillId="0" borderId="12" xfId="10427" applyNumberFormat="1" applyFont="1" applyBorder="1" applyAlignment="1">
      <alignment horizontal="center" vertical="center" wrapText="1"/>
    </xf>
    <xf numFmtId="187" fontId="6" fillId="0" borderId="0" xfId="30636" applyNumberFormat="1" applyFont="1"/>
    <xf numFmtId="187" fontId="7" fillId="0" borderId="9" xfId="39342" applyNumberFormat="1" applyFont="1" applyBorder="1" applyAlignment="1">
      <alignment horizontal="center" vertical="center"/>
    </xf>
    <xf numFmtId="227" fontId="7" fillId="0" borderId="4" xfId="39342" applyNumberFormat="1" applyFont="1" applyFill="1" applyBorder="1" applyAlignment="1">
      <alignment horizontal="center" vertical="center" wrapText="1"/>
    </xf>
    <xf numFmtId="227" fontId="7" fillId="0" borderId="1" xfId="39342" applyNumberFormat="1" applyFont="1" applyFill="1" applyBorder="1" applyAlignment="1">
      <alignment horizontal="center" vertical="center" wrapText="1"/>
    </xf>
    <xf numFmtId="187" fontId="7" fillId="0" borderId="0" xfId="39342" applyNumberFormat="1" applyFont="1" applyAlignment="1">
      <alignment horizontal="center" vertical="center"/>
    </xf>
    <xf numFmtId="227" fontId="7" fillId="0" borderId="1" xfId="39342" applyNumberFormat="1" applyFont="1" applyFill="1" applyBorder="1" applyAlignment="1">
      <alignment horizontal="center" vertical="center"/>
    </xf>
    <xf numFmtId="181" fontId="8" fillId="0" borderId="12" xfId="10427" applyNumberFormat="1" applyFont="1" applyFill="1" applyBorder="1" applyAlignment="1">
      <alignment horizontal="center" vertical="center" wrapText="1"/>
    </xf>
    <xf numFmtId="181" fontId="8" fillId="0" borderId="0" xfId="10427" applyNumberFormat="1" applyFont="1" applyFill="1" applyBorder="1" applyAlignment="1">
      <alignment horizontal="center" vertical="center" wrapText="1"/>
    </xf>
    <xf numFmtId="181" fontId="8" fillId="0" borderId="7" xfId="10427" applyNumberFormat="1" applyFont="1" applyFill="1" applyBorder="1" applyAlignment="1">
      <alignment horizontal="center" vertical="center" wrapText="1"/>
    </xf>
    <xf numFmtId="187" fontId="6" fillId="4" borderId="0" xfId="30682" applyNumberFormat="1" applyFont="1" applyFill="1" applyBorder="1" applyAlignment="1">
      <alignment horizontal="left" vertical="center" shrinkToFit="1"/>
    </xf>
    <xf numFmtId="49" fontId="11" fillId="2" borderId="0" xfId="23216" applyNumberFormat="1" applyFont="1" applyFill="1" applyBorder="1" applyAlignment="1">
      <alignment horizontal="left" vertical="center"/>
    </xf>
    <xf numFmtId="187" fontId="7" fillId="2" borderId="0" xfId="35101" applyNumberFormat="1" applyFont="1" applyFill="1" applyBorder="1" applyAlignment="1">
      <alignment horizontal="center" vertical="center" wrapText="1"/>
    </xf>
    <xf numFmtId="187" fontId="7" fillId="4" borderId="9" xfId="39342" applyNumberFormat="1" applyFont="1" applyFill="1" applyBorder="1" applyAlignment="1">
      <alignment horizontal="center" vertical="center" wrapText="1"/>
    </xf>
    <xf numFmtId="187" fontId="7" fillId="4" borderId="0" xfId="39342" applyNumberFormat="1" applyFont="1" applyFill="1" applyAlignment="1">
      <alignment horizontal="center" vertical="center" wrapText="1"/>
    </xf>
    <xf numFmtId="187" fontId="6" fillId="2" borderId="0" xfId="30636" applyNumberFormat="1" applyFont="1" applyFill="1"/>
    <xf numFmtId="187" fontId="7" fillId="2" borderId="0" xfId="30636" applyNumberFormat="1" applyFont="1" applyFill="1" applyAlignment="1">
      <alignment horizontal="center"/>
    </xf>
    <xf numFmtId="187" fontId="7" fillId="2" borderId="0" xfId="30636" applyNumberFormat="1" applyFont="1" applyFill="1"/>
    <xf numFmtId="227" fontId="7" fillId="0" borderId="2" xfId="39342" applyNumberFormat="1" applyFont="1" applyFill="1" applyBorder="1" applyAlignment="1">
      <alignment horizontal="center" vertical="center"/>
    </xf>
    <xf numFmtId="227" fontId="7" fillId="0" borderId="3" xfId="39342" applyNumberFormat="1" applyFont="1" applyBorder="1" applyAlignment="1">
      <alignment horizontal="center" vertical="center"/>
    </xf>
    <xf numFmtId="227" fontId="7" fillId="0" borderId="10" xfId="39342" applyNumberFormat="1" applyFont="1" applyFill="1" applyBorder="1" applyAlignment="1">
      <alignment horizontal="center" vertical="center"/>
    </xf>
    <xf numFmtId="187" fontId="7" fillId="0" borderId="2" xfId="39342" applyNumberFormat="1" applyFont="1" applyBorder="1" applyAlignment="1">
      <alignment horizontal="center" vertical="center"/>
    </xf>
    <xf numFmtId="187" fontId="7" fillId="0" borderId="13" xfId="39342" applyNumberFormat="1" applyFont="1" applyBorder="1" applyAlignment="1">
      <alignment horizontal="center" vertical="center"/>
    </xf>
    <xf numFmtId="187" fontId="7" fillId="0" borderId="0" xfId="39342" applyNumberFormat="1" applyFont="1" applyBorder="1" applyAlignment="1">
      <alignment horizontal="center" vertical="center"/>
    </xf>
    <xf numFmtId="227" fontId="7" fillId="2" borderId="0" xfId="30636" applyNumberFormat="1" applyFont="1" applyFill="1" applyAlignment="1">
      <alignment horizontal="center"/>
    </xf>
    <xf numFmtId="187" fontId="7" fillId="0" borderId="1" xfId="39342" applyNumberFormat="1" applyFont="1" applyBorder="1" applyAlignment="1">
      <alignment horizontal="center" vertical="center" wrapText="1"/>
    </xf>
    <xf numFmtId="187" fontId="12" fillId="0" borderId="0" xfId="30636" applyNumberFormat="1" applyFont="1"/>
    <xf numFmtId="0" fontId="1" fillId="2" borderId="0" xfId="10427" applyNumberFormat="1" applyFill="1">
      <alignment vertical="center"/>
    </xf>
    <xf numFmtId="187" fontId="7" fillId="0" borderId="3" xfId="39342" applyNumberFormat="1" applyFont="1" applyBorder="1" applyAlignment="1">
      <alignment vertical="center"/>
    </xf>
    <xf numFmtId="187" fontId="7" fillId="0" borderId="5" xfId="39342" applyNumberFormat="1" applyFont="1" applyBorder="1" applyAlignment="1">
      <alignment horizontal="center" vertical="center"/>
    </xf>
    <xf numFmtId="187" fontId="7" fillId="0" borderId="5" xfId="39342" applyNumberFormat="1" applyFont="1" applyBorder="1" applyAlignment="1">
      <alignment vertical="center"/>
    </xf>
    <xf numFmtId="227" fontId="7" fillId="2" borderId="0" xfId="39342" applyNumberFormat="1" applyFont="1" applyFill="1" applyBorder="1" applyAlignment="1">
      <alignment horizontal="center" vertical="center" wrapText="1"/>
    </xf>
    <xf numFmtId="49" fontId="13" fillId="0" borderId="3" xfId="39350" applyNumberFormat="1" applyFont="1" applyFill="1" applyBorder="1" applyAlignment="1">
      <alignment horizontal="center" vertical="center"/>
    </xf>
    <xf numFmtId="49" fontId="13" fillId="0" borderId="5" xfId="39350" applyNumberFormat="1" applyFont="1" applyFill="1" applyBorder="1" applyAlignment="1">
      <alignment horizontal="center" vertical="center"/>
    </xf>
    <xf numFmtId="188" fontId="14" fillId="0" borderId="1" xfId="10427" applyNumberFormat="1" applyFont="1" applyFill="1" applyBorder="1" applyAlignment="1">
      <alignment horizontal="center"/>
    </xf>
    <xf numFmtId="187" fontId="7" fillId="0" borderId="14" xfId="39342" applyNumberFormat="1" applyFont="1" applyFill="1" applyBorder="1" applyAlignment="1">
      <alignment horizontal="center" vertical="center"/>
    </xf>
    <xf numFmtId="188" fontId="14" fillId="2" borderId="1" xfId="10427" applyNumberFormat="1" applyFont="1" applyFill="1" applyBorder="1" applyAlignment="1">
      <alignment horizontal="center"/>
    </xf>
    <xf numFmtId="187" fontId="15" fillId="0" borderId="1" xfId="39342" applyNumberFormat="1" applyFont="1" applyFill="1" applyBorder="1" applyAlignment="1">
      <alignment horizontal="center" vertical="center" wrapText="1"/>
    </xf>
    <xf numFmtId="187" fontId="12" fillId="2" borderId="0" xfId="22722" applyNumberFormat="1" applyFont="1" applyFill="1"/>
    <xf numFmtId="49" fontId="13" fillId="0" borderId="1" xfId="39350" applyNumberFormat="1" applyFont="1" applyFill="1" applyBorder="1" applyAlignment="1">
      <alignment horizontal="center" vertical="center"/>
    </xf>
    <xf numFmtId="187" fontId="12" fillId="0" borderId="1" xfId="30636" applyNumberFormat="1" applyFont="1" applyBorder="1"/>
    <xf numFmtId="187" fontId="12" fillId="0" borderId="0" xfId="22722" applyNumberFormat="1" applyFont="1"/>
    <xf numFmtId="187" fontId="7" fillId="0" borderId="1" xfId="39336" applyNumberFormat="1" applyFont="1" applyFill="1" applyBorder="1" applyAlignment="1">
      <alignment horizontal="center" vertical="center"/>
    </xf>
    <xf numFmtId="227" fontId="9" fillId="0" borderId="4" xfId="39336" applyNumberFormat="1" applyFont="1" applyFill="1" applyBorder="1" applyAlignment="1">
      <alignment horizontal="center" vertical="center" wrapText="1"/>
    </xf>
    <xf numFmtId="187" fontId="3" fillId="0" borderId="0" xfId="30636" applyNumberFormat="1" applyFont="1"/>
    <xf numFmtId="181" fontId="16" fillId="0" borderId="0" xfId="10417" applyNumberFormat="1" applyFont="1" applyAlignment="1"/>
    <xf numFmtId="181" fontId="16" fillId="0" borderId="0" xfId="10417" applyNumberFormat="1" applyFont="1" applyFill="1">
      <alignment vertical="center"/>
    </xf>
    <xf numFmtId="181" fontId="16" fillId="0" borderId="0" xfId="10417" applyNumberFormat="1" applyFont="1" applyFill="1" applyAlignment="1"/>
    <xf numFmtId="181" fontId="16" fillId="0" borderId="0" xfId="10417" applyNumberFormat="1" applyFont="1">
      <alignment vertical="center"/>
    </xf>
    <xf numFmtId="49" fontId="16" fillId="0" borderId="0" xfId="10417" applyNumberFormat="1" applyFont="1">
      <alignment vertical="center"/>
    </xf>
    <xf numFmtId="181" fontId="17" fillId="0" borderId="0" xfId="35099" applyNumberFormat="1" applyFont="1" applyBorder="1" applyAlignment="1">
      <alignment horizontal="center" vertical="center"/>
    </xf>
    <xf numFmtId="181" fontId="17" fillId="0" borderId="0" xfId="35099" applyNumberFormat="1" applyFont="1" applyFill="1" applyBorder="1" applyAlignment="1">
      <alignment horizontal="center" vertical="center"/>
    </xf>
    <xf numFmtId="181" fontId="16" fillId="0" borderId="0" xfId="10417" applyNumberFormat="1" applyFont="1" applyBorder="1" applyAlignment="1">
      <alignment horizontal="left" vertical="center"/>
    </xf>
    <xf numFmtId="181" fontId="17" fillId="0" borderId="0" xfId="10417" applyNumberFormat="1" applyFont="1" applyAlignment="1">
      <alignment horizontal="left" vertical="center"/>
    </xf>
    <xf numFmtId="49" fontId="17" fillId="0" borderId="0" xfId="35099" applyNumberFormat="1" applyFont="1" applyBorder="1" applyAlignment="1">
      <alignment horizontal="center" vertical="center"/>
    </xf>
    <xf numFmtId="17" fontId="18" fillId="0" borderId="0" xfId="10417" applyNumberFormat="1" applyFont="1" applyAlignment="1">
      <alignment horizontal="center" vertical="center"/>
    </xf>
    <xf numFmtId="181" fontId="19" fillId="3" borderId="0" xfId="30646" applyFont="1" applyFill="1" applyBorder="1" applyAlignment="1">
      <alignment horizontal="left" vertical="center"/>
    </xf>
    <xf numFmtId="49" fontId="19" fillId="3" borderId="0" xfId="30646" applyNumberFormat="1" applyFont="1" applyFill="1" applyBorder="1" applyAlignment="1">
      <alignment horizontal="left" vertical="center"/>
    </xf>
    <xf numFmtId="181" fontId="16" fillId="3" borderId="0" xfId="10417" applyNumberFormat="1" applyFont="1" applyFill="1" applyBorder="1" applyAlignment="1">
      <alignment horizontal="left" vertical="center"/>
    </xf>
    <xf numFmtId="181" fontId="19" fillId="0" borderId="0" xfId="30646" applyFont="1" applyFill="1" applyBorder="1" applyAlignment="1">
      <alignment horizontal="left" vertical="center" shrinkToFit="1"/>
    </xf>
    <xf numFmtId="181" fontId="19" fillId="0" borderId="0" xfId="30646" applyFont="1" applyFill="1" applyBorder="1" applyAlignment="1">
      <alignment vertical="center" shrinkToFit="1"/>
    </xf>
    <xf numFmtId="49" fontId="16" fillId="0" borderId="0" xfId="10417" applyNumberFormat="1" applyFont="1" applyBorder="1">
      <alignment vertical="center"/>
    </xf>
    <xf numFmtId="181" fontId="16" fillId="0" borderId="0" xfId="10417" applyNumberFormat="1" applyFont="1" applyBorder="1" applyAlignment="1">
      <alignment horizontal="center" vertical="center"/>
    </xf>
    <xf numFmtId="181" fontId="16" fillId="0" borderId="0" xfId="10417" applyNumberFormat="1" applyFont="1" applyBorder="1">
      <alignment vertical="center"/>
    </xf>
    <xf numFmtId="181" fontId="16" fillId="0" borderId="3" xfId="35099" applyNumberFormat="1" applyFont="1" applyBorder="1" applyAlignment="1">
      <alignment horizontal="left" vertical="center"/>
    </xf>
    <xf numFmtId="49" fontId="16" fillId="0" borderId="3" xfId="35099" applyNumberFormat="1" applyFont="1" applyBorder="1" applyAlignment="1">
      <alignment horizontal="left" vertical="center"/>
    </xf>
    <xf numFmtId="181" fontId="16" fillId="0" borderId="1" xfId="39340" applyNumberFormat="1" applyFont="1" applyFill="1" applyBorder="1" applyAlignment="1">
      <alignment horizontal="left" vertical="center"/>
    </xf>
    <xf numFmtId="181" fontId="16" fillId="0" borderId="5" xfId="35099" applyNumberFormat="1" applyFont="1" applyBorder="1" applyAlignment="1">
      <alignment horizontal="left" vertical="center"/>
    </xf>
    <xf numFmtId="49" fontId="16" fillId="0" borderId="5" xfId="35099" applyNumberFormat="1" applyFont="1" applyBorder="1" applyAlignment="1">
      <alignment horizontal="left" vertical="center"/>
    </xf>
    <xf numFmtId="0" fontId="16" fillId="0" borderId="1" xfId="35280" applyNumberFormat="1" applyFont="1" applyFill="1" applyBorder="1" applyAlignment="1" applyProtection="1">
      <alignment horizontal="left"/>
    </xf>
    <xf numFmtId="181" fontId="20" fillId="0" borderId="3" xfId="39340" applyNumberFormat="1" applyFont="1" applyFill="1" applyBorder="1" applyAlignment="1">
      <alignment horizontal="left" wrapText="1"/>
    </xf>
    <xf numFmtId="228" fontId="16" fillId="0" borderId="1" xfId="39340" applyNumberFormat="1" applyFont="1" applyFill="1" applyBorder="1" applyAlignment="1">
      <alignment horizontal="left"/>
    </xf>
    <xf numFmtId="181" fontId="20" fillId="0" borderId="14" xfId="39340" applyNumberFormat="1" applyFont="1" applyFill="1" applyBorder="1" applyAlignment="1">
      <alignment horizontal="left" wrapText="1"/>
    </xf>
    <xf numFmtId="181" fontId="20" fillId="0" borderId="5" xfId="39340" applyNumberFormat="1" applyFont="1" applyFill="1" applyBorder="1" applyAlignment="1">
      <alignment horizontal="left" wrapText="1"/>
    </xf>
    <xf numFmtId="0" fontId="16" fillId="5" borderId="0" xfId="10417" applyNumberFormat="1" applyFont="1" applyFill="1" applyBorder="1" applyAlignment="1">
      <alignment horizontal="center"/>
    </xf>
    <xf numFmtId="16" fontId="16" fillId="5" borderId="0" xfId="10417" applyNumberFormat="1" applyFont="1" applyFill="1" applyBorder="1" applyAlignment="1">
      <alignment horizontal="center"/>
    </xf>
    <xf numFmtId="181" fontId="16" fillId="0" borderId="0" xfId="39340" applyNumberFormat="1" applyFont="1" applyFill="1" applyBorder="1" applyAlignment="1">
      <alignment horizontal="left" wrapText="1"/>
    </xf>
    <xf numFmtId="228" fontId="16" fillId="0" borderId="0" xfId="39340" applyNumberFormat="1" applyFont="1" applyFill="1" applyBorder="1" applyAlignment="1">
      <alignment horizontal="left"/>
    </xf>
    <xf numFmtId="0" fontId="16" fillId="0" borderId="0" xfId="10417" applyNumberFormat="1" applyFont="1" applyAlignment="1"/>
    <xf numFmtId="228" fontId="20" fillId="0" borderId="1" xfId="39340" applyNumberFormat="1" applyFont="1" applyFill="1" applyBorder="1" applyAlignment="1">
      <alignment horizontal="left"/>
    </xf>
    <xf numFmtId="181" fontId="19" fillId="4" borderId="0" xfId="30646" applyFont="1" applyFill="1" applyBorder="1" applyAlignment="1">
      <alignment horizontal="left" vertical="center" shrinkToFit="1"/>
    </xf>
    <xf numFmtId="16" fontId="16" fillId="0" borderId="0" xfId="16110" applyNumberFormat="1" applyFont="1" applyFill="1" applyBorder="1" applyAlignment="1">
      <alignment horizontal="left"/>
    </xf>
    <xf numFmtId="49" fontId="16" fillId="0" borderId="0" xfId="16110" applyNumberFormat="1" applyFont="1" applyFill="1" applyBorder="1" applyAlignment="1">
      <alignment horizontal="left"/>
    </xf>
    <xf numFmtId="181" fontId="19" fillId="0" borderId="0" xfId="30646" applyNumberFormat="1" applyFont="1" applyFill="1" applyBorder="1" applyAlignment="1">
      <alignment horizontal="left" vertical="center" shrinkToFit="1"/>
    </xf>
    <xf numFmtId="181" fontId="16" fillId="0" borderId="0" xfId="39346" applyNumberFormat="1" applyFont="1" applyFill="1" applyBorder="1" applyAlignment="1">
      <alignment horizontal="left" vertical="center"/>
    </xf>
    <xf numFmtId="49" fontId="16" fillId="0" borderId="0" xfId="39340" applyNumberFormat="1" applyFont="1" applyFill="1" applyBorder="1" applyAlignment="1">
      <alignment horizontal="left"/>
    </xf>
    <xf numFmtId="181" fontId="16" fillId="0" borderId="0" xfId="39340" applyNumberFormat="1" applyFont="1" applyFill="1" applyBorder="1" applyAlignment="1">
      <alignment horizontal="center" wrapText="1"/>
    </xf>
    <xf numFmtId="181" fontId="16" fillId="0" borderId="0" xfId="10417" applyNumberFormat="1" applyFont="1" applyFill="1" applyBorder="1" applyAlignment="1">
      <alignment horizontal="left" vertical="center"/>
    </xf>
    <xf numFmtId="181" fontId="16" fillId="0" borderId="3" xfId="35099" applyNumberFormat="1" applyFont="1" applyFill="1" applyBorder="1" applyAlignment="1">
      <alignment horizontal="left" vertical="center"/>
    </xf>
    <xf numFmtId="49" fontId="16" fillId="0" borderId="3" xfId="35099" applyNumberFormat="1" applyFont="1" applyFill="1" applyBorder="1" applyAlignment="1">
      <alignment horizontal="left" vertical="center"/>
    </xf>
    <xf numFmtId="181" fontId="16" fillId="0" borderId="5" xfId="35099" applyNumberFormat="1" applyFont="1" applyFill="1" applyBorder="1" applyAlignment="1">
      <alignment horizontal="left" vertical="center"/>
    </xf>
    <xf numFmtId="49" fontId="16" fillId="0" borderId="5" xfId="35099" applyNumberFormat="1" applyFont="1" applyFill="1" applyBorder="1" applyAlignment="1">
      <alignment horizontal="left" vertical="center"/>
    </xf>
    <xf numFmtId="180" fontId="16" fillId="0" borderId="1" xfId="1783" applyNumberFormat="1" applyFont="1" applyFill="1" applyBorder="1" applyAlignment="1">
      <alignment horizontal="left"/>
    </xf>
    <xf numFmtId="49" fontId="16" fillId="0" borderId="1" xfId="1783" applyNumberFormat="1" applyFont="1" applyFill="1" applyBorder="1" applyAlignment="1">
      <alignment horizontal="left"/>
    </xf>
    <xf numFmtId="181" fontId="16" fillId="0" borderId="0" xfId="10417" applyNumberFormat="1" applyFont="1" applyFill="1" applyBorder="1" applyAlignment="1">
      <alignment horizontal="left"/>
    </xf>
    <xf numFmtId="199" fontId="19" fillId="0" borderId="0" xfId="30646" applyNumberFormat="1" applyFont="1" applyFill="1" applyBorder="1" applyAlignment="1">
      <alignment horizontal="left" vertical="center" shrinkToFit="1"/>
    </xf>
    <xf numFmtId="49" fontId="19" fillId="0" borderId="0" xfId="30646" applyNumberFormat="1" applyFont="1" applyFill="1" applyBorder="1" applyAlignment="1">
      <alignment horizontal="left" vertical="center" shrinkToFit="1"/>
    </xf>
    <xf numFmtId="181" fontId="16" fillId="0" borderId="0" xfId="10417" applyNumberFormat="1" applyFont="1" applyFill="1" applyBorder="1" applyAlignment="1">
      <alignment horizontal="left" vertical="top" wrapText="1"/>
    </xf>
    <xf numFmtId="49" fontId="16" fillId="0" borderId="0" xfId="10417" applyNumberFormat="1" applyFont="1" applyFill="1">
      <alignment vertical="center"/>
    </xf>
    <xf numFmtId="181" fontId="16" fillId="0" borderId="0" xfId="10417" applyNumberFormat="1" applyFont="1" applyFill="1" applyBorder="1">
      <alignment vertical="center"/>
    </xf>
    <xf numFmtId="49" fontId="16" fillId="0" borderId="0" xfId="10417" applyNumberFormat="1" applyFont="1" applyFill="1" applyBorder="1">
      <alignment vertical="center"/>
    </xf>
    <xf numFmtId="181" fontId="16" fillId="0" borderId="0" xfId="10417" applyNumberFormat="1" applyFont="1" applyFill="1" applyBorder="1" applyAlignment="1">
      <alignment horizontal="center" vertical="center"/>
    </xf>
    <xf numFmtId="181" fontId="19" fillId="0" borderId="0" xfId="35099" applyNumberFormat="1" applyFont="1" applyBorder="1" applyAlignment="1">
      <alignment horizontal="center" vertical="center"/>
    </xf>
    <xf numFmtId="181" fontId="19" fillId="0" borderId="0" xfId="10417" applyNumberFormat="1" applyFont="1" applyAlignment="1">
      <alignment vertical="center"/>
    </xf>
    <xf numFmtId="0" fontId="21" fillId="0" borderId="0" xfId="30584"/>
    <xf numFmtId="0" fontId="22" fillId="0" borderId="0" xfId="30584" applyFont="1" applyFill="1"/>
    <xf numFmtId="0" fontId="22" fillId="0" borderId="0" xfId="30584" applyFont="1" applyBorder="1"/>
    <xf numFmtId="0" fontId="21" fillId="6" borderId="0" xfId="30584" applyFill="1"/>
    <xf numFmtId="0" fontId="23" fillId="0" borderId="0" xfId="30584" applyFont="1"/>
    <xf numFmtId="0" fontId="22" fillId="0" borderId="0" xfId="30584" applyFont="1" applyAlignment="1">
      <alignment horizontal="center"/>
    </xf>
    <xf numFmtId="0" fontId="22" fillId="0" borderId="0" xfId="30584" applyFont="1"/>
    <xf numFmtId="0" fontId="24" fillId="0" borderId="0" xfId="39335" applyFont="1" applyBorder="1" applyAlignment="1">
      <alignment horizontal="center" vertical="center"/>
    </xf>
    <xf numFmtId="0" fontId="23" fillId="0" borderId="0" xfId="30584" applyFont="1" applyAlignment="1">
      <alignment vertical="center"/>
    </xf>
    <xf numFmtId="0" fontId="25" fillId="0" borderId="0" xfId="39335" applyFont="1" applyBorder="1" applyAlignment="1">
      <alignment horizontal="center" vertical="center"/>
    </xf>
    <xf numFmtId="0" fontId="23" fillId="0" borderId="0" xfId="39335" applyFont="1" applyBorder="1" applyAlignment="1">
      <alignment horizontal="center" vertical="center"/>
    </xf>
    <xf numFmtId="204" fontId="23" fillId="0" borderId="0" xfId="30584" applyNumberFormat="1" applyFont="1" applyFill="1" applyBorder="1" applyAlignment="1">
      <alignment horizontal="center"/>
    </xf>
    <xf numFmtId="0" fontId="23" fillId="0" borderId="0" xfId="39335" applyFont="1" applyBorder="1" applyAlignment="1">
      <alignment horizontal="center" vertical="center" wrapText="1"/>
    </xf>
    <xf numFmtId="0" fontId="23" fillId="0" borderId="0" xfId="39335" applyFont="1" applyBorder="1" applyAlignment="1">
      <alignment horizontal="left" vertical="center" wrapText="1"/>
    </xf>
    <xf numFmtId="0" fontId="23" fillId="6" borderId="0" xfId="30639" applyFont="1" applyFill="1" applyBorder="1" applyAlignment="1">
      <alignment horizontal="left" vertical="center" shrinkToFit="1"/>
    </xf>
    <xf numFmtId="0" fontId="23" fillId="0" borderId="0" xfId="30639" applyFont="1" applyFill="1" applyBorder="1" applyAlignment="1">
      <alignment horizontal="left" vertical="center" shrinkToFit="1"/>
    </xf>
    <xf numFmtId="0" fontId="22" fillId="0" borderId="3" xfId="39336" applyFont="1" applyFill="1" applyBorder="1" applyAlignment="1">
      <alignment horizontal="center" vertical="center" wrapText="1"/>
    </xf>
    <xf numFmtId="0" fontId="22" fillId="0" borderId="3" xfId="39336" applyFont="1" applyFill="1" applyBorder="1" applyAlignment="1">
      <alignment horizontal="center" vertical="center"/>
    </xf>
    <xf numFmtId="0" fontId="22" fillId="0" borderId="2" xfId="39336" applyFont="1" applyFill="1" applyBorder="1" applyAlignment="1">
      <alignment horizontal="center" vertical="center"/>
    </xf>
    <xf numFmtId="0" fontId="22" fillId="0" borderId="1" xfId="39336" applyFont="1" applyFill="1" applyBorder="1" applyAlignment="1">
      <alignment horizontal="center" vertical="center"/>
    </xf>
    <xf numFmtId="0" fontId="22" fillId="0" borderId="14" xfId="30584" applyFont="1" applyBorder="1" applyAlignment="1">
      <alignment horizontal="center"/>
    </xf>
    <xf numFmtId="0" fontId="22" fillId="0" borderId="14" xfId="39336" applyFont="1" applyFill="1" applyBorder="1" applyAlignment="1">
      <alignment horizontal="center" vertical="center" wrapText="1"/>
    </xf>
    <xf numFmtId="0" fontId="22" fillId="0" borderId="14" xfId="39336" applyFont="1" applyFill="1" applyBorder="1" applyAlignment="1">
      <alignment horizontal="center" vertical="center"/>
    </xf>
    <xf numFmtId="0" fontId="22" fillId="0" borderId="1" xfId="30584" applyFont="1" applyBorder="1" applyAlignment="1">
      <alignment horizontal="center"/>
    </xf>
    <xf numFmtId="228" fontId="22" fillId="0" borderId="1" xfId="39336" applyNumberFormat="1" applyFont="1" applyFill="1" applyBorder="1" applyAlignment="1">
      <alignment horizontal="center" vertical="center"/>
    </xf>
    <xf numFmtId="0" fontId="22" fillId="0" borderId="0" xfId="39336" applyFont="1" applyFill="1" applyBorder="1" applyAlignment="1">
      <alignment horizontal="center" vertical="center"/>
    </xf>
    <xf numFmtId="0" fontId="22" fillId="0" borderId="0" xfId="39336" applyFont="1" applyFill="1" applyBorder="1" applyAlignment="1">
      <alignment vertical="center"/>
    </xf>
    <xf numFmtId="228" fontId="22" fillId="0" borderId="0" xfId="39336" applyNumberFormat="1" applyFont="1" applyFill="1" applyBorder="1" applyAlignment="1">
      <alignment horizontal="center" vertical="center"/>
    </xf>
    <xf numFmtId="0" fontId="26" fillId="6" borderId="0" xfId="30639" applyFont="1" applyFill="1" applyBorder="1" applyAlignment="1">
      <alignment horizontal="left" vertical="center"/>
    </xf>
    <xf numFmtId="0" fontId="23" fillId="5" borderId="0" xfId="30639" applyFont="1" applyFill="1" applyBorder="1" applyAlignment="1">
      <alignment vertical="center"/>
    </xf>
    <xf numFmtId="0" fontId="22" fillId="0" borderId="1" xfId="39336" applyFont="1" applyFill="1" applyBorder="1" applyAlignment="1">
      <alignment horizontal="center" vertical="center" wrapText="1"/>
    </xf>
    <xf numFmtId="0" fontId="22" fillId="0" borderId="0" xfId="39336" applyFont="1" applyFill="1" applyBorder="1" applyAlignment="1">
      <alignment horizontal="left" vertical="center"/>
    </xf>
    <xf numFmtId="0" fontId="22" fillId="0" borderId="0" xfId="39336" applyFont="1" applyFill="1" applyAlignment="1">
      <alignment horizontal="left" vertical="center"/>
    </xf>
    <xf numFmtId="0" fontId="22" fillId="0" borderId="0" xfId="30584" applyFont="1" applyBorder="1" applyAlignment="1">
      <alignment horizontal="center"/>
    </xf>
    <xf numFmtId="0" fontId="23" fillId="6" borderId="0" xfId="30639" applyFont="1" applyFill="1" applyBorder="1" applyAlignment="1">
      <alignment horizontal="left" vertical="center"/>
    </xf>
    <xf numFmtId="0" fontId="22" fillId="0" borderId="3" xfId="39336" applyFont="1" applyBorder="1" applyAlignment="1">
      <alignment horizontal="center" vertical="center"/>
    </xf>
    <xf numFmtId="0" fontId="22" fillId="0" borderId="1" xfId="39336" applyFont="1" applyBorder="1" applyAlignment="1">
      <alignment horizontal="center" vertical="center"/>
    </xf>
    <xf numFmtId="0" fontId="22" fillId="0" borderId="5" xfId="39336" applyFont="1" applyBorder="1" applyAlignment="1">
      <alignment horizontal="center" vertical="center"/>
    </xf>
    <xf numFmtId="0" fontId="22" fillId="4" borderId="1" xfId="30584" applyFont="1" applyFill="1" applyBorder="1" applyAlignment="1">
      <alignment horizontal="center"/>
    </xf>
    <xf numFmtId="0" fontId="22" fillId="0" borderId="3" xfId="30584" applyFont="1" applyBorder="1" applyAlignment="1">
      <alignment horizontal="center"/>
    </xf>
    <xf numFmtId="58" fontId="22" fillId="0" borderId="0" xfId="30584" applyNumberFormat="1" applyFont="1"/>
    <xf numFmtId="0" fontId="22" fillId="0" borderId="3" xfId="39336" applyNumberFormat="1" applyFont="1" applyFill="1" applyBorder="1" applyAlignment="1">
      <alignment horizontal="center" vertical="center" wrapText="1"/>
    </xf>
    <xf numFmtId="0" fontId="22" fillId="0" borderId="1" xfId="39336" applyNumberFormat="1" applyFont="1" applyFill="1" applyBorder="1" applyAlignment="1">
      <alignment horizontal="center" vertical="center" wrapText="1"/>
    </xf>
    <xf numFmtId="0" fontId="22" fillId="0" borderId="5" xfId="30584" applyFont="1" applyBorder="1" applyAlignment="1">
      <alignment horizontal="center"/>
    </xf>
    <xf numFmtId="0" fontId="22" fillId="0" borderId="5" xfId="39336" applyNumberFormat="1" applyFont="1" applyFill="1" applyBorder="1" applyAlignment="1">
      <alignment horizontal="center" vertical="center" wrapText="1"/>
    </xf>
    <xf numFmtId="0" fontId="22" fillId="4" borderId="1" xfId="39336" applyNumberFormat="1" applyFont="1" applyFill="1" applyBorder="1" applyAlignment="1">
      <alignment horizontal="center" vertical="center" wrapText="1"/>
    </xf>
    <xf numFmtId="0" fontId="22" fillId="0" borderId="0" xfId="39367" applyFont="1" applyBorder="1" applyAlignment="1" applyProtection="1">
      <alignment horizontal="center"/>
    </xf>
    <xf numFmtId="0" fontId="22" fillId="0" borderId="0" xfId="39336" applyFont="1" applyFill="1" applyBorder="1" applyAlignment="1">
      <alignment horizontal="center" vertical="center" wrapText="1"/>
    </xf>
    <xf numFmtId="0" fontId="22" fillId="0" borderId="10" xfId="39336" applyFont="1" applyFill="1" applyBorder="1" applyAlignment="1">
      <alignment horizontal="center" vertical="center"/>
    </xf>
    <xf numFmtId="0" fontId="22" fillId="5" borderId="1" xfId="30584" applyFont="1" applyFill="1" applyBorder="1" applyAlignment="1">
      <alignment horizontal="center"/>
    </xf>
    <xf numFmtId="0" fontId="22" fillId="0" borderId="0" xfId="30584" applyFont="1" applyFill="1" applyBorder="1" applyAlignment="1">
      <alignment horizontal="center"/>
    </xf>
    <xf numFmtId="0" fontId="22" fillId="0" borderId="0" xfId="39336" applyFont="1" applyBorder="1" applyAlignment="1">
      <alignment horizontal="center" vertical="center" wrapText="1"/>
    </xf>
    <xf numFmtId="0" fontId="22" fillId="0" borderId="0" xfId="39336" applyNumberFormat="1" applyFont="1" applyFill="1" applyBorder="1" applyAlignment="1">
      <alignment horizontal="center" vertical="center" wrapText="1"/>
    </xf>
    <xf numFmtId="0" fontId="22" fillId="0" borderId="0" xfId="39336" applyNumberFormat="1" applyFont="1" applyFill="1" applyBorder="1" applyAlignment="1">
      <alignment horizontal="center" vertical="center"/>
    </xf>
    <xf numFmtId="0" fontId="27" fillId="0" borderId="0" xfId="30639" applyFont="1" applyFill="1" applyBorder="1" applyAlignment="1">
      <alignment horizontal="left" vertical="center" shrinkToFit="1"/>
    </xf>
    <xf numFmtId="0" fontId="23" fillId="0" borderId="0" xfId="30584" applyFont="1" applyBorder="1" applyAlignment="1">
      <alignment vertical="center"/>
    </xf>
    <xf numFmtId="0" fontId="22" fillId="0" borderId="5" xfId="39336" applyFont="1" applyFill="1" applyBorder="1" applyAlignment="1">
      <alignment horizontal="center" vertical="center"/>
    </xf>
    <xf numFmtId="0" fontId="22" fillId="0" borderId="1" xfId="30584" applyFont="1" applyBorder="1" applyAlignment="1">
      <alignment horizontal="center" shrinkToFit="1"/>
    </xf>
    <xf numFmtId="0" fontId="22" fillId="0" borderId="0" xfId="39336" applyFont="1" applyFill="1" applyBorder="1" applyAlignment="1">
      <alignment horizontal="center"/>
    </xf>
    <xf numFmtId="0" fontId="22" fillId="0" borderId="0" xfId="30584" applyFont="1" applyFill="1" applyAlignment="1">
      <alignment horizontal="center"/>
    </xf>
    <xf numFmtId="228" fontId="22" fillId="0" borderId="0" xfId="39336" applyNumberFormat="1" applyFont="1" applyFill="1" applyBorder="1" applyAlignment="1">
      <alignment horizontal="center"/>
    </xf>
    <xf numFmtId="0" fontId="22" fillId="4" borderId="1" xfId="39336" applyFont="1" applyFill="1" applyBorder="1" applyAlignment="1">
      <alignment horizontal="center" vertical="center"/>
    </xf>
    <xf numFmtId="58" fontId="23" fillId="0" borderId="0" xfId="30639" applyNumberFormat="1" applyFont="1" applyFill="1" applyBorder="1" applyAlignment="1">
      <alignment horizontal="left" vertical="center" shrinkToFit="1"/>
    </xf>
    <xf numFmtId="228" fontId="22" fillId="0" borderId="5" xfId="39336" applyNumberFormat="1" applyFont="1" applyFill="1" applyBorder="1" applyAlignment="1">
      <alignment horizontal="center" vertical="center"/>
    </xf>
    <xf numFmtId="0" fontId="23" fillId="6" borderId="13" xfId="30639" applyFont="1" applyFill="1" applyBorder="1" applyAlignment="1">
      <alignment horizontal="left" vertical="center" shrinkToFit="1"/>
    </xf>
    <xf numFmtId="49" fontId="28" fillId="0" borderId="3" xfId="23663" applyNumberFormat="1" applyFont="1" applyBorder="1" applyAlignment="1">
      <alignment horizontal="center" vertical="center"/>
    </xf>
    <xf numFmtId="49" fontId="28" fillId="0" borderId="5" xfId="23663" applyNumberFormat="1" applyFont="1" applyBorder="1" applyAlignment="1">
      <alignment horizontal="center" vertical="center"/>
    </xf>
    <xf numFmtId="0" fontId="22" fillId="0" borderId="4" xfId="39336" applyFont="1" applyFill="1" applyBorder="1" applyAlignment="1">
      <alignment horizontal="center" vertical="center"/>
    </xf>
    <xf numFmtId="16" fontId="22" fillId="0" borderId="0" xfId="39336" applyNumberFormat="1" applyFont="1" applyFill="1" applyBorder="1" applyAlignment="1">
      <alignment horizontal="center" vertical="center"/>
    </xf>
    <xf numFmtId="0" fontId="22" fillId="0" borderId="15" xfId="30584" applyFont="1" applyBorder="1"/>
    <xf numFmtId="0" fontId="23" fillId="6" borderId="0" xfId="30639" applyFont="1" applyFill="1" applyBorder="1" applyAlignment="1">
      <alignment vertical="center"/>
    </xf>
    <xf numFmtId="0" fontId="22" fillId="6" borderId="0" xfId="30584" applyFont="1" applyFill="1"/>
    <xf numFmtId="0" fontId="22" fillId="0" borderId="16" xfId="30584" applyFont="1" applyBorder="1"/>
    <xf numFmtId="0" fontId="29" fillId="0" borderId="1" xfId="39336" applyFont="1" applyFill="1" applyBorder="1" applyAlignment="1">
      <alignment horizontal="center" vertical="center"/>
    </xf>
    <xf numFmtId="228" fontId="29" fillId="0" borderId="1" xfId="39336" applyNumberFormat="1" applyFont="1" applyFill="1" applyBorder="1" applyAlignment="1">
      <alignment horizontal="center" vertical="center"/>
    </xf>
    <xf numFmtId="0" fontId="29" fillId="0" borderId="1" xfId="30584" applyFont="1" applyBorder="1" applyAlignment="1">
      <alignment horizontal="center"/>
    </xf>
    <xf numFmtId="0" fontId="23" fillId="0" borderId="0" xfId="30584" applyFont="1" applyAlignment="1">
      <alignment horizontal="left"/>
    </xf>
    <xf numFmtId="49" fontId="28" fillId="0" borderId="0" xfId="23663" applyNumberFormat="1" applyFont="1" applyFill="1" applyBorder="1" applyAlignment="1">
      <alignment horizontal="center"/>
    </xf>
    <xf numFmtId="49" fontId="28" fillId="0" borderId="1" xfId="23663" applyNumberFormat="1" applyFont="1" applyFill="1" applyBorder="1" applyAlignment="1">
      <alignment horizontal="center" vertical="center"/>
    </xf>
    <xf numFmtId="228" fontId="22" fillId="5" borderId="1" xfId="30584" applyNumberFormat="1" applyFont="1" applyFill="1" applyBorder="1" applyAlignment="1">
      <alignment horizontal="center"/>
    </xf>
    <xf numFmtId="0" fontId="22" fillId="5" borderId="0" xfId="30584" applyFont="1" applyFill="1" applyBorder="1" applyAlignment="1">
      <alignment horizontal="center"/>
    </xf>
    <xf numFmtId="0" fontId="22" fillId="0" borderId="0" xfId="30584" applyNumberFormat="1" applyFont="1" applyBorder="1" applyAlignment="1">
      <alignment horizontal="center" vertical="center"/>
    </xf>
    <xf numFmtId="0" fontId="22" fillId="0" borderId="5" xfId="39336" applyFont="1" applyFill="1" applyBorder="1" applyAlignment="1">
      <alignment horizontal="center" vertical="center" wrapText="1"/>
    </xf>
    <xf numFmtId="0" fontId="29" fillId="5" borderId="1" xfId="30584" applyFont="1" applyFill="1" applyBorder="1" applyAlignment="1">
      <alignment horizontal="center"/>
    </xf>
    <xf numFmtId="0" fontId="22" fillId="5" borderId="3" xfId="30584" applyFont="1" applyFill="1" applyBorder="1" applyAlignment="1">
      <alignment horizontal="center"/>
    </xf>
    <xf numFmtId="0" fontId="22" fillId="5" borderId="14" xfId="30584" applyFont="1" applyFill="1" applyBorder="1" applyAlignment="1">
      <alignment horizontal="center"/>
    </xf>
    <xf numFmtId="0" fontId="22" fillId="0" borderId="0" xfId="39336" applyFont="1" applyBorder="1" applyAlignment="1">
      <alignment vertical="center" wrapText="1"/>
    </xf>
    <xf numFmtId="228" fontId="29" fillId="5" borderId="1" xfId="30584" applyNumberFormat="1" applyFont="1" applyFill="1" applyBorder="1" applyAlignment="1">
      <alignment horizontal="center"/>
    </xf>
    <xf numFmtId="228" fontId="29" fillId="5" borderId="4" xfId="30584" applyNumberFormat="1" applyFont="1" applyFill="1" applyBorder="1" applyAlignment="1">
      <alignment horizontal="center"/>
    </xf>
    <xf numFmtId="58" fontId="29" fillId="5" borderId="1" xfId="30584" applyNumberFormat="1" applyFont="1" applyFill="1" applyBorder="1" applyAlignment="1">
      <alignment horizontal="center" vertical="center" wrapText="1"/>
    </xf>
    <xf numFmtId="0" fontId="22" fillId="5" borderId="0" xfId="30584" applyFont="1" applyFill="1" applyBorder="1" applyAlignment="1">
      <alignment horizontal="center" vertical="center" wrapText="1"/>
    </xf>
    <xf numFmtId="0" fontId="22" fillId="5" borderId="0" xfId="39336" applyFont="1" applyFill="1" applyBorder="1" applyAlignment="1">
      <alignment horizontal="center" vertical="center" wrapText="1"/>
    </xf>
    <xf numFmtId="228" fontId="22" fillId="5" borderId="0" xfId="30584" applyNumberFormat="1" applyFont="1" applyFill="1" applyBorder="1" applyAlignment="1">
      <alignment horizontal="center"/>
    </xf>
    <xf numFmtId="0" fontId="29" fillId="5" borderId="1" xfId="30584" applyFont="1" applyFill="1" applyBorder="1" applyAlignment="1">
      <alignment horizontal="center" vertical="center" wrapText="1"/>
    </xf>
    <xf numFmtId="49" fontId="22" fillId="0" borderId="3" xfId="39336" applyNumberFormat="1" applyFont="1" applyFill="1" applyBorder="1" applyAlignment="1">
      <alignment horizontal="center" vertical="center"/>
    </xf>
    <xf numFmtId="49" fontId="22" fillId="0" borderId="5" xfId="39336" applyNumberFormat="1" applyFont="1" applyFill="1" applyBorder="1" applyAlignment="1">
      <alignment horizontal="center" vertical="center"/>
    </xf>
    <xf numFmtId="0" fontId="22" fillId="0" borderId="1" xfId="39336" applyNumberFormat="1" applyFont="1" applyFill="1" applyBorder="1" applyAlignment="1">
      <alignment horizontal="center" vertical="center"/>
    </xf>
    <xf numFmtId="0" fontId="23" fillId="0" borderId="0" xfId="30639" applyFont="1" applyFill="1" applyBorder="1" applyAlignment="1">
      <alignment horizontal="left" vertical="center"/>
    </xf>
    <xf numFmtId="0" fontId="23" fillId="0" borderId="0" xfId="30584" applyFont="1" applyFill="1"/>
    <xf numFmtId="49" fontId="22" fillId="0" borderId="0" xfId="39336" applyNumberFormat="1" applyFont="1" applyFill="1" applyBorder="1" applyAlignment="1">
      <alignment horizontal="center" vertical="center" wrapText="1"/>
    </xf>
    <xf numFmtId="0" fontId="22" fillId="0" borderId="17" xfId="39336" applyFont="1" applyFill="1" applyBorder="1" applyAlignment="1">
      <alignment horizontal="center" vertical="center" wrapText="1"/>
    </xf>
    <xf numFmtId="0" fontId="22" fillId="0" borderId="10" xfId="39336" applyFont="1" applyFill="1" applyBorder="1" applyAlignment="1">
      <alignment horizontal="center" vertical="center" wrapText="1"/>
    </xf>
    <xf numFmtId="0" fontId="22" fillId="0" borderId="1" xfId="30584" applyFont="1" applyFill="1" applyBorder="1" applyAlignment="1">
      <alignment horizontal="center"/>
    </xf>
    <xf numFmtId="49" fontId="22" fillId="0" borderId="10" xfId="30584" applyNumberFormat="1" applyFont="1" applyFill="1" applyBorder="1" applyAlignment="1">
      <alignment horizontal="center"/>
    </xf>
    <xf numFmtId="0" fontId="22" fillId="0" borderId="10" xfId="30584" applyFont="1" applyBorder="1" applyAlignment="1">
      <alignment horizontal="center"/>
    </xf>
    <xf numFmtId="0" fontId="30" fillId="0" borderId="0" xfId="17100" applyFont="1"/>
    <xf numFmtId="0" fontId="31" fillId="0" borderId="0" xfId="17100" applyFont="1" applyFill="1"/>
    <xf numFmtId="0" fontId="32" fillId="0" borderId="0" xfId="17100" applyFont="1"/>
    <xf numFmtId="0" fontId="32" fillId="0" borderId="0" xfId="17100" applyFont="1" applyFill="1"/>
    <xf numFmtId="0" fontId="32" fillId="0" borderId="0" xfId="17100" applyFont="1" applyBorder="1"/>
    <xf numFmtId="0" fontId="32" fillId="0" borderId="16" xfId="17100" applyFont="1" applyBorder="1"/>
    <xf numFmtId="0" fontId="30" fillId="0" borderId="0" xfId="17100" applyFont="1" applyFill="1"/>
    <xf numFmtId="0" fontId="30" fillId="0" borderId="0" xfId="17100" applyFont="1" applyFill="1" applyAlignment="1"/>
    <xf numFmtId="0" fontId="30" fillId="0" borderId="0" xfId="17100" applyFont="1" applyAlignment="1"/>
    <xf numFmtId="0" fontId="30" fillId="0" borderId="0" xfId="17100" applyFont="1" applyFill="1" applyBorder="1" applyAlignment="1"/>
    <xf numFmtId="0" fontId="30" fillId="0" borderId="0" xfId="17100" applyFont="1" applyBorder="1"/>
    <xf numFmtId="0" fontId="32" fillId="0" borderId="9" xfId="17100" applyFont="1" applyBorder="1"/>
    <xf numFmtId="0" fontId="32" fillId="0" borderId="0" xfId="17100" applyFont="1" applyFill="1" applyAlignment="1">
      <alignment horizontal="left"/>
    </xf>
    <xf numFmtId="0" fontId="33" fillId="0" borderId="0" xfId="17100" applyFont="1"/>
    <xf numFmtId="0" fontId="34" fillId="0" borderId="0" xfId="17100" applyFont="1"/>
    <xf numFmtId="0" fontId="35" fillId="0" borderId="0" xfId="39335" applyFont="1" applyBorder="1" applyAlignment="1">
      <alignment horizontal="center" vertical="center"/>
    </xf>
    <xf numFmtId="0" fontId="35" fillId="0" borderId="0" xfId="39335" applyFont="1" applyFill="1" applyBorder="1" applyAlignment="1">
      <alignment horizontal="center" vertical="center"/>
    </xf>
    <xf numFmtId="0" fontId="34" fillId="0" borderId="0" xfId="17100" applyFont="1" applyAlignment="1">
      <alignment horizontal="center" vertical="center"/>
    </xf>
    <xf numFmtId="0" fontId="34" fillId="0" borderId="0" xfId="17100" applyFont="1" applyFill="1" applyAlignment="1">
      <alignment horizontal="center" vertical="center"/>
    </xf>
    <xf numFmtId="0" fontId="36" fillId="0" borderId="0" xfId="39335" applyFont="1" applyBorder="1" applyAlignment="1">
      <alignment horizontal="center" vertical="center"/>
    </xf>
    <xf numFmtId="0" fontId="34" fillId="0" borderId="0" xfId="39335" applyFont="1" applyBorder="1" applyAlignment="1">
      <alignment horizontal="center" vertical="center"/>
    </xf>
    <xf numFmtId="229" fontId="37" fillId="0" borderId="0" xfId="17100" applyNumberFormat="1" applyFont="1" applyFill="1" applyAlignment="1">
      <alignment horizontal="center" vertical="center"/>
    </xf>
    <xf numFmtId="0" fontId="36" fillId="0" borderId="0" xfId="17100" applyFont="1" applyAlignment="1">
      <alignment vertical="center"/>
    </xf>
    <xf numFmtId="0" fontId="36" fillId="0" borderId="0" xfId="39335" applyFont="1" applyFill="1" applyBorder="1" applyAlignment="1">
      <alignment horizontal="center" vertical="center"/>
    </xf>
    <xf numFmtId="0" fontId="36" fillId="3" borderId="0" xfId="22421" applyFont="1" applyFill="1" applyBorder="1" applyAlignment="1">
      <alignment horizontal="left" vertical="center"/>
    </xf>
    <xf numFmtId="0" fontId="38" fillId="0" borderId="0" xfId="22421" applyFont="1" applyFill="1" applyBorder="1" applyAlignment="1">
      <alignment horizontal="left" vertical="center" shrinkToFit="1"/>
    </xf>
    <xf numFmtId="199" fontId="31" fillId="0" borderId="0" xfId="22421" applyNumberFormat="1" applyFont="1" applyFill="1" applyBorder="1" applyAlignment="1">
      <alignment horizontal="center" vertical="center" shrinkToFit="1"/>
    </xf>
    <xf numFmtId="49" fontId="31" fillId="0" borderId="0" xfId="22421" applyNumberFormat="1" applyFont="1" applyFill="1" applyBorder="1" applyAlignment="1">
      <alignment horizontal="center" vertical="center" shrinkToFit="1"/>
    </xf>
    <xf numFmtId="0" fontId="31" fillId="0" borderId="0" xfId="22421" applyFont="1" applyFill="1" applyBorder="1" applyAlignment="1">
      <alignment horizontal="center" vertical="center" shrinkToFit="1"/>
    </xf>
    <xf numFmtId="0" fontId="36" fillId="0" borderId="0" xfId="22421" applyFont="1" applyFill="1" applyBorder="1" applyAlignment="1">
      <alignment horizontal="left" vertical="center" shrinkToFit="1"/>
    </xf>
    <xf numFmtId="0" fontId="30" fillId="7" borderId="1" xfId="39336" applyFont="1" applyFill="1" applyBorder="1" applyAlignment="1">
      <alignment horizontal="center" vertical="center"/>
    </xf>
    <xf numFmtId="0" fontId="30" fillId="0" borderId="1" xfId="39336" applyFont="1" applyBorder="1" applyAlignment="1">
      <alignment horizontal="center" vertical="center"/>
    </xf>
    <xf numFmtId="0" fontId="30" fillId="0" borderId="1" xfId="39336" applyFont="1" applyFill="1" applyBorder="1" applyAlignment="1">
      <alignment horizontal="center" vertical="center"/>
    </xf>
    <xf numFmtId="0" fontId="30" fillId="0" borderId="1" xfId="17100" applyFont="1" applyBorder="1" applyAlignment="1">
      <alignment horizontal="center" wrapText="1"/>
    </xf>
    <xf numFmtId="0" fontId="30" fillId="0" borderId="3" xfId="39344" applyFont="1" applyFill="1" applyBorder="1" applyAlignment="1">
      <alignment horizontal="center" vertical="center" wrapText="1"/>
    </xf>
    <xf numFmtId="228" fontId="30" fillId="0" borderId="1" xfId="39344" applyNumberFormat="1" applyFont="1" applyFill="1" applyBorder="1" applyAlignment="1">
      <alignment horizontal="center" vertical="center" wrapText="1"/>
    </xf>
    <xf numFmtId="228" fontId="30" fillId="0" borderId="1" xfId="39344" applyNumberFormat="1" applyFont="1" applyFill="1" applyBorder="1" applyAlignment="1">
      <alignment horizontal="center"/>
    </xf>
    <xf numFmtId="0" fontId="30" fillId="0" borderId="14" xfId="39344" applyFont="1" applyFill="1" applyBorder="1" applyAlignment="1">
      <alignment horizontal="center" vertical="center" wrapText="1"/>
    </xf>
    <xf numFmtId="0" fontId="31" fillId="0" borderId="1" xfId="17100" applyFont="1" applyBorder="1" applyAlignment="1">
      <alignment horizontal="center" wrapText="1"/>
    </xf>
    <xf numFmtId="0" fontId="30" fillId="0" borderId="5" xfId="39344" applyFont="1" applyFill="1" applyBorder="1" applyAlignment="1">
      <alignment horizontal="center" vertical="center" wrapText="1"/>
    </xf>
    <xf numFmtId="199" fontId="30" fillId="0" borderId="0" xfId="22421" applyNumberFormat="1" applyFont="1" applyFill="1" applyBorder="1" applyAlignment="1">
      <alignment horizontal="center" vertical="center" shrinkToFit="1"/>
    </xf>
    <xf numFmtId="49" fontId="30" fillId="0" borderId="0" xfId="22421" applyNumberFormat="1" applyFont="1" applyFill="1" applyBorder="1" applyAlignment="1">
      <alignment horizontal="center" vertical="center" shrinkToFit="1"/>
    </xf>
    <xf numFmtId="0" fontId="30" fillId="0" borderId="0" xfId="22421" applyFont="1" applyFill="1" applyBorder="1" applyAlignment="1">
      <alignment horizontal="center" vertical="center" shrinkToFit="1"/>
    </xf>
    <xf numFmtId="0" fontId="30" fillId="0" borderId="1" xfId="39344" applyFont="1" applyFill="1" applyBorder="1" applyAlignment="1">
      <alignment horizontal="center" vertical="center" wrapText="1"/>
    </xf>
    <xf numFmtId="228" fontId="30" fillId="0" borderId="1" xfId="39336" applyNumberFormat="1" applyFont="1" applyFill="1" applyBorder="1" applyAlignment="1">
      <alignment horizontal="center" vertical="center" wrapText="1"/>
    </xf>
    <xf numFmtId="228" fontId="30" fillId="0" borderId="1" xfId="39336" applyNumberFormat="1" applyFont="1" applyBorder="1" applyAlignment="1">
      <alignment horizontal="center"/>
    </xf>
    <xf numFmtId="0" fontId="30" fillId="8" borderId="5" xfId="39336" applyFont="1" applyFill="1" applyBorder="1" applyAlignment="1">
      <alignment horizontal="center" vertical="center"/>
    </xf>
    <xf numFmtId="0" fontId="30" fillId="0" borderId="5" xfId="39336" applyFont="1" applyBorder="1" applyAlignment="1">
      <alignment horizontal="center" vertical="center"/>
    </xf>
    <xf numFmtId="0" fontId="30" fillId="0" borderId="5" xfId="39336" applyFont="1" applyFill="1" applyBorder="1" applyAlignment="1">
      <alignment horizontal="center" vertical="center"/>
    </xf>
    <xf numFmtId="0" fontId="30" fillId="8" borderId="1" xfId="39336" applyFont="1" applyFill="1" applyBorder="1" applyAlignment="1">
      <alignment horizontal="center" vertical="center"/>
    </xf>
    <xf numFmtId="0" fontId="30" fillId="0" borderId="3" xfId="39336" applyFont="1" applyBorder="1" applyAlignment="1">
      <alignment horizontal="center" vertical="center"/>
    </xf>
    <xf numFmtId="0" fontId="30" fillId="0" borderId="10" xfId="39336" applyFont="1" applyFill="1" applyBorder="1" applyAlignment="1">
      <alignment horizontal="center" vertical="center"/>
    </xf>
    <xf numFmtId="0" fontId="30" fillId="0" borderId="14" xfId="39336" applyFont="1" applyBorder="1" applyAlignment="1">
      <alignment horizontal="center" vertical="center"/>
    </xf>
    <xf numFmtId="0" fontId="30" fillId="0" borderId="0" xfId="17100" applyFont="1" applyFill="1" applyBorder="1" applyAlignment="1">
      <alignment vertical="center"/>
    </xf>
    <xf numFmtId="0" fontId="36" fillId="0" borderId="0" xfId="17100" applyFont="1" applyBorder="1" applyAlignment="1">
      <alignment vertical="center"/>
    </xf>
    <xf numFmtId="0" fontId="30" fillId="9" borderId="1" xfId="39336" applyFont="1" applyFill="1" applyBorder="1" applyAlignment="1">
      <alignment horizontal="center" vertical="center"/>
    </xf>
    <xf numFmtId="0" fontId="30" fillId="0" borderId="1" xfId="17100" applyFont="1" applyBorder="1" applyAlignment="1">
      <alignment horizontal="center"/>
    </xf>
    <xf numFmtId="0" fontId="30" fillId="10" borderId="1" xfId="39336" applyFont="1" applyFill="1" applyBorder="1" applyAlignment="1">
      <alignment horizontal="center" vertical="center"/>
    </xf>
    <xf numFmtId="0" fontId="30" fillId="0" borderId="1" xfId="17100" applyFont="1" applyBorder="1" applyAlignment="1">
      <alignment horizontal="center" vertical="center"/>
    </xf>
    <xf numFmtId="228" fontId="30" fillId="0" borderId="14" xfId="39336" applyNumberFormat="1" applyFont="1" applyFill="1" applyBorder="1" applyAlignment="1">
      <alignment horizontal="center"/>
    </xf>
    <xf numFmtId="228" fontId="30" fillId="0" borderId="4" xfId="17100" applyNumberFormat="1" applyFont="1" applyBorder="1" applyAlignment="1">
      <alignment horizontal="center"/>
    </xf>
    <xf numFmtId="228" fontId="30" fillId="0" borderId="1" xfId="17100" applyNumberFormat="1" applyFont="1" applyBorder="1" applyAlignment="1">
      <alignment horizontal="center" wrapText="1"/>
    </xf>
    <xf numFmtId="0" fontId="30" fillId="9" borderId="3" xfId="39336" applyFont="1" applyFill="1" applyBorder="1" applyAlignment="1">
      <alignment horizontal="center" vertical="center"/>
    </xf>
    <xf numFmtId="0" fontId="30" fillId="9" borderId="5" xfId="39336" applyFont="1" applyFill="1" applyBorder="1" applyAlignment="1">
      <alignment horizontal="center" vertical="center"/>
    </xf>
    <xf numFmtId="0" fontId="30" fillId="0" borderId="1" xfId="17100" applyFont="1" applyBorder="1" applyAlignment="1">
      <alignment horizontal="center" vertical="center" wrapText="1"/>
    </xf>
    <xf numFmtId="0" fontId="30" fillId="0" borderId="1" xfId="17100" applyFont="1" applyFill="1" applyBorder="1" applyAlignment="1">
      <alignment horizontal="center"/>
    </xf>
    <xf numFmtId="0" fontId="30" fillId="0" borderId="0" xfId="22421" applyNumberFormat="1" applyFont="1" applyFill="1" applyBorder="1" applyAlignment="1">
      <alignment horizontal="center" vertical="center" shrinkToFit="1"/>
    </xf>
    <xf numFmtId="0" fontId="31" fillId="7" borderId="3" xfId="39336" applyFont="1" applyFill="1" applyBorder="1" applyAlignment="1">
      <alignment horizontal="center" vertical="center"/>
    </xf>
    <xf numFmtId="0" fontId="31" fillId="7" borderId="5" xfId="39336" applyFont="1" applyFill="1" applyBorder="1" applyAlignment="1">
      <alignment horizontal="center" vertical="center"/>
    </xf>
    <xf numFmtId="0" fontId="30" fillId="0" borderId="3" xfId="39336" applyFont="1" applyFill="1" applyBorder="1" applyAlignment="1">
      <alignment horizontal="center" vertical="center"/>
    </xf>
    <xf numFmtId="0" fontId="30" fillId="0" borderId="1" xfId="39335" applyFont="1" applyFill="1" applyBorder="1" applyAlignment="1">
      <alignment horizontal="center" vertical="center" wrapText="1"/>
    </xf>
    <xf numFmtId="228" fontId="30" fillId="0" borderId="1" xfId="17100" applyNumberFormat="1" applyFont="1" applyBorder="1" applyAlignment="1">
      <alignment horizontal="center" vertical="center"/>
    </xf>
    <xf numFmtId="228" fontId="30" fillId="0" borderId="1" xfId="39335" applyNumberFormat="1" applyFont="1" applyFill="1" applyBorder="1" applyAlignment="1">
      <alignment horizontal="center" wrapText="1"/>
    </xf>
    <xf numFmtId="228" fontId="30" fillId="0" borderId="1" xfId="17100" applyNumberFormat="1" applyFont="1" applyBorder="1" applyAlignment="1">
      <alignment horizontal="center" vertical="center" wrapText="1"/>
    </xf>
    <xf numFmtId="228" fontId="30" fillId="0" borderId="0" xfId="39336" applyNumberFormat="1" applyFont="1" applyFill="1" applyBorder="1" applyAlignment="1">
      <alignment horizontal="center"/>
    </xf>
    <xf numFmtId="0" fontId="30" fillId="7" borderId="3" xfId="39336" applyFont="1" applyFill="1" applyBorder="1" applyAlignment="1">
      <alignment horizontal="center" vertical="center"/>
    </xf>
    <xf numFmtId="0" fontId="30" fillId="7" borderId="5" xfId="39336" applyFont="1" applyFill="1" applyBorder="1" applyAlignment="1">
      <alignment horizontal="center" vertical="center"/>
    </xf>
    <xf numFmtId="0" fontId="30" fillId="0" borderId="1" xfId="39344" applyFont="1" applyFill="1" applyBorder="1" applyAlignment="1">
      <alignment horizontal="center" vertical="center"/>
    </xf>
    <xf numFmtId="228" fontId="30" fillId="0" borderId="1" xfId="17100" applyNumberFormat="1" applyFont="1" applyBorder="1" applyAlignment="1">
      <alignment horizontal="center"/>
    </xf>
    <xf numFmtId="0" fontId="32" fillId="0" borderId="0" xfId="17100" applyFont="1" applyFill="1" applyBorder="1"/>
    <xf numFmtId="0" fontId="30" fillId="10" borderId="3" xfId="39336" applyFont="1" applyFill="1" applyBorder="1" applyAlignment="1">
      <alignment horizontal="center" vertical="center"/>
    </xf>
    <xf numFmtId="0" fontId="39" fillId="0" borderId="0" xfId="17100" applyFont="1" applyBorder="1" applyAlignment="1">
      <alignment horizontal="center"/>
    </xf>
    <xf numFmtId="0" fontId="30" fillId="10" borderId="5" xfId="39336" applyFont="1" applyFill="1" applyBorder="1" applyAlignment="1">
      <alignment horizontal="center" vertical="center"/>
    </xf>
    <xf numFmtId="0" fontId="30" fillId="0" borderId="0" xfId="39336" applyFont="1" applyBorder="1" applyAlignment="1">
      <alignment horizontal="center" vertical="center"/>
    </xf>
    <xf numFmtId="0" fontId="30" fillId="0" borderId="3" xfId="39335" applyFont="1" applyFill="1" applyBorder="1" applyAlignment="1">
      <alignment horizontal="center" vertical="center" wrapText="1"/>
    </xf>
    <xf numFmtId="0" fontId="30" fillId="0" borderId="1" xfId="17100" applyFont="1" applyFill="1" applyBorder="1" applyAlignment="1">
      <alignment horizontal="center" wrapText="1"/>
    </xf>
    <xf numFmtId="0" fontId="30" fillId="0" borderId="14" xfId="39335" applyFont="1" applyFill="1" applyBorder="1" applyAlignment="1">
      <alignment horizontal="center" vertical="center" wrapText="1"/>
    </xf>
    <xf numFmtId="0" fontId="21" fillId="0" borderId="0" xfId="17100" applyFont="1"/>
    <xf numFmtId="0" fontId="30" fillId="0" borderId="5" xfId="39335" applyFont="1" applyFill="1" applyBorder="1" applyAlignment="1">
      <alignment horizontal="center" vertical="center" wrapText="1"/>
    </xf>
    <xf numFmtId="0" fontId="30" fillId="8" borderId="3" xfId="39336" applyFont="1" applyFill="1" applyBorder="1" applyAlignment="1">
      <alignment horizontal="center" vertical="center"/>
    </xf>
    <xf numFmtId="0" fontId="30" fillId="0" borderId="3" xfId="17100" applyFont="1" applyFill="1" applyBorder="1" applyAlignment="1">
      <alignment horizontal="center"/>
    </xf>
    <xf numFmtId="0" fontId="30" fillId="0" borderId="1" xfId="39335" applyFont="1" applyFill="1" applyBorder="1" applyAlignment="1">
      <alignment horizontal="center" wrapText="1"/>
    </xf>
    <xf numFmtId="0" fontId="39" fillId="0" borderId="0" xfId="17100" applyFont="1" applyBorder="1"/>
    <xf numFmtId="0" fontId="36" fillId="0" borderId="0" xfId="17100" applyFont="1" applyFill="1" applyBorder="1" applyAlignment="1">
      <alignment horizontal="left" vertical="center" shrinkToFit="1"/>
    </xf>
    <xf numFmtId="228" fontId="30" fillId="0" borderId="0" xfId="17100" applyNumberFormat="1" applyFont="1" applyFill="1" applyBorder="1" applyAlignment="1">
      <alignment horizontal="center" wrapText="1"/>
    </xf>
    <xf numFmtId="0" fontId="36" fillId="0" borderId="0" xfId="17100" applyFont="1" applyBorder="1" applyAlignment="1">
      <alignment horizontal="left" vertical="center" shrinkToFit="1"/>
    </xf>
    <xf numFmtId="0" fontId="30" fillId="7" borderId="1" xfId="17100" applyFont="1" applyFill="1" applyBorder="1" applyAlignment="1">
      <alignment horizontal="center" vertical="center"/>
    </xf>
    <xf numFmtId="0" fontId="32" fillId="0" borderId="0" xfId="17100" applyFont="1" applyBorder="1" applyAlignment="1">
      <alignment horizontal="center"/>
    </xf>
    <xf numFmtId="0" fontId="30" fillId="7" borderId="3" xfId="17100" applyFont="1" applyFill="1" applyBorder="1"/>
    <xf numFmtId="0" fontId="30" fillId="0" borderId="3" xfId="17100" applyFont="1" applyBorder="1"/>
    <xf numFmtId="0" fontId="30" fillId="0" borderId="3" xfId="17100" applyFont="1" applyBorder="1" applyAlignment="1">
      <alignment horizontal="center" vertical="center"/>
    </xf>
    <xf numFmtId="0" fontId="30" fillId="11" borderId="1" xfId="17100" applyFont="1" applyFill="1" applyBorder="1" applyAlignment="1">
      <alignment horizontal="center" vertical="center"/>
    </xf>
    <xf numFmtId="0" fontId="31" fillId="0" borderId="3" xfId="17100" applyFont="1" applyFill="1" applyBorder="1" applyAlignment="1">
      <alignment horizontal="center" vertical="center"/>
    </xf>
    <xf numFmtId="0" fontId="31" fillId="0" borderId="1" xfId="17100" applyFont="1" applyBorder="1" applyAlignment="1">
      <alignment horizontal="center" vertical="center"/>
    </xf>
    <xf numFmtId="0" fontId="31" fillId="0" borderId="14" xfId="17100" applyFont="1" applyFill="1" applyBorder="1" applyAlignment="1">
      <alignment horizontal="center" vertical="center"/>
    </xf>
    <xf numFmtId="0" fontId="30" fillId="0" borderId="1" xfId="39335" applyFont="1" applyFill="1" applyBorder="1" applyAlignment="1">
      <alignment horizontal="center"/>
    </xf>
    <xf numFmtId="0" fontId="30" fillId="11" borderId="1" xfId="17100" applyFont="1" applyFill="1" applyBorder="1" applyAlignment="1">
      <alignment horizontal="center" vertical="center" wrapText="1"/>
    </xf>
    <xf numFmtId="0" fontId="31" fillId="0" borderId="5" xfId="17100" applyFont="1" applyFill="1" applyBorder="1" applyAlignment="1">
      <alignment horizontal="center" vertical="center"/>
    </xf>
    <xf numFmtId="0" fontId="30" fillId="11" borderId="0" xfId="17100" applyFont="1" applyFill="1" applyBorder="1" applyAlignment="1">
      <alignment horizontal="center" vertical="center"/>
    </xf>
    <xf numFmtId="0" fontId="21" fillId="0" borderId="0" xfId="17100" applyFont="1" applyBorder="1" applyAlignment="1">
      <alignment horizontal="center" vertical="center"/>
    </xf>
    <xf numFmtId="228" fontId="30" fillId="0" borderId="0" xfId="17100" applyNumberFormat="1" applyFont="1" applyBorder="1" applyAlignment="1">
      <alignment horizontal="center" vertical="center" wrapText="1"/>
    </xf>
    <xf numFmtId="228" fontId="30" fillId="0" borderId="0" xfId="17100" applyNumberFormat="1" applyFont="1" applyBorder="1" applyAlignment="1">
      <alignment horizontal="center" wrapText="1"/>
    </xf>
    <xf numFmtId="0" fontId="30" fillId="8" borderId="1" xfId="17100" applyFont="1" applyFill="1" applyBorder="1" applyAlignment="1">
      <alignment horizontal="center" vertical="center"/>
    </xf>
    <xf numFmtId="0" fontId="30" fillId="8" borderId="1" xfId="17100" applyFont="1" applyFill="1" applyBorder="1"/>
    <xf numFmtId="0" fontId="30" fillId="0" borderId="1" xfId="17100" applyFont="1" applyFill="1" applyBorder="1" applyAlignment="1">
      <alignment horizontal="center" vertical="center"/>
    </xf>
    <xf numFmtId="228" fontId="30" fillId="0" borderId="1" xfId="17100" applyNumberFormat="1" applyFont="1" applyFill="1" applyBorder="1" applyAlignment="1">
      <alignment horizontal="center" vertical="center" wrapText="1"/>
    </xf>
    <xf numFmtId="228" fontId="30" fillId="0" borderId="1" xfId="17100" applyNumberFormat="1" applyFont="1" applyFill="1" applyBorder="1" applyAlignment="1">
      <alignment horizontal="center" wrapText="1"/>
    </xf>
    <xf numFmtId="0" fontId="30" fillId="7" borderId="1" xfId="17100" applyFont="1" applyFill="1" applyBorder="1"/>
    <xf numFmtId="0" fontId="30" fillId="0" borderId="1" xfId="17100" applyFont="1" applyFill="1" applyBorder="1" applyAlignment="1">
      <alignment horizontal="center" vertical="center" wrapText="1"/>
    </xf>
    <xf numFmtId="0" fontId="38" fillId="0" borderId="0" xfId="17100" applyFont="1" applyFill="1" applyBorder="1" applyAlignment="1">
      <alignment horizontal="left" vertical="center" shrinkToFit="1"/>
    </xf>
    <xf numFmtId="0" fontId="31" fillId="0" borderId="0" xfId="17100" applyFont="1" applyFill="1" applyBorder="1"/>
    <xf numFmtId="0" fontId="30" fillId="0" borderId="16" xfId="39335" applyFont="1" applyFill="1" applyBorder="1" applyAlignment="1">
      <alignment horizontal="center"/>
    </xf>
    <xf numFmtId="0" fontId="30" fillId="0" borderId="0" xfId="17100" applyFont="1" applyFill="1" applyBorder="1" applyAlignment="1">
      <alignment horizontal="center" vertical="center"/>
    </xf>
    <xf numFmtId="228" fontId="30" fillId="0" borderId="16" xfId="17100" applyNumberFormat="1" applyFont="1" applyFill="1" applyBorder="1" applyAlignment="1">
      <alignment horizontal="center" vertical="center" wrapText="1"/>
    </xf>
    <xf numFmtId="0" fontId="32" fillId="0" borderId="0" xfId="17100" applyFont="1" applyFill="1" applyBorder="1" applyAlignment="1">
      <alignment horizontal="center"/>
    </xf>
    <xf numFmtId="0" fontId="30" fillId="9" borderId="1" xfId="17100" applyFont="1" applyFill="1" applyBorder="1" applyAlignment="1">
      <alignment horizontal="center" vertical="center"/>
    </xf>
    <xf numFmtId="0" fontId="30" fillId="9" borderId="3" xfId="17100" applyFont="1" applyFill="1" applyBorder="1"/>
    <xf numFmtId="0" fontId="30" fillId="0" borderId="14" xfId="17100" applyFont="1" applyBorder="1" applyAlignment="1">
      <alignment horizontal="center" vertical="center"/>
    </xf>
    <xf numFmtId="0" fontId="30" fillId="0" borderId="5" xfId="17100" applyFont="1" applyBorder="1" applyAlignment="1">
      <alignment horizontal="center" vertical="center"/>
    </xf>
    <xf numFmtId="0" fontId="36" fillId="0" borderId="18" xfId="17100" applyFont="1" applyFill="1" applyBorder="1" applyAlignment="1">
      <alignment horizontal="left" vertical="center" shrinkToFit="1"/>
    </xf>
    <xf numFmtId="0" fontId="39" fillId="0" borderId="0" xfId="17100" applyFont="1" applyFill="1" applyBorder="1" applyAlignment="1">
      <alignment horizontal="center"/>
    </xf>
    <xf numFmtId="0" fontId="30" fillId="0" borderId="0" xfId="17100" applyFont="1" applyFill="1" applyBorder="1" applyAlignment="1">
      <alignment horizontal="left" vertical="center" shrinkToFit="1"/>
    </xf>
    <xf numFmtId="0" fontId="30" fillId="10" borderId="1" xfId="17100" applyFont="1" applyFill="1" applyBorder="1" applyAlignment="1">
      <alignment horizontal="center" vertical="center"/>
    </xf>
    <xf numFmtId="0" fontId="30" fillId="10" borderId="1" xfId="17100" applyFont="1" applyFill="1" applyBorder="1"/>
    <xf numFmtId="0" fontId="30" fillId="0" borderId="1" xfId="17100" applyFont="1" applyFill="1" applyBorder="1"/>
    <xf numFmtId="228" fontId="30" fillId="0" borderId="4" xfId="17100" applyNumberFormat="1" applyFont="1" applyFill="1" applyBorder="1" applyAlignment="1">
      <alignment horizontal="center" vertical="center" wrapText="1"/>
    </xf>
    <xf numFmtId="0" fontId="30" fillId="10" borderId="3" xfId="17100" applyFont="1" applyFill="1" applyBorder="1" applyAlignment="1">
      <alignment horizontal="center" vertical="center"/>
    </xf>
    <xf numFmtId="0" fontId="30" fillId="0" borderId="3" xfId="17100" applyFont="1" applyFill="1" applyBorder="1" applyAlignment="1">
      <alignment horizontal="center" vertical="center"/>
    </xf>
    <xf numFmtId="0" fontId="40" fillId="0" borderId="0" xfId="17100" applyFont="1" applyFill="1" applyBorder="1"/>
    <xf numFmtId="0" fontId="39" fillId="0" borderId="0" xfId="17100" applyFont="1" applyFill="1" applyBorder="1"/>
    <xf numFmtId="0" fontId="30" fillId="10" borderId="5" xfId="17100" applyFont="1" applyFill="1" applyBorder="1" applyAlignment="1">
      <alignment horizontal="center" vertical="center"/>
    </xf>
    <xf numFmtId="0" fontId="30" fillId="0" borderId="5" xfId="17100" applyFont="1" applyFill="1" applyBorder="1" applyAlignment="1">
      <alignment horizontal="center" vertical="center"/>
    </xf>
    <xf numFmtId="0" fontId="31" fillId="0" borderId="0" xfId="17100" applyFont="1" applyAlignment="1">
      <alignment horizontal="center" wrapText="1"/>
    </xf>
    <xf numFmtId="0" fontId="30" fillId="7" borderId="1" xfId="17100" applyFont="1" applyFill="1" applyBorder="1" applyAlignment="1"/>
    <xf numFmtId="0" fontId="30" fillId="0" borderId="1" xfId="17100" applyFont="1" applyBorder="1" applyAlignment="1"/>
    <xf numFmtId="0" fontId="30" fillId="7" borderId="3" xfId="17100" applyFont="1" applyFill="1" applyBorder="1" applyAlignment="1">
      <alignment horizontal="center" vertical="center"/>
    </xf>
    <xf numFmtId="0" fontId="30" fillId="7" borderId="5" xfId="17100" applyFont="1" applyFill="1" applyBorder="1" applyAlignment="1">
      <alignment horizontal="center" vertical="center"/>
    </xf>
    <xf numFmtId="0" fontId="30" fillId="8" borderId="5" xfId="17100" applyFont="1" applyFill="1" applyBorder="1" applyAlignment="1">
      <alignment horizontal="center" vertical="center"/>
    </xf>
    <xf numFmtId="0" fontId="31" fillId="0" borderId="0" xfId="17100" applyFont="1" applyFill="1" applyAlignment="1">
      <alignment horizontal="center" wrapText="1"/>
    </xf>
    <xf numFmtId="230" fontId="30" fillId="0" borderId="0" xfId="17100" applyNumberFormat="1" applyFont="1" applyFill="1" applyBorder="1" applyAlignment="1" applyProtection="1">
      <alignment horizontal="center" wrapText="1"/>
      <protection locked="0"/>
    </xf>
    <xf numFmtId="0" fontId="30" fillId="0" borderId="0" xfId="17100" applyFont="1" applyFill="1" applyBorder="1" applyAlignment="1">
      <alignment horizontal="center" vertical="center" wrapText="1"/>
    </xf>
    <xf numFmtId="228" fontId="30" fillId="0" borderId="0" xfId="17100" applyNumberFormat="1" applyFont="1" applyFill="1" applyBorder="1" applyAlignment="1">
      <alignment horizontal="center" vertical="center" wrapText="1"/>
    </xf>
    <xf numFmtId="0" fontId="30" fillId="0" borderId="10" xfId="17100" applyFont="1" applyBorder="1" applyAlignment="1">
      <alignment horizontal="center" vertical="center"/>
    </xf>
    <xf numFmtId="0" fontId="30" fillId="0" borderId="0" xfId="17100" applyFont="1" applyBorder="1" applyAlignment="1"/>
    <xf numFmtId="0" fontId="31" fillId="0" borderId="3" xfId="17100" applyFont="1" applyFill="1" applyBorder="1" applyAlignment="1">
      <alignment horizontal="center" vertical="center" wrapText="1"/>
    </xf>
    <xf numFmtId="0" fontId="31" fillId="0" borderId="0" xfId="17100" applyFont="1" applyBorder="1" applyAlignment="1"/>
    <xf numFmtId="0" fontId="31" fillId="0" borderId="14" xfId="17100" applyFont="1" applyFill="1" applyBorder="1" applyAlignment="1">
      <alignment horizontal="center" vertical="center" wrapText="1"/>
    </xf>
    <xf numFmtId="0" fontId="31" fillId="0" borderId="5" xfId="17100" applyFont="1" applyFill="1" applyBorder="1" applyAlignment="1">
      <alignment horizontal="center" vertical="center" wrapText="1"/>
    </xf>
    <xf numFmtId="228" fontId="30" fillId="0" borderId="5" xfId="17100" applyNumberFormat="1" applyFont="1" applyFill="1" applyBorder="1" applyAlignment="1">
      <alignment horizontal="center" wrapText="1"/>
    </xf>
    <xf numFmtId="0" fontId="39" fillId="0" borderId="0" xfId="17100" applyFont="1" applyFill="1" applyBorder="1" applyAlignment="1"/>
    <xf numFmtId="0" fontId="30" fillId="8" borderId="3" xfId="17100" applyFont="1" applyFill="1" applyBorder="1" applyAlignment="1">
      <alignment horizontal="center" vertical="center"/>
    </xf>
    <xf numFmtId="0" fontId="30" fillId="0" borderId="3" xfId="17100" applyFont="1" applyBorder="1" applyAlignment="1">
      <alignment horizontal="center" vertical="center" wrapText="1"/>
    </xf>
    <xf numFmtId="0" fontId="30" fillId="0" borderId="14" xfId="17100" applyFont="1" applyBorder="1" applyAlignment="1">
      <alignment horizontal="center" vertical="center" wrapText="1"/>
    </xf>
    <xf numFmtId="0" fontId="30" fillId="0" borderId="5" xfId="17100" applyFont="1" applyBorder="1" applyAlignment="1">
      <alignment horizontal="center" vertical="center" wrapText="1"/>
    </xf>
    <xf numFmtId="0" fontId="32" fillId="0" borderId="0" xfId="17100" applyFont="1" applyFill="1" applyBorder="1" applyAlignment="1"/>
    <xf numFmtId="0" fontId="30" fillId="0" borderId="19" xfId="17100" applyFont="1" applyBorder="1" applyAlignment="1">
      <alignment horizontal="center" vertical="center"/>
    </xf>
    <xf numFmtId="0" fontId="32" fillId="0" borderId="0" xfId="17100" applyFont="1" applyBorder="1" applyAlignment="1"/>
    <xf numFmtId="0" fontId="30" fillId="9" borderId="3" xfId="17100" applyFont="1" applyFill="1" applyBorder="1" applyAlignment="1">
      <alignment horizontal="center"/>
    </xf>
    <xf numFmtId="0" fontId="30" fillId="0" borderId="3" xfId="17100" applyFont="1" applyBorder="1" applyAlignment="1">
      <alignment horizontal="center"/>
    </xf>
    <xf numFmtId="0" fontId="30" fillId="0" borderId="20" xfId="17100" applyFont="1" applyBorder="1" applyAlignment="1"/>
    <xf numFmtId="0" fontId="30" fillId="0" borderId="20" xfId="17100" applyFont="1" applyBorder="1" applyAlignment="1">
      <alignment horizontal="center" vertical="center"/>
    </xf>
    <xf numFmtId="228" fontId="31" fillId="0" borderId="1" xfId="17100" applyNumberFormat="1" applyFont="1" applyFill="1" applyBorder="1" applyAlignment="1">
      <alignment horizontal="center" vertical="center" wrapText="1"/>
    </xf>
    <xf numFmtId="228" fontId="31" fillId="0" borderId="1" xfId="17100" applyNumberFormat="1" applyFont="1" applyFill="1" applyBorder="1" applyAlignment="1">
      <alignment horizontal="center" wrapText="1"/>
    </xf>
    <xf numFmtId="0" fontId="30" fillId="0" borderId="0" xfId="17100" applyFont="1" applyBorder="1" applyAlignment="1">
      <alignment horizontal="center" vertical="center" wrapText="1"/>
    </xf>
    <xf numFmtId="228" fontId="31" fillId="0" borderId="0" xfId="17100" applyNumberFormat="1" applyFont="1" applyFill="1" applyBorder="1" applyAlignment="1">
      <alignment horizontal="center" vertical="center" wrapText="1"/>
    </xf>
    <xf numFmtId="228" fontId="31" fillId="0" borderId="0" xfId="17100" applyNumberFormat="1" applyFont="1" applyFill="1" applyBorder="1" applyAlignment="1">
      <alignment horizontal="center" wrapText="1"/>
    </xf>
    <xf numFmtId="0" fontId="30" fillId="10" borderId="3" xfId="17100" applyFont="1" applyFill="1" applyBorder="1" applyAlignment="1">
      <alignment horizontal="center"/>
    </xf>
    <xf numFmtId="0" fontId="30" fillId="0" borderId="0" xfId="17100" applyFont="1" applyBorder="1" applyAlignment="1">
      <alignment horizontal="center"/>
    </xf>
    <xf numFmtId="0" fontId="30" fillId="0" borderId="0" xfId="17100" applyFont="1" applyBorder="1" applyAlignment="1">
      <alignment horizontal="center" wrapText="1"/>
    </xf>
    <xf numFmtId="0" fontId="30" fillId="0" borderId="21" xfId="17100" applyFont="1" applyBorder="1" applyAlignment="1">
      <alignment horizontal="center" vertical="center"/>
    </xf>
    <xf numFmtId="0" fontId="30" fillId="0" borderId="22" xfId="17100" applyFont="1" applyBorder="1" applyAlignment="1">
      <alignment horizontal="center" vertical="center"/>
    </xf>
    <xf numFmtId="0" fontId="30" fillId="0" borderId="23" xfId="17100" applyFont="1" applyBorder="1" applyAlignment="1">
      <alignment horizontal="center" vertical="center"/>
    </xf>
    <xf numFmtId="0" fontId="30" fillId="0" borderId="24" xfId="17100" applyFont="1" applyBorder="1" applyAlignment="1">
      <alignment horizontal="center" vertical="center"/>
    </xf>
    <xf numFmtId="0" fontId="30" fillId="0" borderId="25" xfId="17100" applyFont="1" applyBorder="1" applyAlignment="1">
      <alignment horizontal="center" vertical="center"/>
    </xf>
    <xf numFmtId="0" fontId="30" fillId="7" borderId="1" xfId="17100" applyFont="1" applyFill="1" applyBorder="1" applyAlignment="1">
      <alignment horizontal="center"/>
    </xf>
    <xf numFmtId="0" fontId="30" fillId="0" borderId="26" xfId="17100" applyFont="1" applyBorder="1" applyAlignment="1"/>
    <xf numFmtId="228" fontId="31" fillId="0" borderId="4" xfId="17100" applyNumberFormat="1" applyFont="1" applyFill="1" applyBorder="1" applyAlignment="1">
      <alignment horizontal="center" vertical="center" wrapText="1"/>
    </xf>
    <xf numFmtId="0" fontId="30" fillId="0" borderId="27" xfId="17100" applyFont="1" applyBorder="1" applyAlignment="1">
      <alignment horizontal="center" vertical="center"/>
    </xf>
    <xf numFmtId="0" fontId="30" fillId="0" borderId="28" xfId="17100" applyFont="1" applyBorder="1" applyAlignment="1"/>
    <xf numFmtId="228" fontId="30" fillId="0" borderId="4" xfId="17100" applyNumberFormat="1" applyFont="1" applyBorder="1" applyAlignment="1">
      <alignment horizontal="center" vertical="center" wrapText="1"/>
    </xf>
    <xf numFmtId="0" fontId="30" fillId="8" borderId="1" xfId="17100" applyFont="1" applyFill="1" applyBorder="1" applyAlignment="1">
      <alignment horizontal="center"/>
    </xf>
    <xf numFmtId="0" fontId="30" fillId="9" borderId="1" xfId="17100" applyFont="1" applyFill="1" applyBorder="1" applyAlignment="1">
      <alignment horizontal="center"/>
    </xf>
    <xf numFmtId="0" fontId="30" fillId="9" borderId="3" xfId="17100" applyFont="1" applyFill="1" applyBorder="1" applyAlignment="1">
      <alignment horizontal="center" vertical="center"/>
    </xf>
    <xf numFmtId="0" fontId="30" fillId="0" borderId="29" xfId="17100" applyFont="1" applyBorder="1" applyAlignment="1">
      <alignment horizontal="center" vertical="center"/>
    </xf>
    <xf numFmtId="0" fontId="30" fillId="9" borderId="5" xfId="17100" applyFont="1" applyFill="1" applyBorder="1" applyAlignment="1">
      <alignment horizontal="center" vertical="center"/>
    </xf>
    <xf numFmtId="0" fontId="30" fillId="0" borderId="26" xfId="17100" applyFont="1" applyBorder="1" applyAlignment="1">
      <alignment horizontal="center" vertical="center"/>
    </xf>
    <xf numFmtId="0" fontId="30" fillId="10" borderId="1" xfId="17100" applyFont="1" applyFill="1" applyBorder="1" applyAlignment="1">
      <alignment horizontal="center"/>
    </xf>
    <xf numFmtId="199" fontId="30" fillId="0" borderId="0" xfId="17100" applyNumberFormat="1" applyFont="1" applyFill="1" applyBorder="1" applyAlignment="1">
      <alignment horizontal="center" vertical="center" shrinkToFit="1"/>
    </xf>
    <xf numFmtId="49" fontId="30" fillId="0" borderId="0" xfId="17100" applyNumberFormat="1" applyFont="1" applyFill="1" applyBorder="1" applyAlignment="1">
      <alignment horizontal="center" vertical="center" shrinkToFit="1"/>
    </xf>
    <xf numFmtId="0" fontId="30" fillId="0" borderId="0" xfId="17100" applyFont="1" applyFill="1" applyBorder="1" applyAlignment="1">
      <alignment horizontal="center" vertical="center" shrinkToFit="1"/>
    </xf>
    <xf numFmtId="0" fontId="36" fillId="11" borderId="0" xfId="17100" applyFont="1" applyFill="1" applyBorder="1" applyAlignment="1">
      <alignment horizontal="center" vertical="center" shrinkToFit="1"/>
    </xf>
    <xf numFmtId="0" fontId="30" fillId="8" borderId="29" xfId="17100" applyFont="1" applyFill="1" applyBorder="1" applyAlignment="1">
      <alignment horizontal="center" vertical="center"/>
    </xf>
    <xf numFmtId="0" fontId="30" fillId="11" borderId="29" xfId="17100" applyFont="1" applyFill="1" applyBorder="1" applyAlignment="1">
      <alignment horizontal="center" vertical="center"/>
    </xf>
    <xf numFmtId="0" fontId="30" fillId="11" borderId="30" xfId="17100" applyFont="1" applyFill="1" applyBorder="1" applyAlignment="1">
      <alignment horizontal="center" vertical="center"/>
    </xf>
    <xf numFmtId="0" fontId="30" fillId="11" borderId="19" xfId="17100" applyFont="1" applyFill="1" applyBorder="1" applyAlignment="1">
      <alignment horizontal="center" vertical="center"/>
    </xf>
    <xf numFmtId="0" fontId="30" fillId="8" borderId="26" xfId="17100" applyFont="1" applyFill="1" applyBorder="1" applyAlignment="1">
      <alignment horizontal="center" vertical="center"/>
    </xf>
    <xf numFmtId="0" fontId="30" fillId="11" borderId="26" xfId="17100" applyFont="1" applyFill="1" applyBorder="1" applyAlignment="1">
      <alignment horizontal="center" vertical="center"/>
    </xf>
    <xf numFmtId="0" fontId="30" fillId="11" borderId="31" xfId="17100" applyFont="1" applyFill="1" applyBorder="1" applyAlignment="1">
      <alignment horizontal="center" vertical="center"/>
    </xf>
    <xf numFmtId="0" fontId="30" fillId="11" borderId="20" xfId="17100" applyFont="1" applyFill="1" applyBorder="1" applyAlignment="1">
      <alignment horizontal="center" vertical="center"/>
    </xf>
    <xf numFmtId="228" fontId="30" fillId="11" borderId="1" xfId="17100" applyNumberFormat="1" applyFont="1" applyFill="1" applyBorder="1" applyAlignment="1">
      <alignment horizontal="center"/>
    </xf>
    <xf numFmtId="228" fontId="30" fillId="5" borderId="1" xfId="17100" applyNumberFormat="1" applyFont="1" applyFill="1" applyBorder="1" applyAlignment="1">
      <alignment horizontal="center"/>
    </xf>
    <xf numFmtId="0" fontId="30" fillId="10" borderId="29" xfId="17100" applyFont="1" applyFill="1" applyBorder="1" applyAlignment="1">
      <alignment horizontal="center" vertical="center"/>
    </xf>
    <xf numFmtId="0" fontId="30" fillId="10" borderId="26" xfId="17100" applyFont="1" applyFill="1" applyBorder="1" applyAlignment="1">
      <alignment horizontal="center" vertical="center"/>
    </xf>
    <xf numFmtId="0" fontId="30" fillId="7" borderId="29" xfId="17100" applyFont="1" applyFill="1" applyBorder="1" applyAlignment="1">
      <alignment horizontal="center" vertical="center"/>
    </xf>
    <xf numFmtId="0" fontId="30" fillId="7" borderId="26" xfId="17100" applyFont="1" applyFill="1" applyBorder="1" applyAlignment="1">
      <alignment horizontal="center" vertical="center"/>
    </xf>
    <xf numFmtId="0" fontId="30" fillId="0" borderId="14" xfId="17100" applyFont="1" applyFill="1" applyBorder="1" applyAlignment="1">
      <alignment horizontal="center" vertical="center"/>
    </xf>
    <xf numFmtId="228" fontId="30" fillId="0" borderId="0" xfId="17100" applyNumberFormat="1" applyFont="1" applyFill="1" applyBorder="1" applyAlignment="1">
      <alignment horizontal="center"/>
    </xf>
    <xf numFmtId="0" fontId="36" fillId="11" borderId="0" xfId="17100" applyFont="1" applyFill="1" applyBorder="1" applyAlignment="1">
      <alignment horizontal="left" vertical="center" shrinkToFit="1"/>
    </xf>
    <xf numFmtId="0" fontId="30" fillId="11" borderId="32" xfId="17100" applyFont="1" applyFill="1" applyBorder="1" applyAlignment="1">
      <alignment horizontal="center" vertical="center"/>
    </xf>
    <xf numFmtId="0" fontId="30" fillId="5" borderId="19" xfId="17100" applyFont="1" applyFill="1" applyBorder="1" applyAlignment="1">
      <alignment horizontal="center" vertical="center"/>
    </xf>
    <xf numFmtId="0" fontId="30" fillId="8" borderId="1" xfId="17100" applyFont="1" applyFill="1" applyBorder="1" applyAlignment="1"/>
    <xf numFmtId="0" fontId="30" fillId="11" borderId="33" xfId="17100" applyFont="1" applyFill="1" applyBorder="1" applyAlignment="1">
      <alignment horizontal="center" vertical="center"/>
    </xf>
    <xf numFmtId="0" fontId="30" fillId="0" borderId="0" xfId="17100" applyFont="1" applyBorder="1" applyAlignment="1">
      <alignment horizontal="center" vertical="center"/>
    </xf>
    <xf numFmtId="0" fontId="30" fillId="11" borderId="28" xfId="17100" applyFont="1" applyFill="1" applyBorder="1" applyAlignment="1">
      <alignment horizontal="center" vertical="center"/>
    </xf>
    <xf numFmtId="0" fontId="30" fillId="7" borderId="27" xfId="17100" applyFont="1" applyFill="1" applyBorder="1" applyAlignment="1">
      <alignment horizontal="center" vertical="center"/>
    </xf>
    <xf numFmtId="0" fontId="30" fillId="11" borderId="27" xfId="17100" applyFont="1" applyFill="1" applyBorder="1" applyAlignment="1">
      <alignment horizontal="center" vertical="center"/>
    </xf>
    <xf numFmtId="0" fontId="30" fillId="7" borderId="28" xfId="17100" applyFont="1" applyFill="1" applyBorder="1" applyAlignment="1"/>
    <xf numFmtId="0" fontId="30" fillId="0" borderId="34" xfId="17100" applyFont="1" applyBorder="1" applyAlignment="1"/>
    <xf numFmtId="228" fontId="30" fillId="0" borderId="4" xfId="17100" applyNumberFormat="1" applyFont="1" applyBorder="1" applyAlignment="1">
      <alignment horizontal="center" vertical="center"/>
    </xf>
    <xf numFmtId="228" fontId="30" fillId="11" borderId="1" xfId="17100" applyNumberFormat="1" applyFont="1" applyFill="1" applyBorder="1" applyAlignment="1">
      <alignment horizontal="center" vertical="center"/>
    </xf>
    <xf numFmtId="0" fontId="30" fillId="8" borderId="27" xfId="17100" applyFont="1" applyFill="1" applyBorder="1" applyAlignment="1">
      <alignment horizontal="center" vertical="center"/>
    </xf>
    <xf numFmtId="0" fontId="30" fillId="8" borderId="28" xfId="17100" applyFont="1" applyFill="1" applyBorder="1" applyAlignment="1"/>
    <xf numFmtId="0" fontId="30" fillId="11" borderId="3" xfId="17100" applyFont="1" applyFill="1" applyBorder="1" applyAlignment="1">
      <alignment horizontal="center" vertical="center"/>
    </xf>
    <xf numFmtId="0" fontId="30" fillId="11" borderId="14" xfId="17100" applyFont="1" applyFill="1" applyBorder="1" applyAlignment="1">
      <alignment horizontal="center" vertical="center"/>
    </xf>
    <xf numFmtId="228" fontId="30" fillId="0" borderId="4" xfId="17100" applyNumberFormat="1" applyFont="1" applyFill="1" applyBorder="1" applyAlignment="1">
      <alignment horizontal="center" vertical="center"/>
    </xf>
    <xf numFmtId="228" fontId="30" fillId="0" borderId="1" xfId="17100" applyNumberFormat="1" applyFont="1" applyFill="1" applyBorder="1" applyAlignment="1">
      <alignment horizontal="center"/>
    </xf>
    <xf numFmtId="0" fontId="30" fillId="10" borderId="1" xfId="17100" applyFont="1" applyFill="1" applyBorder="1" applyAlignment="1"/>
    <xf numFmtId="0" fontId="36" fillId="0" borderId="13" xfId="17100" applyFont="1" applyFill="1" applyBorder="1" applyAlignment="1">
      <alignment horizontal="left" vertical="center" shrinkToFit="1"/>
    </xf>
    <xf numFmtId="0" fontId="36" fillId="0" borderId="15" xfId="17100" applyFont="1" applyFill="1" applyBorder="1" applyAlignment="1">
      <alignment horizontal="left" vertical="center" shrinkToFit="1"/>
    </xf>
    <xf numFmtId="0" fontId="36" fillId="5" borderId="15" xfId="17100" applyFont="1" applyFill="1" applyBorder="1" applyAlignment="1">
      <alignment horizontal="left" vertical="center" wrapText="1" shrinkToFit="1"/>
    </xf>
    <xf numFmtId="0" fontId="30" fillId="5" borderId="3" xfId="17100" applyFont="1" applyFill="1" applyBorder="1" applyAlignment="1">
      <alignment horizontal="center" vertical="center" wrapText="1"/>
    </xf>
    <xf numFmtId="0" fontId="30" fillId="5" borderId="1" xfId="17100" applyFont="1" applyFill="1" applyBorder="1" applyAlignment="1">
      <alignment horizontal="center" vertical="center" wrapText="1"/>
    </xf>
    <xf numFmtId="0" fontId="30" fillId="5" borderId="5" xfId="17100" applyFont="1" applyFill="1" applyBorder="1" applyAlignment="1">
      <alignment horizontal="center" vertical="center" wrapText="1"/>
    </xf>
    <xf numFmtId="0" fontId="30" fillId="0" borderId="1" xfId="39335" applyFont="1" applyFill="1" applyBorder="1" applyAlignment="1">
      <alignment horizontal="center" vertical="center"/>
    </xf>
    <xf numFmtId="0" fontId="36" fillId="5" borderId="0" xfId="17100" applyFont="1" applyFill="1" applyBorder="1" applyAlignment="1">
      <alignment horizontal="left" vertical="center" wrapText="1" shrinkToFit="1"/>
    </xf>
    <xf numFmtId="0" fontId="41" fillId="0" borderId="0" xfId="17100" applyFont="1" applyAlignment="1"/>
    <xf numFmtId="0" fontId="31" fillId="0" borderId="1" xfId="17100" applyFont="1" applyFill="1" applyBorder="1" applyAlignment="1">
      <alignment horizontal="center" vertical="center"/>
    </xf>
    <xf numFmtId="199" fontId="36" fillId="0" borderId="5" xfId="17100" applyNumberFormat="1" applyFont="1" applyFill="1" applyBorder="1" applyAlignment="1">
      <alignment horizontal="left" vertical="center" shrinkToFit="1"/>
    </xf>
    <xf numFmtId="49" fontId="36" fillId="0" borderId="5" xfId="17100" applyNumberFormat="1" applyFont="1" applyFill="1" applyBorder="1" applyAlignment="1">
      <alignment horizontal="left" vertical="center" shrinkToFit="1"/>
    </xf>
    <xf numFmtId="0" fontId="36" fillId="0" borderId="5" xfId="17100" applyFont="1" applyFill="1" applyBorder="1" applyAlignment="1">
      <alignment horizontal="left" vertical="center" shrinkToFit="1"/>
    </xf>
    <xf numFmtId="0" fontId="30" fillId="7" borderId="35" xfId="17100" applyFont="1" applyFill="1" applyBorder="1" applyAlignment="1">
      <alignment horizontal="center" vertical="center"/>
    </xf>
    <xf numFmtId="0" fontId="30" fillId="7" borderId="34" xfId="17100" applyFont="1" applyFill="1" applyBorder="1" applyAlignment="1">
      <alignment horizontal="center" vertical="center"/>
    </xf>
    <xf numFmtId="0" fontId="36" fillId="3" borderId="5" xfId="17100" applyFont="1" applyFill="1" applyBorder="1" applyAlignment="1">
      <alignment horizontal="left" vertical="center"/>
    </xf>
    <xf numFmtId="199" fontId="31" fillId="0" borderId="0" xfId="17100" applyNumberFormat="1" applyFont="1" applyFill="1" applyBorder="1" applyAlignment="1">
      <alignment horizontal="center" vertical="center" shrinkToFit="1"/>
    </xf>
    <xf numFmtId="49" fontId="31" fillId="0" borderId="0" xfId="17100" applyNumberFormat="1" applyFont="1" applyFill="1" applyBorder="1" applyAlignment="1">
      <alignment horizontal="center" vertical="center" shrinkToFit="1"/>
    </xf>
    <xf numFmtId="0" fontId="31" fillId="0" borderId="0" xfId="17100" applyFont="1" applyFill="1" applyBorder="1" applyAlignment="1">
      <alignment horizontal="center" vertical="center" shrinkToFit="1"/>
    </xf>
    <xf numFmtId="0" fontId="30" fillId="0" borderId="36" xfId="17100" applyFont="1" applyBorder="1" applyAlignment="1">
      <alignment horizontal="center" vertical="center"/>
    </xf>
    <xf numFmtId="49" fontId="30" fillId="0" borderId="1" xfId="21252" applyNumberFormat="1" applyFont="1" applyBorder="1" applyAlignment="1">
      <alignment horizontal="center" vertical="center" wrapText="1"/>
    </xf>
    <xf numFmtId="0" fontId="42" fillId="5" borderId="0" xfId="17100" applyNumberFormat="1" applyFont="1" applyFill="1" applyBorder="1" applyAlignment="1">
      <alignment horizontal="center" vertical="center" wrapText="1"/>
    </xf>
    <xf numFmtId="0" fontId="31" fillId="0" borderId="0" xfId="17100" applyFont="1" applyFill="1" applyBorder="1" applyAlignment="1">
      <alignment horizontal="center" vertical="center"/>
    </xf>
    <xf numFmtId="0" fontId="30" fillId="7" borderId="29" xfId="17100" applyFont="1" applyFill="1" applyBorder="1" applyAlignment="1">
      <alignment horizontal="center" vertical="center" wrapText="1"/>
    </xf>
    <xf numFmtId="0" fontId="30" fillId="0" borderId="37" xfId="17100" applyFont="1" applyBorder="1" applyAlignment="1">
      <alignment horizontal="center" vertical="center"/>
    </xf>
    <xf numFmtId="0" fontId="30" fillId="7" borderId="28" xfId="17100" applyFont="1" applyFill="1" applyBorder="1" applyAlignment="1">
      <alignment horizontal="center" vertical="center" wrapText="1"/>
    </xf>
    <xf numFmtId="228" fontId="30" fillId="0" borderId="1" xfId="21252" applyNumberFormat="1" applyFont="1" applyBorder="1" applyAlignment="1">
      <alignment horizontal="center" vertical="center" wrapText="1"/>
    </xf>
    <xf numFmtId="228" fontId="30" fillId="0" borderId="1" xfId="21252" applyNumberFormat="1" applyFont="1" applyBorder="1" applyAlignment="1">
      <alignment horizontal="center"/>
    </xf>
    <xf numFmtId="49" fontId="30" fillId="0" borderId="1" xfId="21252" applyNumberFormat="1" applyFont="1" applyBorder="1" applyAlignment="1">
      <alignment horizontal="center" vertical="center"/>
    </xf>
    <xf numFmtId="0" fontId="30" fillId="0" borderId="1" xfId="22421" applyFont="1" applyFill="1" applyBorder="1" applyAlignment="1">
      <alignment horizontal="center"/>
    </xf>
    <xf numFmtId="0" fontId="36" fillId="0" borderId="0" xfId="17100" applyFont="1" applyFill="1" applyBorder="1" applyAlignment="1">
      <alignment horizontal="left"/>
    </xf>
    <xf numFmtId="0" fontId="30" fillId="0" borderId="0" xfId="17100" applyFont="1" applyFill="1" applyBorder="1"/>
    <xf numFmtId="0" fontId="36" fillId="0" borderId="0" xfId="17100" applyFont="1" applyFill="1" applyBorder="1"/>
    <xf numFmtId="0" fontId="30" fillId="8" borderId="29" xfId="17100" applyFont="1" applyFill="1" applyBorder="1" applyAlignment="1">
      <alignment horizontal="center" vertical="center" wrapText="1"/>
    </xf>
    <xf numFmtId="0" fontId="30" fillId="0" borderId="37" xfId="17100" applyFont="1" applyBorder="1" applyAlignment="1">
      <alignment horizontal="center" vertical="center" wrapText="1"/>
    </xf>
    <xf numFmtId="0" fontId="30" fillId="0" borderId="27" xfId="17100" applyFont="1" applyBorder="1" applyAlignment="1">
      <alignment horizontal="center" vertical="center" wrapText="1"/>
    </xf>
    <xf numFmtId="0" fontId="30" fillId="8" borderId="28" xfId="17100" applyFont="1" applyFill="1" applyBorder="1" applyAlignment="1">
      <alignment horizontal="center" vertical="center" wrapText="1"/>
    </xf>
    <xf numFmtId="0" fontId="30" fillId="0" borderId="20" xfId="17100" applyFont="1" applyBorder="1" applyAlignment="1">
      <alignment horizontal="center" vertical="center" wrapText="1"/>
    </xf>
    <xf numFmtId="0" fontId="30" fillId="0" borderId="29" xfId="17100" applyFont="1" applyBorder="1" applyAlignment="1">
      <alignment horizontal="center" vertical="center" wrapText="1"/>
    </xf>
    <xf numFmtId="0" fontId="31" fillId="0" borderId="38" xfId="17100" applyFont="1" applyFill="1" applyBorder="1" applyAlignment="1">
      <alignment horizontal="center" vertical="center"/>
    </xf>
    <xf numFmtId="228" fontId="31" fillId="0" borderId="1" xfId="17100" applyNumberFormat="1" applyFont="1" applyFill="1" applyBorder="1" applyAlignment="1">
      <alignment horizontal="center"/>
    </xf>
    <xf numFmtId="230" fontId="30" fillId="0" borderId="1" xfId="17100" applyNumberFormat="1" applyFont="1" applyFill="1" applyBorder="1" applyAlignment="1" applyProtection="1">
      <alignment horizontal="center"/>
      <protection locked="0"/>
    </xf>
    <xf numFmtId="0" fontId="31" fillId="0" borderId="15" xfId="17100" applyFont="1" applyFill="1" applyBorder="1" applyAlignment="1">
      <alignment horizontal="center" vertical="center"/>
    </xf>
    <xf numFmtId="0" fontId="30" fillId="0" borderId="10" xfId="17100" applyFont="1" applyBorder="1" applyAlignment="1">
      <alignment horizontal="center"/>
    </xf>
    <xf numFmtId="230" fontId="30" fillId="0" borderId="10" xfId="17100" applyNumberFormat="1" applyFont="1" applyFill="1" applyBorder="1" applyAlignment="1" applyProtection="1">
      <alignment horizontal="center"/>
      <protection locked="0"/>
    </xf>
    <xf numFmtId="0" fontId="36" fillId="0" borderId="0" xfId="17100" applyFont="1" applyFill="1"/>
    <xf numFmtId="0" fontId="30" fillId="0" borderId="0" xfId="17100" applyFont="1" applyAlignment="1">
      <alignment horizontal="center"/>
    </xf>
    <xf numFmtId="230" fontId="30" fillId="0" borderId="0" xfId="17100" applyNumberFormat="1" applyFont="1" applyFill="1" applyBorder="1" applyAlignment="1" applyProtection="1">
      <alignment horizontal="center"/>
      <protection locked="0"/>
    </xf>
    <xf numFmtId="228" fontId="31" fillId="0" borderId="0" xfId="17100" applyNumberFormat="1" applyFont="1" applyFill="1" applyBorder="1" applyAlignment="1">
      <alignment horizontal="center"/>
    </xf>
    <xf numFmtId="0" fontId="30" fillId="0" borderId="10" xfId="17100" applyFont="1" applyBorder="1" applyAlignment="1">
      <alignment horizontal="center" vertical="center" wrapText="1"/>
    </xf>
    <xf numFmtId="0" fontId="30" fillId="0" borderId="19" xfId="17100" applyFont="1" applyBorder="1" applyAlignment="1">
      <alignment horizontal="center" vertical="center" wrapText="1"/>
    </xf>
    <xf numFmtId="0" fontId="36" fillId="0" borderId="0" xfId="17100" applyFont="1" applyFill="1" applyAlignment="1">
      <alignment horizontal="left"/>
    </xf>
    <xf numFmtId="191" fontId="30" fillId="0" borderId="0" xfId="17100" applyNumberFormat="1" applyFont="1" applyFill="1" applyBorder="1" applyAlignment="1">
      <alignment horizontal="center" vertical="center" wrapText="1"/>
    </xf>
    <xf numFmtId="191" fontId="30" fillId="0" borderId="10" xfId="17100" applyNumberFormat="1" applyFont="1" applyFill="1" applyBorder="1" applyAlignment="1">
      <alignment horizontal="center" vertical="center" wrapText="1"/>
    </xf>
    <xf numFmtId="0" fontId="36" fillId="0" borderId="16" xfId="17100" applyFont="1" applyFill="1" applyBorder="1" applyAlignment="1">
      <alignment horizontal="left"/>
    </xf>
    <xf numFmtId="0" fontId="30" fillId="0" borderId="9" xfId="17100" applyFont="1" applyBorder="1"/>
    <xf numFmtId="0" fontId="30" fillId="7" borderId="39" xfId="17100" applyFont="1" applyFill="1" applyBorder="1" applyAlignment="1">
      <alignment horizontal="center" vertical="center" wrapText="1"/>
    </xf>
    <xf numFmtId="0" fontId="30" fillId="0" borderId="39" xfId="17100" applyFont="1" applyBorder="1" applyAlignment="1">
      <alignment horizontal="center" vertical="center" wrapText="1"/>
    </xf>
    <xf numFmtId="0" fontId="30" fillId="0" borderId="25" xfId="17100" applyFont="1" applyBorder="1" applyAlignment="1">
      <alignment horizontal="center" vertical="center" wrapText="1"/>
    </xf>
    <xf numFmtId="0" fontId="30" fillId="7" borderId="26" xfId="17100" applyFont="1" applyFill="1" applyBorder="1" applyAlignment="1">
      <alignment horizontal="center" vertical="center" wrapText="1"/>
    </xf>
    <xf numFmtId="0" fontId="30" fillId="0" borderId="26" xfId="17100" applyFont="1" applyBorder="1" applyAlignment="1">
      <alignment horizontal="center" vertical="center" wrapText="1"/>
    </xf>
    <xf numFmtId="0" fontId="30" fillId="11" borderId="5" xfId="17100" applyFont="1" applyFill="1" applyBorder="1" applyAlignment="1">
      <alignment horizontal="center" vertical="center"/>
    </xf>
    <xf numFmtId="0" fontId="30" fillId="10" borderId="39" xfId="17100" applyFont="1" applyFill="1" applyBorder="1" applyAlignment="1">
      <alignment horizontal="center" vertical="center" wrapText="1"/>
    </xf>
    <xf numFmtId="0" fontId="30" fillId="10" borderId="26" xfId="17100" applyFont="1" applyFill="1" applyBorder="1" applyAlignment="1">
      <alignment horizontal="center" vertical="center" wrapText="1"/>
    </xf>
    <xf numFmtId="0" fontId="36" fillId="0" borderId="0" xfId="17100" applyFont="1"/>
    <xf numFmtId="0" fontId="30" fillId="0" borderId="28" xfId="17100" applyFont="1" applyBorder="1" applyAlignment="1">
      <alignment horizontal="center" vertical="center" wrapText="1"/>
    </xf>
    <xf numFmtId="0" fontId="38" fillId="0" borderId="0" xfId="17100" applyFont="1" applyFill="1" applyAlignment="1">
      <alignment horizontal="left"/>
    </xf>
    <xf numFmtId="0" fontId="38" fillId="0" borderId="15" xfId="17100" applyFont="1" applyFill="1" applyBorder="1" applyAlignment="1">
      <alignment horizontal="left"/>
    </xf>
    <xf numFmtId="230" fontId="30" fillId="0" borderId="1" xfId="17100" applyNumberFormat="1" applyFont="1" applyFill="1" applyBorder="1" applyAlignment="1" applyProtection="1">
      <alignment horizontal="center" wrapText="1"/>
      <protection locked="0"/>
    </xf>
    <xf numFmtId="228" fontId="30" fillId="0" borderId="0" xfId="17100" applyNumberFormat="1" applyFont="1" applyBorder="1" applyAlignment="1">
      <alignment horizontal="center"/>
    </xf>
    <xf numFmtId="0" fontId="30" fillId="12" borderId="29" xfId="17100" applyFont="1" applyFill="1" applyBorder="1" applyAlignment="1">
      <alignment horizontal="center" vertical="center" wrapText="1"/>
    </xf>
    <xf numFmtId="0" fontId="30" fillId="12" borderId="28" xfId="17100" applyFont="1" applyFill="1" applyBorder="1" applyAlignment="1">
      <alignment horizontal="center" vertical="center" wrapText="1"/>
    </xf>
    <xf numFmtId="230" fontId="30" fillId="0" borderId="0" xfId="17100" applyNumberFormat="1" applyFont="1" applyFill="1" applyBorder="1" applyAlignment="1" applyProtection="1">
      <alignment horizontal="left"/>
      <protection locked="0"/>
    </xf>
    <xf numFmtId="0" fontId="30" fillId="0" borderId="0" xfId="17100" applyFont="1" applyFill="1" applyBorder="1" applyAlignment="1">
      <alignment horizontal="left" vertical="center"/>
    </xf>
    <xf numFmtId="228" fontId="30" fillId="0" borderId="0" xfId="17100" applyNumberFormat="1" applyFont="1" applyFill="1" applyBorder="1" applyAlignment="1">
      <alignment horizontal="left" vertical="center" wrapText="1"/>
    </xf>
    <xf numFmtId="0" fontId="30" fillId="13" borderId="29" xfId="17100" applyFont="1" applyFill="1" applyBorder="1" applyAlignment="1">
      <alignment horizontal="center" vertical="center" wrapText="1"/>
    </xf>
    <xf numFmtId="0" fontId="30" fillId="13" borderId="28" xfId="17100" applyFont="1" applyFill="1" applyBorder="1" applyAlignment="1">
      <alignment horizontal="center" vertical="center" wrapText="1"/>
    </xf>
    <xf numFmtId="0" fontId="43" fillId="0" borderId="0" xfId="17100" applyFont="1"/>
    <xf numFmtId="1" fontId="44" fillId="0" borderId="0" xfId="17100" applyNumberFormat="1" applyFont="1" applyFill="1" applyBorder="1" applyAlignment="1">
      <alignment horizontal="center" vertical="center" wrapText="1"/>
    </xf>
    <xf numFmtId="0" fontId="45" fillId="0" borderId="0" xfId="17100" applyFont="1" applyFill="1" applyBorder="1" applyAlignment="1">
      <alignment horizontal="center" vertical="center"/>
    </xf>
    <xf numFmtId="228" fontId="44" fillId="0" borderId="0" xfId="17100" applyNumberFormat="1" applyFont="1" applyFill="1" applyBorder="1" applyAlignment="1">
      <alignment horizontal="center" vertical="center" wrapText="1"/>
    </xf>
    <xf numFmtId="228" fontId="44" fillId="0" borderId="0" xfId="17100" applyNumberFormat="1" applyFont="1" applyFill="1" applyBorder="1" applyAlignment="1">
      <alignment horizontal="center"/>
    </xf>
    <xf numFmtId="0" fontId="46" fillId="0" borderId="0" xfId="17100" applyFont="1"/>
    <xf numFmtId="0" fontId="30" fillId="0" borderId="30" xfId="17100" applyFont="1" applyBorder="1" applyAlignment="1">
      <alignment horizontal="center" vertical="center" wrapText="1"/>
    </xf>
    <xf numFmtId="0" fontId="30" fillId="0" borderId="31" xfId="17100" applyFont="1" applyBorder="1" applyAlignment="1">
      <alignment horizontal="center" vertical="center" wrapText="1"/>
    </xf>
    <xf numFmtId="1" fontId="46" fillId="0" borderId="0" xfId="17100" applyNumberFormat="1" applyFont="1" applyFill="1" applyBorder="1" applyAlignment="1">
      <alignment horizontal="center" vertical="center" wrapText="1"/>
    </xf>
    <xf numFmtId="0" fontId="47" fillId="0" borderId="0" xfId="17100" applyFont="1" applyFill="1" applyBorder="1" applyAlignment="1">
      <alignment horizontal="center" vertical="center"/>
    </xf>
    <xf numFmtId="228" fontId="46" fillId="0" borderId="0" xfId="17100" applyNumberFormat="1" applyFont="1" applyFill="1" applyBorder="1" applyAlignment="1">
      <alignment horizontal="center" vertical="center" wrapText="1"/>
    </xf>
    <xf numFmtId="228" fontId="46" fillId="0" borderId="0" xfId="17100" applyNumberFormat="1" applyFont="1" applyFill="1" applyBorder="1" applyAlignment="1">
      <alignment horizontal="center"/>
    </xf>
    <xf numFmtId="0" fontId="30" fillId="8" borderId="26" xfId="17100" applyFont="1" applyFill="1" applyBorder="1" applyAlignment="1">
      <alignment horizontal="center" vertical="center" wrapText="1"/>
    </xf>
    <xf numFmtId="0" fontId="21" fillId="0" borderId="0" xfId="17100" applyFont="1" applyFill="1" applyBorder="1" applyAlignment="1">
      <alignment horizontal="center" vertical="center"/>
    </xf>
    <xf numFmtId="230" fontId="30" fillId="0" borderId="5" xfId="17100" applyNumberFormat="1" applyFont="1" applyFill="1" applyBorder="1" applyAlignment="1" applyProtection="1">
      <alignment horizontal="center"/>
      <protection locked="0"/>
    </xf>
    <xf numFmtId="230" fontId="30" fillId="0" borderId="3" xfId="17100" applyNumberFormat="1" applyFont="1" applyFill="1" applyBorder="1" applyAlignment="1" applyProtection="1">
      <alignment horizontal="center"/>
      <protection locked="0"/>
    </xf>
    <xf numFmtId="230" fontId="30" fillId="0" borderId="5" xfId="17100" applyNumberFormat="1" applyFont="1" applyFill="1" applyBorder="1" applyAlignment="1" applyProtection="1">
      <alignment horizontal="center" vertical="center"/>
      <protection locked="0"/>
    </xf>
    <xf numFmtId="0" fontId="36" fillId="3" borderId="0" xfId="17100" applyFont="1" applyFill="1" applyAlignment="1">
      <alignment horizontal="left" vertical="center" wrapText="1"/>
    </xf>
    <xf numFmtId="0" fontId="36" fillId="0" borderId="0" xfId="17100" applyFont="1" applyFill="1" applyAlignment="1">
      <alignment horizontal="left" vertical="center" wrapText="1"/>
    </xf>
    <xf numFmtId="0" fontId="36" fillId="0" borderId="0" xfId="17100" applyFont="1" applyFill="1" applyAlignment="1">
      <alignment horizontal="left" vertical="center" wrapText="1" shrinkToFit="1"/>
    </xf>
    <xf numFmtId="199" fontId="30" fillId="0" borderId="0" xfId="17100" applyNumberFormat="1" applyFont="1" applyFill="1" applyAlignment="1">
      <alignment horizontal="center" vertical="center" wrapText="1" shrinkToFit="1"/>
    </xf>
    <xf numFmtId="49" fontId="30" fillId="0" borderId="0" xfId="17100" applyNumberFormat="1" applyFont="1" applyFill="1" applyAlignment="1">
      <alignment horizontal="center" vertical="center" wrapText="1" shrinkToFit="1"/>
    </xf>
    <xf numFmtId="0" fontId="30" fillId="0" borderId="0" xfId="17100" applyFont="1" applyFill="1" applyAlignment="1">
      <alignment horizontal="center" vertical="center" wrapText="1" shrinkToFit="1"/>
    </xf>
    <xf numFmtId="0" fontId="36" fillId="0" borderId="0" xfId="17100" applyFont="1" applyAlignment="1">
      <alignment horizontal="left" vertical="center" wrapText="1" shrinkToFit="1"/>
    </xf>
    <xf numFmtId="0" fontId="30" fillId="7" borderId="29" xfId="14387" applyFont="1" applyFill="1" applyBorder="1" applyAlignment="1">
      <alignment horizontal="center" vertical="center" wrapText="1"/>
    </xf>
    <xf numFmtId="0" fontId="30" fillId="0" borderId="29" xfId="14387" applyFont="1" applyBorder="1" applyAlignment="1">
      <alignment horizontal="center" vertical="center" wrapText="1"/>
    </xf>
    <xf numFmtId="0" fontId="30" fillId="0" borderId="35" xfId="14387" applyFont="1" applyBorder="1" applyAlignment="1">
      <alignment horizontal="center" vertical="center" wrapText="1"/>
    </xf>
    <xf numFmtId="0" fontId="30" fillId="0" borderId="1" xfId="14387" applyFont="1" applyBorder="1" applyAlignment="1">
      <alignment horizontal="center" vertical="center" wrapText="1"/>
    </xf>
    <xf numFmtId="0" fontId="30" fillId="0" borderId="19" xfId="14387" applyFont="1" applyBorder="1" applyAlignment="1">
      <alignment horizontal="center" vertical="center" wrapText="1"/>
    </xf>
    <xf numFmtId="0" fontId="30" fillId="0" borderId="27" xfId="14387" applyFont="1" applyBorder="1" applyAlignment="1">
      <alignment horizontal="center" vertical="center" wrapText="1"/>
    </xf>
    <xf numFmtId="0" fontId="30" fillId="7" borderId="40" xfId="14387" applyFont="1" applyFill="1" applyBorder="1" applyAlignment="1">
      <alignment horizontal="center" vertical="center" wrapText="1"/>
    </xf>
    <xf numFmtId="0" fontId="30" fillId="0" borderId="40" xfId="14387" applyFont="1" applyBorder="1" applyAlignment="1">
      <alignment horizontal="center" vertical="center" wrapText="1"/>
    </xf>
    <xf numFmtId="0" fontId="30" fillId="0" borderId="34" xfId="14387" applyFont="1" applyBorder="1" applyAlignment="1">
      <alignment horizontal="center" vertical="center" wrapText="1"/>
    </xf>
    <xf numFmtId="0" fontId="30" fillId="0" borderId="27" xfId="33412" applyFont="1" applyFill="1" applyBorder="1" applyAlignment="1">
      <alignment horizontal="center" vertical="center" wrapText="1"/>
    </xf>
    <xf numFmtId="0" fontId="30" fillId="0" borderId="33" xfId="33412" applyFont="1" applyBorder="1" applyAlignment="1">
      <alignment horizontal="center" vertical="center" wrapText="1"/>
    </xf>
    <xf numFmtId="0" fontId="30" fillId="0" borderId="3" xfId="33412" applyFont="1" applyFill="1" applyBorder="1" applyAlignment="1">
      <alignment horizontal="center" vertical="center" wrapText="1"/>
    </xf>
    <xf numFmtId="228" fontId="30" fillId="0" borderId="41" xfId="33412" applyNumberFormat="1" applyFont="1" applyBorder="1" applyAlignment="1">
      <alignment horizontal="center" vertical="center" wrapText="1"/>
    </xf>
    <xf numFmtId="228" fontId="30" fillId="0" borderId="27" xfId="33412" applyNumberFormat="1" applyFont="1" applyBorder="1" applyAlignment="1">
      <alignment horizontal="center" wrapText="1"/>
    </xf>
    <xf numFmtId="0" fontId="30" fillId="0" borderId="14" xfId="33412" applyFont="1" applyFill="1" applyBorder="1" applyAlignment="1">
      <alignment horizontal="center" vertical="center" wrapText="1"/>
    </xf>
    <xf numFmtId="228" fontId="30" fillId="0" borderId="19" xfId="33412" applyNumberFormat="1" applyFont="1" applyBorder="1" applyAlignment="1">
      <alignment horizontal="center" vertical="center" wrapText="1"/>
    </xf>
    <xf numFmtId="228" fontId="30" fillId="0" borderId="41" xfId="33412" applyNumberFormat="1" applyFont="1" applyBorder="1" applyAlignment="1">
      <alignment horizontal="center"/>
    </xf>
    <xf numFmtId="228" fontId="30" fillId="0" borderId="20" xfId="33412" applyNumberFormat="1" applyFont="1" applyBorder="1" applyAlignment="1">
      <alignment horizontal="center"/>
    </xf>
    <xf numFmtId="228" fontId="30" fillId="0" borderId="29" xfId="33412" applyNumberFormat="1" applyFont="1" applyBorder="1" applyAlignment="1">
      <alignment horizontal="center" wrapText="1"/>
    </xf>
    <xf numFmtId="228" fontId="30" fillId="0" borderId="1" xfId="33412" applyNumberFormat="1" applyFont="1" applyBorder="1" applyAlignment="1">
      <alignment horizontal="center"/>
    </xf>
    <xf numFmtId="228" fontId="30" fillId="0" borderId="1" xfId="33412" applyNumberFormat="1" applyFont="1" applyBorder="1" applyAlignment="1">
      <alignment horizontal="center" wrapText="1"/>
    </xf>
    <xf numFmtId="0" fontId="21" fillId="0" borderId="5" xfId="17100" applyFont="1" applyFill="1" applyBorder="1" applyAlignment="1">
      <alignment horizontal="center" vertical="center" wrapText="1"/>
    </xf>
    <xf numFmtId="0" fontId="30" fillId="0" borderId="0" xfId="17100" applyFont="1" applyAlignment="1">
      <alignment horizontal="center" wrapText="1"/>
    </xf>
    <xf numFmtId="0" fontId="30" fillId="0" borderId="0" xfId="17100" applyFont="1" applyAlignment="1">
      <alignment horizontal="center" vertical="center" wrapText="1" shrinkToFit="1"/>
    </xf>
    <xf numFmtId="228" fontId="30" fillId="0" borderId="0" xfId="17100" applyNumberFormat="1" applyFont="1" applyAlignment="1">
      <alignment horizontal="center" vertical="center" wrapText="1"/>
    </xf>
    <xf numFmtId="228" fontId="30" fillId="0" borderId="0" xfId="17100" applyNumberFormat="1" applyFont="1" applyAlignment="1">
      <alignment horizontal="center" wrapText="1"/>
    </xf>
    <xf numFmtId="228" fontId="30" fillId="0" borderId="41" xfId="17100" applyNumberFormat="1" applyFont="1" applyBorder="1" applyAlignment="1">
      <alignment horizontal="center" wrapText="1"/>
    </xf>
    <xf numFmtId="0" fontId="31" fillId="7" borderId="29" xfId="17100" applyFont="1" applyFill="1" applyBorder="1" applyAlignment="1">
      <alignment horizontal="center" vertical="center" wrapText="1"/>
    </xf>
    <xf numFmtId="0" fontId="31" fillId="7" borderId="40" xfId="17100" applyFont="1" applyFill="1" applyBorder="1" applyAlignment="1">
      <alignment horizontal="center" vertical="center" wrapText="1"/>
    </xf>
    <xf numFmtId="0" fontId="30" fillId="0" borderId="40" xfId="17100" applyFont="1" applyBorder="1" applyAlignment="1">
      <alignment horizontal="center" vertical="center" wrapText="1"/>
    </xf>
    <xf numFmtId="0" fontId="30" fillId="0" borderId="42" xfId="33412" applyFont="1" applyFill="1" applyBorder="1" applyAlignment="1">
      <alignment horizontal="center" vertical="center" wrapText="1"/>
    </xf>
    <xf numFmtId="0" fontId="30" fillId="0" borderId="1" xfId="33412" applyFont="1" applyFill="1" applyBorder="1" applyAlignment="1">
      <alignment horizontal="center" vertical="center" wrapText="1"/>
    </xf>
    <xf numFmtId="0" fontId="30" fillId="0" borderId="43" xfId="33412" applyFont="1" applyBorder="1" applyAlignment="1">
      <alignment horizontal="center" vertical="center" wrapText="1"/>
    </xf>
    <xf numFmtId="0" fontId="36" fillId="0" borderId="0" xfId="17100" applyFont="1" applyFill="1" applyBorder="1" applyAlignment="1">
      <alignment horizontal="left" vertical="center" wrapText="1" shrinkToFit="1"/>
    </xf>
    <xf numFmtId="0" fontId="30" fillId="0" borderId="0" xfId="33412" applyFont="1" applyFill="1" applyBorder="1" applyAlignment="1">
      <alignment horizontal="center" vertical="center" wrapText="1"/>
    </xf>
    <xf numFmtId="49" fontId="30" fillId="0" borderId="0" xfId="17100" applyNumberFormat="1" applyFont="1" applyFill="1" applyBorder="1" applyAlignment="1">
      <alignment horizontal="center" vertical="center" wrapText="1" shrinkToFit="1"/>
    </xf>
    <xf numFmtId="0" fontId="30" fillId="7" borderId="39" xfId="14387" applyFont="1" applyFill="1" applyBorder="1" applyAlignment="1">
      <alignment horizontal="center" vertical="center" wrapText="1"/>
    </xf>
    <xf numFmtId="0" fontId="30" fillId="0" borderId="44" xfId="14387" applyFont="1" applyBorder="1" applyAlignment="1">
      <alignment horizontal="center" vertical="center" wrapText="1"/>
    </xf>
    <xf numFmtId="0" fontId="30" fillId="0" borderId="45" xfId="14387" applyFont="1" applyBorder="1" applyAlignment="1">
      <alignment horizontal="center" vertical="center" wrapText="1"/>
    </xf>
    <xf numFmtId="11" fontId="30" fillId="0" borderId="33" xfId="33412" applyNumberFormat="1" applyFont="1" applyBorder="1" applyAlignment="1">
      <alignment horizontal="center" vertical="center" wrapText="1"/>
    </xf>
    <xf numFmtId="0" fontId="48" fillId="0" borderId="0" xfId="17100" applyFont="1"/>
    <xf numFmtId="0" fontId="48" fillId="0" borderId="0" xfId="17100" applyFont="1" applyFill="1"/>
    <xf numFmtId="180" fontId="49" fillId="0" borderId="0" xfId="30531" applyNumberFormat="1">
      <alignment vertical="center"/>
    </xf>
    <xf numFmtId="180" fontId="42" fillId="0" borderId="0" xfId="28632" applyNumberFormat="1" applyFont="1" applyFill="1" applyBorder="1" applyAlignment="1"/>
    <xf numFmtId="180" fontId="50" fillId="0" borderId="0" xfId="28632" applyNumberFormat="1" applyFont="1" applyFill="1" applyAlignment="1"/>
    <xf numFmtId="180" fontId="42" fillId="0" borderId="0" xfId="28632" applyNumberFormat="1" applyFont="1" applyFill="1" applyAlignment="1"/>
    <xf numFmtId="180" fontId="51" fillId="0" borderId="0" xfId="39333" applyNumberFormat="1" applyFont="1" applyBorder="1" applyAlignment="1">
      <alignment horizontal="center" vertical="center"/>
    </xf>
    <xf numFmtId="180" fontId="52" fillId="0" borderId="0" xfId="7248" applyNumberFormat="1" applyFont="1" applyAlignment="1">
      <alignment horizontal="left" vertical="center"/>
    </xf>
    <xf numFmtId="180" fontId="42" fillId="0" borderId="0" xfId="28632" applyNumberFormat="1" applyFont="1" applyFill="1" applyAlignment="1">
      <alignment horizontal="center" vertical="center"/>
    </xf>
    <xf numFmtId="180" fontId="42" fillId="0" borderId="0" xfId="38575" applyNumberFormat="1" applyFont="1" applyFill="1" applyBorder="1" applyAlignment="1">
      <alignment horizontal="center" vertical="center"/>
    </xf>
    <xf numFmtId="231" fontId="42" fillId="0" borderId="0" xfId="38575" applyNumberFormat="1" applyFont="1" applyFill="1" applyBorder="1" applyAlignment="1">
      <alignment horizontal="center" vertical="center"/>
    </xf>
    <xf numFmtId="180" fontId="53" fillId="0" borderId="0" xfId="7248" applyNumberFormat="1" applyFont="1" applyAlignment="1">
      <alignment horizontal="center" vertical="center"/>
    </xf>
    <xf numFmtId="180" fontId="42" fillId="0" borderId="0" xfId="28632" applyNumberFormat="1" applyFont="1" applyFill="1" applyAlignment="1">
      <alignment vertical="center"/>
    </xf>
    <xf numFmtId="180" fontId="3" fillId="3" borderId="0" xfId="30648" applyNumberFormat="1" applyFont="1" applyFill="1" applyBorder="1" applyAlignment="1">
      <alignment horizontal="left" vertical="center"/>
    </xf>
    <xf numFmtId="180" fontId="42" fillId="0" borderId="0" xfId="28415" applyNumberFormat="1" applyFont="1" applyFill="1" applyBorder="1" applyAlignment="1">
      <alignment horizontal="left" vertical="center" shrinkToFit="1"/>
    </xf>
    <xf numFmtId="180" fontId="42" fillId="0" borderId="0" xfId="28415" applyNumberFormat="1" applyFont="1" applyFill="1" applyBorder="1" applyAlignment="1">
      <alignment horizontal="left" vertical="center"/>
    </xf>
    <xf numFmtId="49" fontId="42" fillId="0" borderId="0" xfId="28415" applyNumberFormat="1" applyFont="1" applyFill="1" applyBorder="1" applyAlignment="1">
      <alignment horizontal="center" vertical="center" shrinkToFit="1"/>
    </xf>
    <xf numFmtId="180" fontId="42" fillId="0" borderId="0" xfId="28415" applyNumberFormat="1" applyFont="1" applyFill="1" applyBorder="1" applyAlignment="1">
      <alignment horizontal="center" vertical="center" shrinkToFit="1"/>
    </xf>
    <xf numFmtId="231" fontId="42" fillId="0" borderId="0" xfId="28415" applyNumberFormat="1" applyFont="1" applyFill="1" applyBorder="1" applyAlignment="1">
      <alignment horizontal="center" vertical="center" shrinkToFit="1"/>
    </xf>
    <xf numFmtId="180" fontId="42" fillId="0" borderId="0" xfId="28632" applyNumberFormat="1" applyFont="1" applyFill="1" applyBorder="1" applyAlignment="1">
      <alignment vertical="center"/>
    </xf>
    <xf numFmtId="180" fontId="42" fillId="0" borderId="3" xfId="39338" applyNumberFormat="1" applyFont="1" applyFill="1" applyBorder="1" applyAlignment="1">
      <alignment horizontal="center" vertical="center"/>
    </xf>
    <xf numFmtId="180" fontId="42" fillId="0" borderId="1" xfId="39338" applyNumberFormat="1" applyFont="1" applyFill="1" applyBorder="1" applyAlignment="1">
      <alignment horizontal="center" vertical="center"/>
    </xf>
    <xf numFmtId="180" fontId="42" fillId="0" borderId="5" xfId="39338" applyNumberFormat="1" applyFont="1" applyFill="1" applyBorder="1" applyAlignment="1">
      <alignment horizontal="center" vertical="center"/>
    </xf>
    <xf numFmtId="231" fontId="42" fillId="0" borderId="1" xfId="39338" applyNumberFormat="1" applyFont="1" applyFill="1" applyBorder="1" applyAlignment="1">
      <alignment horizontal="center" wrapText="1"/>
    </xf>
    <xf numFmtId="180" fontId="42" fillId="0" borderId="0" xfId="39338" applyNumberFormat="1" applyFont="1" applyFill="1" applyBorder="1" applyAlignment="1"/>
    <xf numFmtId="180" fontId="54" fillId="0" borderId="0" xfId="39338" applyNumberFormat="1" applyFont="1" applyFill="1" applyAlignment="1"/>
    <xf numFmtId="180" fontId="55" fillId="0" borderId="0" xfId="39338" applyNumberFormat="1" applyFont="1" applyFill="1" applyAlignment="1"/>
    <xf numFmtId="231" fontId="42" fillId="0" borderId="0" xfId="39338" applyNumberFormat="1" applyFont="1" applyFill="1" applyBorder="1" applyAlignment="1">
      <alignment horizontal="center" wrapText="1"/>
    </xf>
    <xf numFmtId="180" fontId="56" fillId="0" borderId="0" xfId="28632" applyNumberFormat="1" applyFont="1" applyFill="1" applyAlignment="1">
      <alignment horizontal="left" vertical="center" wrapText="1" shrinkToFit="1"/>
    </xf>
    <xf numFmtId="180" fontId="56" fillId="0" borderId="1" xfId="28632" applyNumberFormat="1" applyFont="1" applyFill="1" applyBorder="1" applyAlignment="1">
      <alignment horizontal="center" vertical="center" wrapText="1"/>
    </xf>
    <xf numFmtId="180" fontId="56" fillId="0" borderId="1" xfId="28632" applyNumberFormat="1" applyFont="1" applyFill="1" applyBorder="1" applyAlignment="1">
      <alignment horizontal="center" wrapText="1"/>
    </xf>
    <xf numFmtId="231" fontId="42" fillId="0" borderId="3" xfId="39338" applyNumberFormat="1" applyFont="1" applyFill="1" applyBorder="1" applyAlignment="1">
      <alignment horizontal="center" vertical="center"/>
    </xf>
    <xf numFmtId="231" fontId="42" fillId="0" borderId="5" xfId="39338" applyNumberFormat="1" applyFont="1" applyFill="1" applyBorder="1" applyAlignment="1">
      <alignment horizontal="center" vertical="center"/>
    </xf>
    <xf numFmtId="180" fontId="54" fillId="0" borderId="0" xfId="28415" applyNumberFormat="1" applyFont="1" applyFill="1" applyBorder="1" applyAlignment="1">
      <alignment horizontal="left" vertical="center" shrinkToFit="1"/>
    </xf>
    <xf numFmtId="180" fontId="42" fillId="0" borderId="14" xfId="39338" applyNumberFormat="1" applyFont="1" applyFill="1" applyBorder="1" applyAlignment="1">
      <alignment horizontal="center" vertical="center"/>
    </xf>
    <xf numFmtId="231" fontId="42" fillId="0" borderId="0" xfId="39338" applyNumberFormat="1" applyFont="1" applyFill="1" applyBorder="1" applyAlignment="1">
      <alignment horizontal="center" vertical="center" wrapText="1"/>
    </xf>
    <xf numFmtId="231" fontId="42" fillId="0" borderId="1" xfId="39338" applyNumberFormat="1" applyFont="1" applyFill="1" applyBorder="1" applyAlignment="1">
      <alignment horizontal="center" vertical="center" wrapText="1"/>
    </xf>
    <xf numFmtId="180" fontId="57" fillId="0" borderId="0" xfId="28632" applyNumberFormat="1" applyFont="1" applyFill="1" applyBorder="1" applyAlignment="1">
      <alignment horizontal="center" vertical="center"/>
    </xf>
    <xf numFmtId="180" fontId="56" fillId="0" borderId="3" xfId="28632" applyNumberFormat="1" applyFont="1" applyFill="1" applyBorder="1" applyAlignment="1">
      <alignment horizontal="center" vertical="center" wrapText="1"/>
    </xf>
    <xf numFmtId="231" fontId="42" fillId="0" borderId="1" xfId="39338" applyNumberFormat="1" applyFont="1" applyFill="1" applyBorder="1" applyAlignment="1">
      <alignment horizontal="center"/>
    </xf>
    <xf numFmtId="180" fontId="55" fillId="0" borderId="0" xfId="28415" applyNumberFormat="1" applyFont="1" applyFill="1" applyBorder="1" applyAlignment="1">
      <alignment horizontal="left" vertical="center" shrinkToFit="1"/>
    </xf>
    <xf numFmtId="180" fontId="56" fillId="0" borderId="5" xfId="28632" applyNumberFormat="1" applyFont="1" applyFill="1" applyBorder="1" applyAlignment="1">
      <alignment horizontal="center" vertical="center" wrapText="1"/>
    </xf>
    <xf numFmtId="180" fontId="42" fillId="0" borderId="0" xfId="39338" applyNumberFormat="1" applyFont="1" applyFill="1" applyBorder="1" applyAlignment="1">
      <alignment horizontal="center" vertical="center"/>
    </xf>
    <xf numFmtId="180" fontId="42" fillId="0" borderId="13" xfId="28415" applyNumberFormat="1" applyFont="1" applyFill="1" applyBorder="1" applyAlignment="1">
      <alignment vertical="center" shrinkToFit="1"/>
    </xf>
    <xf numFmtId="180" fontId="42" fillId="4" borderId="0" xfId="28415" applyNumberFormat="1" applyFont="1" applyFill="1" applyBorder="1" applyAlignment="1">
      <alignment horizontal="left" vertical="center" shrinkToFit="1"/>
    </xf>
    <xf numFmtId="231" fontId="42" fillId="4" borderId="3" xfId="39338" applyNumberFormat="1" applyFont="1" applyFill="1" applyBorder="1" applyAlignment="1">
      <alignment horizontal="center" vertical="center" wrapText="1"/>
    </xf>
    <xf numFmtId="231" fontId="42" fillId="4" borderId="1" xfId="39338" applyNumberFormat="1" applyFont="1" applyFill="1" applyBorder="1" applyAlignment="1">
      <alignment horizontal="center" wrapText="1"/>
    </xf>
    <xf numFmtId="58" fontId="42" fillId="4" borderId="0" xfId="28415" applyNumberFormat="1" applyFont="1" applyFill="1" applyBorder="1" applyAlignment="1">
      <alignment horizontal="left" vertical="center" shrinkToFit="1"/>
    </xf>
    <xf numFmtId="231" fontId="42" fillId="4" borderId="5" xfId="39338" applyNumberFormat="1" applyFont="1" applyFill="1" applyBorder="1" applyAlignment="1">
      <alignment horizontal="center" vertical="center" wrapText="1"/>
    </xf>
    <xf numFmtId="180" fontId="42" fillId="4" borderId="0" xfId="28632" applyNumberFormat="1" applyFont="1" applyFill="1" applyAlignment="1"/>
    <xf numFmtId="180" fontId="58" fillId="4" borderId="16" xfId="28632" applyNumberFormat="1" applyFont="1" applyFill="1" applyBorder="1" applyAlignment="1">
      <alignment horizontal="center"/>
    </xf>
    <xf numFmtId="180" fontId="42" fillId="4" borderId="16" xfId="11767" applyNumberFormat="1" applyFont="1" applyFill="1" applyBorder="1" applyAlignment="1">
      <alignment horizontal="center" vertical="center"/>
    </xf>
    <xf numFmtId="180" fontId="42" fillId="4" borderId="0" xfId="28632" applyNumberFormat="1" applyFont="1" applyFill="1" applyBorder="1" applyAlignment="1"/>
    <xf numFmtId="231" fontId="42" fillId="4" borderId="0" xfId="39338" applyNumberFormat="1" applyFont="1" applyFill="1" applyBorder="1" applyAlignment="1">
      <alignment horizontal="center"/>
    </xf>
    <xf numFmtId="180" fontId="56" fillId="4" borderId="3" xfId="28632" applyNumberFormat="1" applyFont="1" applyFill="1" applyBorder="1" applyAlignment="1">
      <alignment horizontal="center" vertical="center" wrapText="1"/>
    </xf>
    <xf numFmtId="180" fontId="42" fillId="4" borderId="1" xfId="39338" applyNumberFormat="1" applyFont="1" applyFill="1" applyBorder="1" applyAlignment="1">
      <alignment horizontal="center" vertical="center"/>
    </xf>
    <xf numFmtId="180" fontId="56" fillId="4" borderId="5" xfId="28632" applyNumberFormat="1" applyFont="1" applyFill="1" applyBorder="1" applyAlignment="1">
      <alignment horizontal="center" vertical="center" wrapText="1"/>
    </xf>
    <xf numFmtId="231" fontId="42" fillId="4" borderId="1" xfId="39338" applyNumberFormat="1" applyFont="1" applyFill="1" applyBorder="1" applyAlignment="1">
      <alignment horizontal="center" vertical="center"/>
    </xf>
    <xf numFmtId="180" fontId="42" fillId="4" borderId="1" xfId="28632" applyNumberFormat="1" applyFont="1" applyFill="1" applyBorder="1" applyAlignment="1">
      <alignment horizontal="center" vertical="center"/>
    </xf>
    <xf numFmtId="231" fontId="42" fillId="0" borderId="0" xfId="39338" applyNumberFormat="1" applyFont="1" applyFill="1" applyBorder="1" applyAlignment="1">
      <alignment horizontal="center" vertical="center"/>
    </xf>
    <xf numFmtId="231" fontId="42" fillId="0" borderId="1" xfId="39338" applyNumberFormat="1" applyFont="1" applyFill="1" applyBorder="1" applyAlignment="1">
      <alignment horizontal="center" vertical="center"/>
    </xf>
    <xf numFmtId="180" fontId="50" fillId="4" borderId="1" xfId="28632" applyNumberFormat="1" applyFont="1" applyFill="1" applyBorder="1" applyAlignment="1">
      <alignment horizontal="center" vertical="center" wrapText="1"/>
    </xf>
    <xf numFmtId="180" fontId="56" fillId="4" borderId="1" xfId="28632" applyNumberFormat="1" applyFont="1" applyFill="1" applyBorder="1" applyAlignment="1">
      <alignment horizontal="center" vertical="center" wrapText="1"/>
    </xf>
    <xf numFmtId="180" fontId="42" fillId="4" borderId="3" xfId="28632" applyNumberFormat="1" applyFont="1" applyFill="1" applyBorder="1" applyAlignment="1">
      <alignment horizontal="center" vertical="center"/>
    </xf>
    <xf numFmtId="180" fontId="42" fillId="4" borderId="14" xfId="28632" applyNumberFormat="1" applyFont="1" applyFill="1" applyBorder="1" applyAlignment="1">
      <alignment horizontal="center" vertical="center"/>
    </xf>
    <xf numFmtId="180" fontId="42" fillId="4" borderId="5" xfId="28632" applyNumberFormat="1" applyFont="1" applyFill="1" applyBorder="1" applyAlignment="1">
      <alignment horizontal="center" vertical="center"/>
    </xf>
    <xf numFmtId="180" fontId="42" fillId="0" borderId="0" xfId="28632" applyNumberFormat="1" applyFont="1" applyFill="1" applyBorder="1" applyAlignment="1">
      <alignment horizontal="center" vertical="center"/>
    </xf>
    <xf numFmtId="231" fontId="42" fillId="4" borderId="0" xfId="39338" applyNumberFormat="1" applyFont="1" applyFill="1" applyBorder="1" applyAlignment="1">
      <alignment horizontal="center" vertical="center"/>
    </xf>
    <xf numFmtId="180" fontId="42" fillId="4" borderId="0" xfId="28632" applyNumberFormat="1" applyFont="1" applyFill="1" applyBorder="1" applyAlignment="1">
      <alignment horizontal="center" vertical="center"/>
    </xf>
    <xf numFmtId="180" fontId="59" fillId="14" borderId="46" xfId="5038" applyNumberFormat="1" applyFill="1" applyBorder="1" applyAlignment="1">
      <alignment vertical="center" wrapText="1"/>
    </xf>
    <xf numFmtId="231" fontId="42" fillId="0" borderId="0" xfId="28632" applyNumberFormat="1" applyFont="1" applyFill="1" applyBorder="1" applyAlignment="1">
      <alignment horizontal="center" vertical="center"/>
    </xf>
    <xf numFmtId="180" fontId="50" fillId="4" borderId="3" xfId="28632" applyNumberFormat="1" applyFont="1" applyFill="1" applyBorder="1" applyAlignment="1">
      <alignment horizontal="center" vertical="center" wrapText="1"/>
    </xf>
    <xf numFmtId="180" fontId="50" fillId="4" borderId="5" xfId="28632" applyNumberFormat="1" applyFont="1" applyFill="1" applyBorder="1" applyAlignment="1">
      <alignment horizontal="center" vertical="center" wrapText="1"/>
    </xf>
    <xf numFmtId="180" fontId="60" fillId="0" borderId="0" xfId="30531" applyNumberFormat="1" applyFont="1" applyAlignment="1">
      <alignment horizontal="right" vertical="center" wrapText="1"/>
    </xf>
    <xf numFmtId="180" fontId="60" fillId="0" borderId="0" xfId="30531" applyNumberFormat="1" applyFont="1">
      <alignment vertical="center"/>
    </xf>
    <xf numFmtId="180" fontId="42" fillId="0" borderId="0" xfId="39338" applyNumberFormat="1" applyFont="1" applyFill="1" applyBorder="1" applyAlignment="1">
      <alignment horizontal="center" vertical="center" wrapText="1"/>
    </xf>
    <xf numFmtId="180" fontId="61" fillId="0" borderId="0" xfId="28632" applyNumberFormat="1" applyFont="1" applyFill="1" applyBorder="1" applyAlignment="1">
      <alignment horizontal="center" vertical="center"/>
    </xf>
    <xf numFmtId="180" fontId="42" fillId="0" borderId="0" xfId="39338" applyNumberFormat="1" applyFont="1" applyFill="1" applyBorder="1" applyAlignment="1">
      <alignment horizontal="center"/>
    </xf>
    <xf numFmtId="180" fontId="49" fillId="0" borderId="0" xfId="30531" applyNumberFormat="1" applyBorder="1" applyAlignment="1">
      <alignment horizontal="center" vertical="center" wrapText="1"/>
    </xf>
    <xf numFmtId="231" fontId="42" fillId="0" borderId="0" xfId="28632" applyNumberFormat="1" applyFont="1" applyFill="1" applyBorder="1" applyAlignment="1">
      <alignment horizontal="center"/>
    </xf>
    <xf numFmtId="180" fontId="50" fillId="0" borderId="0" xfId="28415" applyNumberFormat="1" applyFont="1" applyFill="1" applyBorder="1" applyAlignment="1">
      <alignment horizontal="left" vertical="center" shrinkToFit="1"/>
    </xf>
    <xf numFmtId="231" fontId="42" fillId="0" borderId="1" xfId="28632" applyNumberFormat="1" applyFont="1" applyFill="1" applyBorder="1" applyAlignment="1">
      <alignment horizontal="center"/>
    </xf>
    <xf numFmtId="180" fontId="42" fillId="0" borderId="3" xfId="39338" applyNumberFormat="1" applyFont="1" applyFill="1" applyBorder="1" applyAlignment="1">
      <alignment horizontal="center" vertical="center" wrapText="1"/>
    </xf>
    <xf numFmtId="180" fontId="42" fillId="0" borderId="14" xfId="39338" applyNumberFormat="1" applyFont="1" applyFill="1" applyBorder="1" applyAlignment="1">
      <alignment horizontal="center" vertical="center" wrapText="1"/>
    </xf>
    <xf numFmtId="180" fontId="42" fillId="0" borderId="5" xfId="39338" applyNumberFormat="1" applyFont="1" applyFill="1" applyBorder="1" applyAlignment="1">
      <alignment horizontal="center" vertical="center" wrapText="1"/>
    </xf>
    <xf numFmtId="231" fontId="42" fillId="0" borderId="9" xfId="39338" applyNumberFormat="1" applyFont="1" applyFill="1" applyBorder="1" applyAlignment="1">
      <alignment horizontal="center" wrapText="1"/>
    </xf>
    <xf numFmtId="180" fontId="56" fillId="0" borderId="47" xfId="28632" applyNumberFormat="1" applyFont="1" applyFill="1" applyBorder="1" applyAlignment="1">
      <alignment horizontal="center" vertical="center" wrapText="1"/>
    </xf>
    <xf numFmtId="180" fontId="62" fillId="0" borderId="0" xfId="28415" applyNumberFormat="1" applyFont="1" applyFill="1" applyBorder="1" applyAlignment="1">
      <alignment horizontal="left" vertical="center" shrinkToFit="1"/>
    </xf>
    <xf numFmtId="228" fontId="42" fillId="0" borderId="1" xfId="39338" applyNumberFormat="1" applyFont="1" applyFill="1" applyBorder="1" applyAlignment="1">
      <alignment horizontal="center" vertical="center"/>
    </xf>
    <xf numFmtId="228" fontId="42" fillId="0" borderId="0" xfId="39338" applyNumberFormat="1" applyFont="1" applyFill="1" applyBorder="1" applyAlignment="1">
      <alignment horizontal="center" vertical="center"/>
    </xf>
    <xf numFmtId="199" fontId="42" fillId="0" borderId="0" xfId="28415" applyNumberFormat="1" applyFont="1" applyFill="1" applyBorder="1" applyAlignment="1">
      <alignment horizontal="center" vertical="center" shrinkToFit="1"/>
    </xf>
    <xf numFmtId="231" fontId="42" fillId="0" borderId="0" xfId="39338" applyNumberFormat="1" applyFont="1" applyFill="1" applyBorder="1" applyAlignment="1">
      <alignment horizontal="center"/>
    </xf>
    <xf numFmtId="228" fontId="42" fillId="4" borderId="1" xfId="39338" applyNumberFormat="1" applyFont="1" applyFill="1" applyBorder="1" applyAlignment="1">
      <alignment horizontal="center"/>
    </xf>
    <xf numFmtId="231" fontId="42" fillId="4" borderId="14" xfId="39338" applyNumberFormat="1" applyFont="1" applyFill="1" applyBorder="1" applyAlignment="1">
      <alignment horizontal="center" vertical="center" wrapText="1"/>
    </xf>
    <xf numFmtId="58" fontId="42" fillId="0" borderId="0" xfId="28415" applyNumberFormat="1" applyFont="1" applyFill="1" applyBorder="1" applyAlignment="1">
      <alignment horizontal="left" vertical="center" shrinkToFit="1"/>
    </xf>
    <xf numFmtId="231" fontId="42" fillId="4" borderId="3" xfId="39338" applyNumberFormat="1" applyFont="1" applyFill="1" applyBorder="1" applyAlignment="1">
      <alignment horizontal="center" vertical="center"/>
    </xf>
    <xf numFmtId="180" fontId="62" fillId="4" borderId="0" xfId="28415" applyNumberFormat="1" applyFont="1" applyFill="1" applyBorder="1" applyAlignment="1">
      <alignment horizontal="left" vertical="center" shrinkToFit="1"/>
    </xf>
    <xf numFmtId="231" fontId="42" fillId="4" borderId="5" xfId="39338" applyNumberFormat="1" applyFont="1" applyFill="1" applyBorder="1" applyAlignment="1">
      <alignment horizontal="center" vertical="center"/>
    </xf>
    <xf numFmtId="180" fontId="50" fillId="4" borderId="0" xfId="28632" applyNumberFormat="1" applyFont="1" applyFill="1" applyAlignment="1"/>
    <xf numFmtId="180" fontId="50" fillId="4" borderId="3" xfId="39338" applyNumberFormat="1" applyFont="1" applyFill="1" applyBorder="1" applyAlignment="1">
      <alignment horizontal="center" vertical="center" wrapText="1"/>
    </xf>
    <xf numFmtId="231" fontId="50" fillId="4" borderId="1" xfId="39338" applyNumberFormat="1" applyFont="1" applyFill="1" applyBorder="1" applyAlignment="1">
      <alignment horizontal="center" vertical="center"/>
    </xf>
    <xf numFmtId="180" fontId="50" fillId="4" borderId="14" xfId="39338" applyNumberFormat="1" applyFont="1" applyFill="1" applyBorder="1" applyAlignment="1">
      <alignment horizontal="center" vertical="center" wrapText="1"/>
    </xf>
    <xf numFmtId="180" fontId="50" fillId="4" borderId="5" xfId="39338" applyNumberFormat="1" applyFont="1" applyFill="1" applyBorder="1" applyAlignment="1">
      <alignment horizontal="center" vertical="center" wrapText="1"/>
    </xf>
    <xf numFmtId="180" fontId="50" fillId="4" borderId="0" xfId="39338" applyNumberFormat="1" applyFont="1" applyFill="1" applyBorder="1" applyAlignment="1">
      <alignment horizontal="center" vertical="center" wrapText="1"/>
    </xf>
    <xf numFmtId="231" fontId="50" fillId="4" borderId="0" xfId="39338" applyNumberFormat="1" applyFont="1" applyFill="1" applyBorder="1" applyAlignment="1">
      <alignment horizontal="center" vertical="center"/>
    </xf>
    <xf numFmtId="180" fontId="42" fillId="0" borderId="1" xfId="28632" applyNumberFormat="1" applyFont="1" applyFill="1" applyBorder="1" applyAlignment="1">
      <alignment horizontal="center" vertical="center"/>
    </xf>
    <xf numFmtId="180" fontId="42" fillId="0" borderId="3" xfId="28632" applyNumberFormat="1" applyFont="1" applyFill="1" applyBorder="1" applyAlignment="1">
      <alignment horizontal="center" vertical="center"/>
    </xf>
    <xf numFmtId="180" fontId="42" fillId="0" borderId="14" xfId="28632" applyNumberFormat="1" applyFont="1" applyFill="1" applyBorder="1" applyAlignment="1">
      <alignment horizontal="center" vertical="center"/>
    </xf>
    <xf numFmtId="180" fontId="42" fillId="0" borderId="5" xfId="28632" applyNumberFormat="1" applyFont="1" applyFill="1" applyBorder="1" applyAlignment="1">
      <alignment horizontal="center" vertical="center"/>
    </xf>
    <xf numFmtId="232" fontId="42" fillId="0" borderId="0" xfId="39349" applyNumberFormat="1" applyFont="1" applyFill="1" applyBorder="1" applyAlignment="1">
      <alignment horizontal="center" vertical="center"/>
    </xf>
    <xf numFmtId="180" fontId="42" fillId="0" borderId="0" xfId="28632" applyNumberFormat="1" applyFont="1" applyFill="1" applyBorder="1" applyAlignment="1">
      <alignment horizontal="center"/>
    </xf>
    <xf numFmtId="180" fontId="42" fillId="4" borderId="3" xfId="28632" applyNumberFormat="1" applyFont="1" applyFill="1" applyBorder="1" applyAlignment="1">
      <alignment horizontal="center" vertical="center" wrapText="1"/>
    </xf>
    <xf numFmtId="180" fontId="42" fillId="4" borderId="14" xfId="28632" applyNumberFormat="1" applyFont="1" applyFill="1" applyBorder="1" applyAlignment="1">
      <alignment horizontal="center" vertical="center" wrapText="1"/>
    </xf>
    <xf numFmtId="180" fontId="42" fillId="4" borderId="5" xfId="28632" applyNumberFormat="1" applyFont="1" applyFill="1" applyBorder="1" applyAlignment="1">
      <alignment horizontal="center" vertical="center" wrapText="1"/>
    </xf>
    <xf numFmtId="180" fontId="61" fillId="0" borderId="0" xfId="28415" applyNumberFormat="1" applyFont="1" applyFill="1" applyBorder="1" applyAlignment="1">
      <alignment horizontal="left" vertical="center" shrinkToFit="1"/>
    </xf>
    <xf numFmtId="180" fontId="42" fillId="4" borderId="3" xfId="39338" applyNumberFormat="1" applyFont="1" applyFill="1" applyBorder="1" applyAlignment="1">
      <alignment horizontal="center" vertical="center"/>
    </xf>
    <xf numFmtId="180" fontId="42" fillId="4" borderId="5" xfId="39338" applyNumberFormat="1" applyFont="1" applyFill="1" applyBorder="1" applyAlignment="1">
      <alignment horizontal="center" vertical="center"/>
    </xf>
    <xf numFmtId="231" fontId="61" fillId="4" borderId="1" xfId="39338" applyNumberFormat="1" applyFont="1" applyFill="1" applyBorder="1" applyAlignment="1">
      <alignment horizontal="center" vertical="center"/>
    </xf>
    <xf numFmtId="231" fontId="50" fillId="0" borderId="0" xfId="28632" applyNumberFormat="1" applyFont="1" applyFill="1" applyBorder="1" applyAlignment="1">
      <alignment horizontal="center"/>
    </xf>
    <xf numFmtId="180" fontId="50" fillId="0" borderId="3" xfId="28632" applyNumberFormat="1" applyFont="1" applyFill="1" applyBorder="1" applyAlignment="1">
      <alignment horizontal="center" vertical="center" wrapText="1"/>
    </xf>
    <xf numFmtId="180" fontId="50" fillId="0" borderId="1" xfId="39338" applyNumberFormat="1" applyFont="1" applyFill="1" applyBorder="1" applyAlignment="1">
      <alignment horizontal="center" vertical="center"/>
    </xf>
    <xf numFmtId="180" fontId="50" fillId="0" borderId="5" xfId="28632" applyNumberFormat="1" applyFont="1" applyFill="1" applyBorder="1" applyAlignment="1">
      <alignment horizontal="center" vertical="center" wrapText="1"/>
    </xf>
    <xf numFmtId="231" fontId="50" fillId="0" borderId="1" xfId="28632" applyNumberFormat="1" applyFont="1" applyFill="1" applyBorder="1" applyAlignment="1">
      <alignment horizontal="center"/>
    </xf>
    <xf numFmtId="180" fontId="50" fillId="0" borderId="14" xfId="39338" applyNumberFormat="1" applyFont="1" applyFill="1" applyBorder="1" applyAlignment="1">
      <alignment horizontal="center" vertical="center" wrapText="1"/>
    </xf>
    <xf numFmtId="180" fontId="50" fillId="0" borderId="5" xfId="39338" applyNumberFormat="1" applyFont="1" applyFill="1" applyBorder="1" applyAlignment="1">
      <alignment horizontal="center" vertical="center" wrapText="1"/>
    </xf>
    <xf numFmtId="180" fontId="50" fillId="0" borderId="14" xfId="28632" applyNumberFormat="1" applyFont="1" applyFill="1" applyBorder="1" applyAlignment="1">
      <alignment horizontal="center" vertical="center" wrapText="1"/>
    </xf>
    <xf numFmtId="180" fontId="50" fillId="4" borderId="1" xfId="39338" applyNumberFormat="1" applyFont="1" applyFill="1" applyBorder="1" applyAlignment="1">
      <alignment horizontal="center" vertical="center"/>
    </xf>
    <xf numFmtId="231" fontId="50" fillId="4" borderId="1" xfId="28632" applyNumberFormat="1" applyFont="1" applyFill="1" applyBorder="1" applyAlignment="1">
      <alignment horizontal="center" vertical="center"/>
    </xf>
    <xf numFmtId="180" fontId="42" fillId="4" borderId="1" xfId="28632" applyNumberFormat="1" applyFont="1" applyFill="1" applyBorder="1" applyAlignment="1">
      <alignment horizontal="center" vertical="center" wrapText="1"/>
    </xf>
    <xf numFmtId="231" fontId="42" fillId="4" borderId="1" xfId="28632" applyNumberFormat="1" applyFont="1" applyFill="1" applyBorder="1" applyAlignment="1">
      <alignment horizontal="center"/>
    </xf>
    <xf numFmtId="180" fontId="42" fillId="4" borderId="14" xfId="39338" applyNumberFormat="1" applyFont="1" applyFill="1" applyBorder="1" applyAlignment="1">
      <alignment horizontal="center" vertical="center"/>
    </xf>
    <xf numFmtId="180" fontId="54" fillId="0" borderId="0" xfId="28632" applyNumberFormat="1" applyFont="1" applyFill="1" applyAlignment="1"/>
    <xf numFmtId="49" fontId="42" fillId="0" borderId="0" xfId="28632" applyNumberFormat="1" applyFont="1" applyFill="1" applyAlignment="1"/>
    <xf numFmtId="181" fontId="20" fillId="4" borderId="0" xfId="25032" applyNumberFormat="1" applyFont="1" applyFill="1" applyAlignment="1"/>
    <xf numFmtId="181" fontId="63" fillId="4" borderId="0" xfId="30686" applyNumberFormat="1" applyFont="1" applyFill="1" applyBorder="1" applyAlignment="1">
      <alignment horizontal="left" vertical="center" shrinkToFit="1"/>
    </xf>
    <xf numFmtId="181" fontId="20" fillId="4" borderId="0" xfId="25032" applyNumberFormat="1" applyFont="1" applyFill="1">
      <alignment vertical="center"/>
    </xf>
    <xf numFmtId="49" fontId="20" fillId="4" borderId="0" xfId="25032" applyNumberFormat="1" applyFont="1" applyFill="1">
      <alignment vertical="center"/>
    </xf>
    <xf numFmtId="181" fontId="17" fillId="0" borderId="0" xfId="39331" applyNumberFormat="1" applyFont="1" applyAlignment="1">
      <alignment horizontal="center" vertical="center"/>
    </xf>
    <xf numFmtId="181" fontId="16" fillId="4" borderId="0" xfId="25032" applyNumberFormat="1" applyFont="1" applyFill="1" applyAlignment="1">
      <alignment horizontal="left" vertical="center"/>
    </xf>
    <xf numFmtId="181" fontId="17" fillId="0" borderId="0" xfId="25032" applyNumberFormat="1" applyFont="1" applyAlignment="1">
      <alignment horizontal="left" vertical="center"/>
    </xf>
    <xf numFmtId="49" fontId="17" fillId="4" borderId="0" xfId="39331" applyNumberFormat="1" applyFont="1" applyFill="1" applyAlignment="1">
      <alignment horizontal="center" vertical="center"/>
    </xf>
    <xf numFmtId="181" fontId="17" fillId="4" borderId="0" xfId="39331" applyNumberFormat="1" applyFont="1" applyFill="1" applyAlignment="1">
      <alignment horizontal="center" vertical="center"/>
    </xf>
    <xf numFmtId="233" fontId="18" fillId="4" borderId="0" xfId="25032" applyNumberFormat="1" applyFont="1" applyFill="1" applyAlignment="1">
      <alignment horizontal="center" vertical="center"/>
    </xf>
    <xf numFmtId="181" fontId="19" fillId="3" borderId="0" xfId="30686" applyNumberFormat="1" applyFont="1" applyFill="1" applyAlignment="1">
      <alignment horizontal="left" vertical="center"/>
    </xf>
    <xf numFmtId="49" fontId="19" fillId="4" borderId="0" xfId="30686" applyNumberFormat="1" applyFont="1" applyFill="1" applyAlignment="1">
      <alignment horizontal="left" vertical="center"/>
    </xf>
    <xf numFmtId="181" fontId="19" fillId="4" borderId="0" xfId="30686" applyNumberFormat="1" applyFont="1" applyFill="1" applyAlignment="1">
      <alignment horizontal="left" vertical="center"/>
    </xf>
    <xf numFmtId="49" fontId="63" fillId="4" borderId="0" xfId="30686" applyNumberFormat="1" applyFont="1" applyFill="1" applyBorder="1" applyAlignment="1">
      <alignment horizontal="left" vertical="center" shrinkToFit="1"/>
    </xf>
    <xf numFmtId="181" fontId="20" fillId="4" borderId="0" xfId="25032" applyNumberFormat="1" applyFont="1" applyFill="1" applyBorder="1" applyAlignment="1">
      <alignment horizontal="left" vertical="center"/>
    </xf>
    <xf numFmtId="181" fontId="20" fillId="4" borderId="0" xfId="39337" applyNumberFormat="1" applyFont="1" applyFill="1" applyAlignment="1">
      <alignment horizontal="left" vertical="center"/>
    </xf>
    <xf numFmtId="49" fontId="20" fillId="4" borderId="3" xfId="39331" applyNumberFormat="1" applyFont="1" applyFill="1" applyBorder="1" applyAlignment="1">
      <alignment horizontal="left" vertical="center"/>
    </xf>
    <xf numFmtId="181" fontId="20" fillId="4" borderId="3" xfId="39331" applyNumberFormat="1" applyFont="1" applyFill="1" applyBorder="1" applyAlignment="1">
      <alignment horizontal="left" vertical="center"/>
    </xf>
    <xf numFmtId="181" fontId="20" fillId="4" borderId="1" xfId="39337" applyNumberFormat="1" applyFont="1" applyFill="1" applyBorder="1" applyAlignment="1">
      <alignment horizontal="left" vertical="center"/>
    </xf>
    <xf numFmtId="49" fontId="20" fillId="4" borderId="5" xfId="39331" applyNumberFormat="1" applyFont="1" applyFill="1" applyBorder="1" applyAlignment="1">
      <alignment horizontal="left" vertical="center"/>
    </xf>
    <xf numFmtId="181" fontId="20" fillId="4" borderId="5" xfId="39331" applyNumberFormat="1" applyFont="1" applyFill="1" applyBorder="1" applyAlignment="1">
      <alignment horizontal="left" vertical="center"/>
    </xf>
    <xf numFmtId="181" fontId="20" fillId="4" borderId="3" xfId="39337" applyNumberFormat="1" applyFont="1" applyFill="1" applyBorder="1" applyAlignment="1">
      <alignment horizontal="left" wrapText="1"/>
    </xf>
    <xf numFmtId="228" fontId="64" fillId="4" borderId="1" xfId="39337" applyNumberFormat="1" applyFont="1" applyFill="1" applyBorder="1" applyAlignment="1">
      <alignment horizontal="left"/>
    </xf>
    <xf numFmtId="181" fontId="20" fillId="4" borderId="14" xfId="39337" applyNumberFormat="1" applyFont="1" applyFill="1" applyBorder="1" applyAlignment="1">
      <alignment horizontal="left" wrapText="1"/>
    </xf>
    <xf numFmtId="228" fontId="20" fillId="4" borderId="1" xfId="39337" applyNumberFormat="1" applyFont="1" applyFill="1" applyBorder="1" applyAlignment="1">
      <alignment horizontal="left"/>
    </xf>
    <xf numFmtId="181" fontId="1" fillId="4" borderId="0" xfId="25032" applyNumberFormat="1" applyFont="1" applyFill="1">
      <alignment vertical="center"/>
    </xf>
    <xf numFmtId="181" fontId="20" fillId="4" borderId="5" xfId="39337" applyNumberFormat="1" applyFont="1" applyFill="1" applyBorder="1" applyAlignment="1">
      <alignment horizontal="left" wrapText="1"/>
    </xf>
    <xf numFmtId="181" fontId="20" fillId="4" borderId="1" xfId="39337" applyNumberFormat="1" applyFont="1" applyFill="1" applyBorder="1" applyAlignment="1">
      <alignment horizontal="left" wrapText="1"/>
    </xf>
    <xf numFmtId="228" fontId="20" fillId="4" borderId="0" xfId="39337" applyNumberFormat="1" applyFont="1" applyFill="1" applyBorder="1" applyAlignment="1">
      <alignment horizontal="left"/>
    </xf>
    <xf numFmtId="181" fontId="63" fillId="4" borderId="0" xfId="30686" applyNumberFormat="1" applyFont="1" applyFill="1" applyBorder="1" applyAlignment="1">
      <alignment vertical="center" shrinkToFit="1"/>
    </xf>
    <xf numFmtId="16" fontId="65" fillId="4" borderId="0" xfId="25032" applyNumberFormat="1" applyFont="1" applyFill="1" applyBorder="1" applyAlignment="1">
      <alignment horizontal="center" wrapText="1"/>
    </xf>
    <xf numFmtId="16" fontId="65" fillId="4" borderId="0" xfId="25032" applyNumberFormat="1" applyFont="1" applyFill="1" applyBorder="1" applyAlignment="1">
      <alignment horizontal="center"/>
    </xf>
    <xf numFmtId="181" fontId="63" fillId="4" borderId="0" xfId="39331" applyNumberFormat="1" applyFont="1" applyFill="1" applyBorder="1" applyAlignment="1">
      <alignment horizontal="center" vertical="center"/>
    </xf>
    <xf numFmtId="181" fontId="63" fillId="4" borderId="0" xfId="25032" applyNumberFormat="1" applyFont="1" applyFill="1" applyAlignment="1">
      <alignment vertical="center"/>
    </xf>
    <xf numFmtId="49" fontId="20" fillId="4" borderId="0" xfId="39331" applyNumberFormat="1" applyFont="1" applyFill="1" applyBorder="1" applyAlignment="1">
      <alignment horizontal="left" vertical="center"/>
    </xf>
    <xf numFmtId="181" fontId="20" fillId="4" borderId="0" xfId="39337" applyNumberFormat="1" applyFont="1" applyFill="1" applyBorder="1" applyAlignment="1">
      <alignment horizontal="left" wrapText="1"/>
    </xf>
    <xf numFmtId="181" fontId="63" fillId="4" borderId="0" xfId="30686" applyNumberFormat="1" applyFont="1" applyFill="1" applyBorder="1" applyAlignment="1">
      <alignment horizontal="left" vertical="center"/>
    </xf>
    <xf numFmtId="49" fontId="63" fillId="4" borderId="0" xfId="30686" applyNumberFormat="1" applyFont="1" applyFill="1" applyBorder="1" applyAlignment="1">
      <alignment horizontal="left" vertical="center"/>
    </xf>
    <xf numFmtId="49" fontId="20" fillId="4" borderId="0" xfId="39348" applyNumberFormat="1" applyFont="1" applyFill="1" applyBorder="1" applyAlignment="1">
      <alignment horizontal="left"/>
    </xf>
    <xf numFmtId="49" fontId="20" fillId="4" borderId="0" xfId="27921" applyNumberFormat="1" applyFont="1" applyFill="1" applyBorder="1" applyAlignment="1">
      <alignment horizontal="left"/>
    </xf>
    <xf numFmtId="181" fontId="20" fillId="4" borderId="0" xfId="39337" applyNumberFormat="1" applyFont="1" applyFill="1" applyBorder="1" applyAlignment="1">
      <alignment horizontal="left" vertical="center"/>
    </xf>
    <xf numFmtId="0" fontId="66" fillId="4" borderId="0" xfId="25032" applyNumberFormat="1" applyFont="1" applyFill="1" applyBorder="1" applyAlignment="1">
      <alignment horizontal="center" vertical="center"/>
    </xf>
    <xf numFmtId="181" fontId="63" fillId="4" borderId="0" xfId="25032" applyNumberFormat="1" applyFont="1" applyFill="1" applyAlignment="1"/>
    <xf numFmtId="49" fontId="20" fillId="4" borderId="0" xfId="25032" applyNumberFormat="1" applyFont="1" applyFill="1" applyBorder="1">
      <alignment vertical="center"/>
    </xf>
    <xf numFmtId="181" fontId="20" fillId="4" borderId="0" xfId="25032" applyNumberFormat="1" applyFont="1" applyFill="1" applyBorder="1">
      <alignment vertical="center"/>
    </xf>
    <xf numFmtId="49" fontId="20" fillId="4" borderId="1" xfId="39348" applyNumberFormat="1" applyFont="1" applyFill="1" applyBorder="1" applyAlignment="1">
      <alignment horizontal="left"/>
    </xf>
    <xf numFmtId="181" fontId="20" fillId="4" borderId="3" xfId="39337" applyNumberFormat="1" applyFont="1" applyFill="1" applyBorder="1" applyAlignment="1">
      <alignment horizontal="center" wrapText="1"/>
    </xf>
    <xf numFmtId="181" fontId="20" fillId="4" borderId="14" xfId="39337" applyNumberFormat="1" applyFont="1" applyFill="1" applyBorder="1" applyAlignment="1">
      <alignment horizontal="center" wrapText="1"/>
    </xf>
    <xf numFmtId="181" fontId="20" fillId="4" borderId="5" xfId="39337" applyNumberFormat="1" applyFont="1" applyFill="1" applyBorder="1" applyAlignment="1">
      <alignment horizontal="center" wrapText="1"/>
    </xf>
    <xf numFmtId="49" fontId="20" fillId="4" borderId="0" xfId="39348" applyNumberFormat="1" applyFont="1" applyFill="1" applyBorder="1" applyAlignment="1">
      <alignment horizontal="left" wrapText="1"/>
    </xf>
    <xf numFmtId="181" fontId="20" fillId="4" borderId="0" xfId="25032" applyNumberFormat="1" applyFont="1" applyFill="1" applyBorder="1" applyAlignment="1">
      <alignment horizontal="center"/>
    </xf>
    <xf numFmtId="228" fontId="20" fillId="4" borderId="3" xfId="39337" applyNumberFormat="1" applyFont="1" applyFill="1" applyBorder="1" applyAlignment="1">
      <alignment horizontal="center"/>
    </xf>
    <xf numFmtId="228" fontId="20" fillId="4" borderId="14" xfId="39337" applyNumberFormat="1" applyFont="1" applyFill="1" applyBorder="1" applyAlignment="1">
      <alignment horizontal="center"/>
    </xf>
    <xf numFmtId="228" fontId="20" fillId="4" borderId="5" xfId="39337" applyNumberFormat="1" applyFont="1" applyFill="1" applyBorder="1" applyAlignment="1">
      <alignment horizontal="center"/>
    </xf>
    <xf numFmtId="49" fontId="20" fillId="4" borderId="1" xfId="39348" applyNumberFormat="1" applyFont="1" applyFill="1" applyBorder="1" applyAlignment="1">
      <alignment horizontal="left" wrapText="1"/>
    </xf>
    <xf numFmtId="49" fontId="20" fillId="4" borderId="0" xfId="25032" applyNumberFormat="1" applyFont="1" applyFill="1" applyBorder="1" applyAlignment="1">
      <alignment horizontal="center" vertical="center"/>
    </xf>
    <xf numFmtId="0" fontId="67" fillId="4" borderId="0" xfId="25032" applyNumberFormat="1" applyFont="1" applyFill="1" applyBorder="1" applyAlignment="1">
      <alignment horizontal="center" vertical="center"/>
    </xf>
    <xf numFmtId="180" fontId="67" fillId="4" borderId="0" xfId="25032" applyNumberFormat="1" applyFont="1" applyFill="1" applyBorder="1" applyAlignment="1">
      <alignment horizontal="center" vertical="center"/>
    </xf>
    <xf numFmtId="181" fontId="20" fillId="4" borderId="0" xfId="25032" applyNumberFormat="1" applyFont="1" applyFill="1" applyBorder="1" applyAlignment="1">
      <alignment horizontal="center" vertical="center"/>
    </xf>
    <xf numFmtId="0" fontId="67" fillId="4" borderId="0" xfId="25032" applyNumberFormat="1" applyFont="1" applyFill="1" applyBorder="1" applyAlignment="1">
      <alignment horizontal="center" vertical="center" wrapText="1"/>
    </xf>
    <xf numFmtId="180" fontId="65" fillId="4" borderId="0" xfId="25032" applyNumberFormat="1" applyFont="1" applyFill="1" applyBorder="1" applyAlignment="1">
      <alignment horizontal="center" vertical="center"/>
    </xf>
    <xf numFmtId="181" fontId="67" fillId="4" borderId="0" xfId="39331" applyNumberFormat="1" applyFont="1" applyFill="1"/>
    <xf numFmtId="181" fontId="67" fillId="4" borderId="0" xfId="39331" applyNumberFormat="1" applyFont="1" applyFill="1" applyAlignment="1">
      <alignment horizontal="left"/>
    </xf>
    <xf numFmtId="0" fontId="67" fillId="4" borderId="0" xfId="39331" applyNumberFormat="1" applyFont="1" applyFill="1" applyBorder="1" applyAlignment="1">
      <alignment horizontal="left"/>
    </xf>
    <xf numFmtId="228" fontId="20" fillId="4" borderId="3" xfId="39337" applyNumberFormat="1" applyFont="1" applyFill="1" applyBorder="1" applyAlignment="1">
      <alignment horizontal="left"/>
    </xf>
    <xf numFmtId="228" fontId="20" fillId="4" borderId="14" xfId="39337" applyNumberFormat="1" applyFont="1" applyFill="1" applyBorder="1" applyAlignment="1">
      <alignment horizontal="left"/>
    </xf>
    <xf numFmtId="228" fontId="20" fillId="4" borderId="5" xfId="39337" applyNumberFormat="1" applyFont="1" applyFill="1" applyBorder="1" applyAlignment="1">
      <alignment horizontal="left"/>
    </xf>
    <xf numFmtId="49" fontId="68" fillId="4" borderId="5" xfId="39331" applyNumberFormat="1" applyFont="1" applyFill="1" applyBorder="1" applyAlignment="1">
      <alignment horizontal="left" vertical="center"/>
    </xf>
    <xf numFmtId="228" fontId="68" fillId="4" borderId="1" xfId="39337" applyNumberFormat="1" applyFont="1" applyFill="1" applyBorder="1" applyAlignment="1">
      <alignment horizontal="left"/>
    </xf>
    <xf numFmtId="181" fontId="65" fillId="4" borderId="0" xfId="25032" applyNumberFormat="1" applyFont="1" applyFill="1" applyBorder="1" applyAlignment="1">
      <alignment horizontal="center" vertical="center"/>
    </xf>
    <xf numFmtId="49" fontId="65" fillId="4" borderId="0" xfId="39331" applyNumberFormat="1" applyFont="1" applyFill="1" applyBorder="1" applyAlignment="1">
      <alignment horizontal="center" vertical="center"/>
    </xf>
    <xf numFmtId="49" fontId="20" fillId="4" borderId="3" xfId="39348" applyNumberFormat="1" applyFont="1" applyFill="1" applyBorder="1" applyAlignment="1">
      <alignment horizontal="center" wrapText="1"/>
    </xf>
    <xf numFmtId="49" fontId="20" fillId="4" borderId="14" xfId="39348" applyNumberFormat="1" applyFont="1" applyFill="1" applyBorder="1" applyAlignment="1">
      <alignment horizontal="center" wrapText="1"/>
    </xf>
    <xf numFmtId="49" fontId="20" fillId="4" borderId="5" xfId="39348" applyNumberFormat="1" applyFont="1" applyFill="1" applyBorder="1" applyAlignment="1">
      <alignment horizontal="center" wrapText="1"/>
    </xf>
    <xf numFmtId="181" fontId="69" fillId="4" borderId="0" xfId="39425" applyNumberFormat="1" applyFont="1" applyFill="1" applyAlignment="1" applyProtection="1">
      <alignment horizontal="justify" vertical="center"/>
    </xf>
    <xf numFmtId="0" fontId="70" fillId="4" borderId="0" xfId="25032" applyNumberFormat="1" applyFont="1" applyFill="1" applyBorder="1" applyAlignment="1">
      <alignment horizontal="center" vertical="center"/>
    </xf>
    <xf numFmtId="181" fontId="20" fillId="4" borderId="0" xfId="39337" applyNumberFormat="1" applyFont="1" applyFill="1" applyBorder="1" applyAlignment="1">
      <alignment horizontal="center" wrapText="1"/>
    </xf>
    <xf numFmtId="49" fontId="20" fillId="4" borderId="0" xfId="34312" applyNumberFormat="1" applyFont="1" applyFill="1" applyBorder="1" applyAlignment="1">
      <alignment horizontal="left" vertical="center"/>
    </xf>
    <xf numFmtId="49" fontId="20" fillId="4" borderId="0" xfId="39337" applyNumberFormat="1" applyFont="1" applyFill="1" applyBorder="1" applyAlignment="1">
      <alignment horizontal="left"/>
    </xf>
    <xf numFmtId="49" fontId="20" fillId="4" borderId="0" xfId="39347" applyNumberFormat="1" applyFont="1" applyFill="1" applyBorder="1" applyAlignment="1">
      <alignment horizontal="left"/>
    </xf>
    <xf numFmtId="49" fontId="20" fillId="4" borderId="0" xfId="39337" applyNumberFormat="1" applyFont="1" applyFill="1" applyBorder="1" applyAlignment="1">
      <alignment horizontal="left" vertical="center"/>
    </xf>
    <xf numFmtId="180" fontId="71" fillId="4" borderId="0" xfId="16521" applyNumberFormat="1" applyFont="1" applyFill="1" applyBorder="1" applyAlignment="1">
      <alignment horizontal="center" vertical="center" wrapText="1"/>
    </xf>
    <xf numFmtId="180" fontId="71" fillId="4" borderId="0" xfId="39329" applyNumberFormat="1" applyFont="1" applyFill="1" applyBorder="1" applyAlignment="1">
      <alignment horizontal="center" vertical="center"/>
    </xf>
    <xf numFmtId="181" fontId="20" fillId="4" borderId="0" xfId="25032" applyNumberFormat="1" applyFont="1" applyFill="1" applyBorder="1" applyAlignment="1">
      <alignment vertical="center"/>
    </xf>
    <xf numFmtId="181" fontId="20" fillId="4" borderId="1" xfId="39347" applyNumberFormat="1" applyFont="1" applyFill="1" applyBorder="1" applyAlignment="1">
      <alignment horizontal="left"/>
    </xf>
    <xf numFmtId="181" fontId="20" fillId="4" borderId="0" xfId="39347" applyNumberFormat="1" applyFont="1" applyFill="1" applyBorder="1" applyAlignment="1">
      <alignment horizontal="left"/>
    </xf>
    <xf numFmtId="49" fontId="20" fillId="4" borderId="0" xfId="39347" applyNumberFormat="1" applyFont="1" applyFill="1" applyBorder="1" applyAlignment="1">
      <alignment horizontal="left" wrapText="1"/>
    </xf>
    <xf numFmtId="0" fontId="1" fillId="4" borderId="0" xfId="39328" applyFont="1" applyFill="1" applyBorder="1" applyAlignment="1">
      <alignment horizontal="left"/>
    </xf>
    <xf numFmtId="0" fontId="1" fillId="4" borderId="0" xfId="25032" applyNumberFormat="1" applyFont="1" applyFill="1" applyBorder="1" applyAlignment="1">
      <alignment horizontal="left"/>
    </xf>
    <xf numFmtId="49" fontId="20" fillId="4" borderId="0" xfId="25032" applyNumberFormat="1" applyFont="1" applyFill="1" applyBorder="1" applyAlignment="1"/>
    <xf numFmtId="49" fontId="20" fillId="4" borderId="0" xfId="25032" applyNumberFormat="1" applyFont="1" applyFill="1" applyBorder="1" applyAlignment="1">
      <alignment horizontal="center" shrinkToFit="1"/>
    </xf>
    <xf numFmtId="49" fontId="20" fillId="4" borderId="0" xfId="25032" applyNumberFormat="1" applyFont="1" applyFill="1" applyBorder="1" applyAlignment="1">
      <alignment horizontal="left"/>
    </xf>
    <xf numFmtId="49" fontId="63" fillId="4" borderId="0" xfId="39331" applyNumberFormat="1" applyFont="1" applyFill="1" applyBorder="1" applyAlignment="1">
      <alignment horizontal="left" vertical="center" wrapText="1"/>
    </xf>
    <xf numFmtId="181" fontId="71" fillId="4" borderId="0" xfId="25032" applyNumberFormat="1" applyFont="1" applyFill="1" applyBorder="1" applyAlignment="1">
      <alignment horizontal="center" vertical="center"/>
    </xf>
    <xf numFmtId="49" fontId="71" fillId="4" borderId="0" xfId="39331" applyNumberFormat="1" applyFont="1" applyFill="1" applyBorder="1" applyAlignment="1">
      <alignment horizontal="center" vertical="center"/>
    </xf>
    <xf numFmtId="234" fontId="66" fillId="4" borderId="0" xfId="25032" applyNumberFormat="1" applyFont="1" applyFill="1" applyBorder="1" applyAlignment="1">
      <alignment horizontal="right"/>
    </xf>
    <xf numFmtId="16" fontId="20" fillId="4" borderId="0" xfId="25032" applyNumberFormat="1" applyFont="1" applyFill="1" applyBorder="1" applyAlignment="1">
      <alignment horizontal="left"/>
    </xf>
    <xf numFmtId="181" fontId="20" fillId="4" borderId="1" xfId="30686" applyNumberFormat="1" applyFont="1" applyFill="1" applyBorder="1" applyAlignment="1">
      <alignment horizontal="left" vertical="center" shrinkToFit="1"/>
    </xf>
    <xf numFmtId="181" fontId="1" fillId="4" borderId="0" xfId="25032" applyNumberFormat="1" applyFont="1" applyFill="1" applyBorder="1" applyAlignment="1">
      <alignment horizontal="left" vertical="center" wrapText="1"/>
    </xf>
    <xf numFmtId="181" fontId="72" fillId="4" borderId="0" xfId="25032" applyNumberFormat="1" applyFont="1" applyFill="1" applyBorder="1">
      <alignment vertical="center"/>
    </xf>
    <xf numFmtId="49" fontId="20" fillId="4" borderId="1" xfId="39347" applyNumberFormat="1" applyFont="1" applyFill="1" applyBorder="1" applyAlignment="1">
      <alignment horizontal="left"/>
    </xf>
    <xf numFmtId="49" fontId="20" fillId="4" borderId="5" xfId="39347" applyNumberFormat="1" applyFont="1" applyFill="1" applyBorder="1" applyAlignment="1">
      <alignment horizontal="left"/>
    </xf>
    <xf numFmtId="181" fontId="20" fillId="4" borderId="1" xfId="36216" applyNumberFormat="1" applyFont="1" applyFill="1" applyBorder="1" applyAlignment="1" applyProtection="1">
      <alignment horizontal="left"/>
    </xf>
    <xf numFmtId="0" fontId="70" fillId="4" borderId="0" xfId="25032" applyNumberFormat="1" applyFont="1" applyFill="1" applyBorder="1" applyAlignment="1">
      <alignment horizontal="center"/>
    </xf>
    <xf numFmtId="181" fontId="63" fillId="4" borderId="0" xfId="30686" applyNumberFormat="1" applyFont="1" applyFill="1" applyBorder="1" applyAlignment="1">
      <alignment horizontal="left"/>
    </xf>
    <xf numFmtId="235" fontId="65" fillId="4" borderId="0" xfId="25032" applyNumberFormat="1" applyFont="1" applyFill="1" applyBorder="1" applyAlignment="1">
      <alignment horizontal="left" vertical="center"/>
    </xf>
    <xf numFmtId="181" fontId="73" fillId="4" borderId="0" xfId="25032" applyNumberFormat="1" applyFont="1" applyFill="1">
      <alignment vertical="center"/>
    </xf>
    <xf numFmtId="49" fontId="20" fillId="4" borderId="0" xfId="25032" applyNumberFormat="1" applyFont="1" applyFill="1" applyBorder="1" applyAlignment="1">
      <alignment horizontal="center" vertical="center" wrapText="1"/>
    </xf>
    <xf numFmtId="14" fontId="20" fillId="4" borderId="0" xfId="25032" applyNumberFormat="1" applyFont="1" applyFill="1" applyBorder="1">
      <alignment vertical="center"/>
    </xf>
    <xf numFmtId="181" fontId="63" fillId="4" borderId="0" xfId="25032" applyNumberFormat="1" applyFont="1" applyFill="1">
      <alignment vertical="center"/>
    </xf>
    <xf numFmtId="180" fontId="74" fillId="4" borderId="1" xfId="25032" applyNumberFormat="1" applyFont="1" applyFill="1" applyBorder="1" applyAlignment="1">
      <alignment horizontal="center" vertical="center" wrapText="1"/>
    </xf>
    <xf numFmtId="49" fontId="20" fillId="4" borderId="0" xfId="25032" applyNumberFormat="1" applyFont="1" applyFill="1" applyAlignment="1">
      <alignment vertical="center" wrapText="1"/>
    </xf>
    <xf numFmtId="228" fontId="20" fillId="4" borderId="15" xfId="39337" applyNumberFormat="1" applyFont="1" applyFill="1" applyBorder="1" applyAlignment="1">
      <alignment horizontal="left"/>
    </xf>
    <xf numFmtId="49" fontId="20" fillId="4" borderId="9" xfId="39347" applyNumberFormat="1" applyFont="1" applyFill="1" applyBorder="1" applyAlignment="1">
      <alignment horizontal="left"/>
    </xf>
    <xf numFmtId="189" fontId="63" fillId="4" borderId="0" xfId="25032" applyNumberFormat="1" applyFont="1" applyFill="1" applyBorder="1" applyAlignment="1">
      <alignment horizontal="center"/>
    </xf>
    <xf numFmtId="49" fontId="63" fillId="4" borderId="0" xfId="30686" applyNumberFormat="1" applyFont="1" applyFill="1" applyBorder="1" applyAlignment="1">
      <alignment vertical="center"/>
    </xf>
    <xf numFmtId="181" fontId="63" fillId="4" borderId="0" xfId="30686" applyNumberFormat="1" applyFont="1" applyFill="1" applyBorder="1" applyAlignment="1">
      <alignment vertical="center"/>
    </xf>
    <xf numFmtId="0" fontId="21" fillId="0" borderId="0" xfId="0" applyFont="1"/>
    <xf numFmtId="0" fontId="75" fillId="0" borderId="0" xfId="0" applyFont="1"/>
    <xf numFmtId="0" fontId="76" fillId="0" borderId="0" xfId="0" applyFont="1"/>
    <xf numFmtId="0" fontId="76" fillId="0" borderId="0" xfId="0" applyFont="1" applyFill="1"/>
    <xf numFmtId="0" fontId="77" fillId="5" borderId="0" xfId="22722" applyFont="1" applyFill="1" applyBorder="1" applyAlignment="1">
      <alignment vertical="center" shrinkToFit="1"/>
    </xf>
    <xf numFmtId="0" fontId="76" fillId="0" borderId="0" xfId="0" applyFont="1" applyAlignment="1"/>
    <xf numFmtId="0" fontId="76" fillId="5" borderId="0" xfId="22722" applyFont="1" applyFill="1" applyBorder="1" applyAlignment="1">
      <alignment vertical="center" shrinkToFit="1"/>
    </xf>
    <xf numFmtId="0" fontId="5" fillId="0" borderId="0" xfId="0" applyFont="1" applyAlignment="1">
      <alignment horizontal="left"/>
    </xf>
    <xf numFmtId="0" fontId="78" fillId="0" borderId="0" xfId="0" applyFont="1"/>
    <xf numFmtId="0" fontId="51" fillId="0" borderId="0" xfId="33599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3" fillId="0" borderId="0" xfId="33599" applyFont="1" applyBorder="1" applyAlignment="1">
      <alignment horizontal="center" vertical="center"/>
    </xf>
    <xf numFmtId="0" fontId="79" fillId="0" borderId="0" xfId="33599" applyFont="1" applyBorder="1" applyAlignment="1">
      <alignment horizontal="center" vertical="center"/>
    </xf>
    <xf numFmtId="195" fontId="53" fillId="0" borderId="0" xfId="0" applyNumberFormat="1" applyFont="1" applyAlignment="1">
      <alignment horizontal="center" vertical="center"/>
    </xf>
    <xf numFmtId="0" fontId="79" fillId="3" borderId="0" xfId="22722" applyFont="1" applyFill="1" applyBorder="1" applyAlignment="1">
      <alignment horizontal="center" vertical="center"/>
    </xf>
    <xf numFmtId="0" fontId="76" fillId="0" borderId="0" xfId="22722" applyFont="1" applyFill="1" applyBorder="1" applyAlignment="1">
      <alignment vertical="center" shrinkToFit="1"/>
    </xf>
    <xf numFmtId="49" fontId="76" fillId="0" borderId="0" xfId="22722" applyNumberFormat="1" applyFont="1" applyFill="1" applyBorder="1" applyAlignment="1">
      <alignment horizontal="center" vertical="center" shrinkToFit="1"/>
    </xf>
    <xf numFmtId="0" fontId="80" fillId="0" borderId="0" xfId="22722" applyFont="1" applyFill="1" applyBorder="1" applyAlignment="1">
      <alignment horizontal="center" vertical="center" shrinkToFit="1"/>
    </xf>
    <xf numFmtId="0" fontId="76" fillId="0" borderId="0" xfId="22722" applyFont="1" applyFill="1" applyBorder="1" applyAlignment="1">
      <alignment horizontal="center" vertical="center" shrinkToFit="1"/>
    </xf>
    <xf numFmtId="0" fontId="76" fillId="0" borderId="0" xfId="0" applyFont="1" applyBorder="1" applyAlignment="1">
      <alignment horizontal="center" vertical="center"/>
    </xf>
    <xf numFmtId="0" fontId="77" fillId="5" borderId="0" xfId="0" applyFont="1" applyFill="1" applyBorder="1" applyAlignment="1">
      <alignment horizontal="left" vertical="center"/>
    </xf>
    <xf numFmtId="0" fontId="76" fillId="5" borderId="3" xfId="39336" applyFont="1" applyFill="1" applyBorder="1" applyAlignment="1">
      <alignment horizontal="center" vertical="center"/>
    </xf>
    <xf numFmtId="0" fontId="12" fillId="5" borderId="3" xfId="39336" applyFont="1" applyFill="1" applyBorder="1" applyAlignment="1">
      <alignment horizontal="center" vertical="center"/>
    </xf>
    <xf numFmtId="0" fontId="76" fillId="5" borderId="1" xfId="39336" applyFont="1" applyFill="1" applyBorder="1" applyAlignment="1">
      <alignment horizontal="center" vertical="center"/>
    </xf>
    <xf numFmtId="0" fontId="76" fillId="5" borderId="5" xfId="39336" applyFont="1" applyFill="1" applyBorder="1" applyAlignment="1">
      <alignment horizontal="center" vertical="center"/>
    </xf>
    <xf numFmtId="0" fontId="12" fillId="5" borderId="5" xfId="39336" applyFont="1" applyFill="1" applyBorder="1" applyAlignment="1">
      <alignment horizontal="center" vertical="center"/>
    </xf>
    <xf numFmtId="0" fontId="77" fillId="5" borderId="0" xfId="39336" applyFont="1" applyFill="1" applyBorder="1" applyAlignment="1">
      <alignment horizontal="left"/>
    </xf>
    <xf numFmtId="0" fontId="76" fillId="0" borderId="1" xfId="0" applyFont="1" applyBorder="1" applyAlignment="1">
      <alignment horizontal="center"/>
    </xf>
    <xf numFmtId="0" fontId="76" fillId="0" borderId="0" xfId="0" applyFont="1" applyAlignment="1">
      <alignment horizontal="center"/>
    </xf>
    <xf numFmtId="0" fontId="12" fillId="5" borderId="3" xfId="39336" applyFont="1" applyFill="1" applyBorder="1" applyAlignment="1">
      <alignment horizontal="center" vertical="center" wrapText="1"/>
    </xf>
    <xf numFmtId="228" fontId="76" fillId="5" borderId="1" xfId="0" applyNumberFormat="1" applyFont="1" applyFill="1" applyBorder="1" applyAlignment="1">
      <alignment horizontal="center" vertical="center" wrapText="1"/>
    </xf>
    <xf numFmtId="228" fontId="76" fillId="5" borderId="1" xfId="39336" applyNumberFormat="1" applyFont="1" applyFill="1" applyBorder="1" applyAlignment="1">
      <alignment horizontal="center"/>
    </xf>
    <xf numFmtId="0" fontId="12" fillId="5" borderId="14" xfId="39336" applyFont="1" applyFill="1" applyBorder="1" applyAlignment="1">
      <alignment horizontal="center" vertical="center" wrapText="1"/>
    </xf>
    <xf numFmtId="228" fontId="76" fillId="5" borderId="1" xfId="39336" applyNumberFormat="1" applyFont="1" applyFill="1" applyBorder="1" applyAlignment="1">
      <alignment horizontal="center" wrapText="1"/>
    </xf>
    <xf numFmtId="181" fontId="76" fillId="0" borderId="1" xfId="0" applyNumberFormat="1" applyFont="1" applyBorder="1" applyAlignment="1">
      <alignment horizontal="center"/>
    </xf>
    <xf numFmtId="0" fontId="77" fillId="5" borderId="0" xfId="39336" applyFont="1" applyFill="1" applyAlignment="1">
      <alignment horizontal="left"/>
    </xf>
    <xf numFmtId="0" fontId="12" fillId="5" borderId="5" xfId="39336" applyFont="1" applyFill="1" applyBorder="1" applyAlignment="1">
      <alignment horizontal="center" vertical="center" wrapText="1"/>
    </xf>
    <xf numFmtId="0" fontId="76" fillId="0" borderId="9" xfId="0" applyFont="1" applyBorder="1" applyAlignment="1">
      <alignment horizontal="center" vertical="center" wrapText="1"/>
    </xf>
    <xf numFmtId="0" fontId="76" fillId="0" borderId="16" xfId="0" applyFont="1" applyBorder="1" applyAlignment="1">
      <alignment horizontal="center" vertical="center" wrapText="1"/>
    </xf>
    <xf numFmtId="0" fontId="76" fillId="4" borderId="3" xfId="39336" applyFont="1" applyFill="1" applyBorder="1" applyAlignment="1">
      <alignment horizontal="center" vertical="center"/>
    </xf>
    <xf numFmtId="0" fontId="12" fillId="4" borderId="3" xfId="39336" applyFont="1" applyFill="1" applyBorder="1" applyAlignment="1">
      <alignment horizontal="center" vertical="center"/>
    </xf>
    <xf numFmtId="0" fontId="76" fillId="4" borderId="5" xfId="39336" applyFont="1" applyFill="1" applyBorder="1" applyAlignment="1">
      <alignment horizontal="center" vertical="center"/>
    </xf>
    <xf numFmtId="0" fontId="12" fillId="4" borderId="5" xfId="39336" applyFont="1" applyFill="1" applyBorder="1" applyAlignment="1">
      <alignment horizontal="center" vertical="center"/>
    </xf>
    <xf numFmtId="0" fontId="12" fillId="0" borderId="3" xfId="39336" applyFont="1" applyFill="1" applyBorder="1" applyAlignment="1">
      <alignment horizontal="center" vertical="center" wrapText="1"/>
    </xf>
    <xf numFmtId="0" fontId="12" fillId="0" borderId="14" xfId="39336" applyFont="1" applyFill="1" applyBorder="1" applyAlignment="1">
      <alignment horizontal="center" vertical="center" wrapText="1"/>
    </xf>
    <xf numFmtId="228" fontId="76" fillId="5" borderId="1" xfId="39336" applyNumberFormat="1" applyFont="1" applyFill="1" applyBorder="1" applyAlignment="1">
      <alignment horizontal="center" vertical="center"/>
    </xf>
    <xf numFmtId="181" fontId="76" fillId="0" borderId="1" xfId="0" applyNumberFormat="1" applyFont="1" applyBorder="1" applyAlignment="1">
      <alignment horizontal="center" vertical="center"/>
    </xf>
    <xf numFmtId="0" fontId="12" fillId="0" borderId="5" xfId="39336" applyFont="1" applyFill="1" applyBorder="1" applyAlignment="1">
      <alignment horizontal="center" vertical="center" wrapText="1"/>
    </xf>
    <xf numFmtId="0" fontId="76" fillId="0" borderId="0" xfId="0" applyFont="1" applyBorder="1" applyAlignment="1">
      <alignment horizontal="center"/>
    </xf>
    <xf numFmtId="0" fontId="80" fillId="0" borderId="0" xfId="39336" applyFont="1" applyFill="1" applyBorder="1" applyAlignment="1">
      <alignment horizontal="center" wrapText="1"/>
    </xf>
    <xf numFmtId="228" fontId="76" fillId="5" borderId="0" xfId="39336" applyNumberFormat="1" applyFont="1" applyFill="1" applyBorder="1" applyAlignment="1">
      <alignment horizontal="center" vertical="center"/>
    </xf>
    <xf numFmtId="228" fontId="76" fillId="5" borderId="0" xfId="39336" applyNumberFormat="1" applyFont="1" applyFill="1" applyBorder="1" applyAlignment="1">
      <alignment horizontal="center"/>
    </xf>
    <xf numFmtId="0" fontId="76" fillId="5" borderId="0" xfId="39336" applyFont="1" applyFill="1" applyBorder="1" applyAlignment="1">
      <alignment horizontal="center"/>
    </xf>
    <xf numFmtId="0" fontId="80" fillId="5" borderId="0" xfId="39336" applyFont="1" applyFill="1" applyBorder="1" applyAlignment="1">
      <alignment horizontal="center"/>
    </xf>
    <xf numFmtId="181" fontId="76" fillId="0" borderId="5" xfId="0" applyNumberFormat="1" applyFont="1" applyBorder="1" applyAlignment="1">
      <alignment horizontal="center" vertical="center" wrapText="1"/>
    </xf>
    <xf numFmtId="181" fontId="76" fillId="0" borderId="6" xfId="0" applyNumberFormat="1" applyFont="1" applyBorder="1" applyAlignment="1">
      <alignment horizontal="center" vertical="center" wrapText="1"/>
    </xf>
    <xf numFmtId="0" fontId="76" fillId="0" borderId="0" xfId="0" applyFont="1" applyBorder="1" applyAlignment="1">
      <alignment horizontal="center" vertical="center" wrapText="1"/>
    </xf>
    <xf numFmtId="0" fontId="80" fillId="5" borderId="0" xfId="39336" applyFont="1" applyFill="1" applyBorder="1" applyAlignment="1">
      <alignment horizontal="center" wrapText="1"/>
    </xf>
    <xf numFmtId="228" fontId="76" fillId="5" borderId="0" xfId="0" applyNumberFormat="1" applyFont="1" applyFill="1" applyBorder="1" applyAlignment="1">
      <alignment horizontal="center" vertical="center" wrapText="1"/>
    </xf>
    <xf numFmtId="0" fontId="76" fillId="5" borderId="0" xfId="22722" applyFont="1" applyFill="1" applyBorder="1" applyAlignment="1">
      <alignment horizontal="center" vertical="center" shrinkToFit="1"/>
    </xf>
    <xf numFmtId="199" fontId="76" fillId="5" borderId="0" xfId="22722" applyNumberFormat="1" applyFont="1" applyFill="1" applyBorder="1" applyAlignment="1">
      <alignment horizontal="center" vertical="center" shrinkToFit="1"/>
    </xf>
    <xf numFmtId="49" fontId="80" fillId="5" borderId="0" xfId="22722" applyNumberFormat="1" applyFont="1" applyFill="1" applyBorder="1" applyAlignment="1">
      <alignment horizontal="center" vertical="center" shrinkToFit="1"/>
    </xf>
    <xf numFmtId="49" fontId="76" fillId="5" borderId="0" xfId="22722" applyNumberFormat="1" applyFont="1" applyFill="1" applyBorder="1" applyAlignment="1">
      <alignment horizontal="center" vertical="center" shrinkToFit="1"/>
    </xf>
    <xf numFmtId="0" fontId="77" fillId="5" borderId="0" xfId="22722" applyFont="1" applyFill="1" applyBorder="1" applyAlignment="1">
      <alignment horizontal="left" vertical="center" shrinkToFit="1"/>
    </xf>
    <xf numFmtId="0" fontId="76" fillId="5" borderId="10" xfId="39336" applyFont="1" applyFill="1" applyBorder="1" applyAlignment="1">
      <alignment horizontal="center" vertical="center"/>
    </xf>
    <xf numFmtId="0" fontId="76" fillId="0" borderId="5" xfId="0" applyFont="1" applyBorder="1" applyAlignment="1">
      <alignment horizontal="center" vertical="center" wrapText="1"/>
    </xf>
    <xf numFmtId="0" fontId="76" fillId="0" borderId="6" xfId="0" applyFont="1" applyBorder="1" applyAlignment="1">
      <alignment horizontal="center" vertical="center" wrapText="1"/>
    </xf>
    <xf numFmtId="0" fontId="76" fillId="5" borderId="1" xfId="39336" applyFont="1" applyFill="1" applyBorder="1" applyAlignment="1">
      <alignment horizontal="center"/>
    </xf>
    <xf numFmtId="0" fontId="76" fillId="5" borderId="2" xfId="39336" applyFont="1" applyFill="1" applyBorder="1" applyAlignment="1">
      <alignment horizontal="center" vertical="center"/>
    </xf>
    <xf numFmtId="228" fontId="76" fillId="5" borderId="0" xfId="39336" applyNumberFormat="1" applyFont="1" applyFill="1" applyBorder="1" applyAlignment="1">
      <alignment horizontal="center" wrapText="1"/>
    </xf>
    <xf numFmtId="49" fontId="12" fillId="5" borderId="0" xfId="22722" applyNumberFormat="1" applyFont="1" applyFill="1" applyBorder="1" applyAlignment="1">
      <alignment horizontal="center" vertical="center" shrinkToFit="1"/>
    </xf>
    <xf numFmtId="49" fontId="76" fillId="0" borderId="6" xfId="0" applyNumberFormat="1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/>
    </xf>
    <xf numFmtId="0" fontId="12" fillId="0" borderId="1" xfId="39336" applyFont="1" applyFill="1" applyBorder="1" applyAlignment="1">
      <alignment horizontal="center" vertical="center" wrapText="1"/>
    </xf>
    <xf numFmtId="0" fontId="76" fillId="5" borderId="0" xfId="39336" applyFont="1" applyFill="1" applyBorder="1" applyAlignment="1">
      <alignment horizontal="center" wrapText="1"/>
    </xf>
    <xf numFmtId="0" fontId="12" fillId="5" borderId="1" xfId="39336" applyFont="1" applyFill="1" applyBorder="1" applyAlignment="1">
      <alignment horizontal="center" vertical="center"/>
    </xf>
    <xf numFmtId="0" fontId="76" fillId="0" borderId="1" xfId="0" applyNumberFormat="1" applyFont="1" applyFill="1" applyBorder="1" applyAlignment="1">
      <alignment horizontal="center" vertical="center"/>
    </xf>
    <xf numFmtId="0" fontId="12" fillId="5" borderId="1" xfId="39336" applyFont="1" applyFill="1" applyBorder="1" applyAlignment="1">
      <alignment horizontal="center" vertical="center" wrapText="1"/>
    </xf>
    <xf numFmtId="0" fontId="76" fillId="5" borderId="1" xfId="25596" applyFont="1" applyFill="1" applyBorder="1" applyAlignment="1">
      <alignment horizontal="center" vertical="center" wrapText="1"/>
    </xf>
    <xf numFmtId="0" fontId="76" fillId="5" borderId="1" xfId="25596" applyFont="1" applyFill="1" applyBorder="1" applyAlignment="1">
      <alignment horizontal="center" vertical="center"/>
    </xf>
    <xf numFmtId="0" fontId="76" fillId="5" borderId="1" xfId="0" applyFont="1" applyFill="1" applyBorder="1" applyAlignment="1">
      <alignment horizontal="center" vertical="center"/>
    </xf>
    <xf numFmtId="181" fontId="76" fillId="5" borderId="1" xfId="0" applyNumberFormat="1" applyFont="1" applyFill="1" applyBorder="1" applyAlignment="1">
      <alignment horizontal="center" vertical="center"/>
    </xf>
    <xf numFmtId="199" fontId="76" fillId="5" borderId="1" xfId="22722" applyNumberFormat="1" applyFont="1" applyFill="1" applyBorder="1" applyAlignment="1">
      <alignment horizontal="center" vertical="center" shrinkToFit="1"/>
    </xf>
    <xf numFmtId="0" fontId="76" fillId="5" borderId="0" xfId="0" applyFont="1" applyFill="1" applyBorder="1" applyAlignment="1">
      <alignment horizontal="center" vertical="center"/>
    </xf>
    <xf numFmtId="0" fontId="76" fillId="0" borderId="0" xfId="0" applyNumberFormat="1" applyFont="1" applyFill="1" applyBorder="1" applyAlignment="1">
      <alignment horizontal="center" vertical="center"/>
    </xf>
    <xf numFmtId="0" fontId="80" fillId="5" borderId="0" xfId="39336" applyFont="1" applyFill="1" applyBorder="1" applyAlignment="1">
      <alignment horizontal="center" vertical="center" wrapText="1"/>
    </xf>
    <xf numFmtId="0" fontId="80" fillId="5" borderId="0" xfId="0" applyFont="1" applyFill="1" applyBorder="1" applyAlignment="1">
      <alignment horizontal="center" vertical="center"/>
    </xf>
    <xf numFmtId="0" fontId="77" fillId="3" borderId="0" xfId="22722" applyFont="1" applyFill="1" applyBorder="1" applyAlignment="1">
      <alignment horizontal="center" vertical="center"/>
    </xf>
    <xf numFmtId="199" fontId="76" fillId="0" borderId="0" xfId="22722" applyNumberFormat="1" applyFont="1" applyFill="1" applyBorder="1" applyAlignment="1">
      <alignment horizontal="center" vertical="center" shrinkToFit="1"/>
    </xf>
    <xf numFmtId="49" fontId="80" fillId="0" borderId="0" xfId="22722" applyNumberFormat="1" applyFont="1" applyFill="1" applyBorder="1" applyAlignment="1">
      <alignment horizontal="center" vertical="center" shrinkToFit="1"/>
    </xf>
    <xf numFmtId="0" fontId="76" fillId="5" borderId="0" xfId="0" applyFont="1" applyFill="1" applyBorder="1" applyAlignment="1">
      <alignment horizontal="center" vertical="center" wrapText="1"/>
    </xf>
    <xf numFmtId="0" fontId="77" fillId="0" borderId="0" xfId="22722" applyFont="1" applyFill="1" applyBorder="1" applyAlignment="1">
      <alignment horizontal="left" vertical="center" shrinkToFit="1"/>
    </xf>
    <xf numFmtId="0" fontId="76" fillId="5" borderId="1" xfId="0" applyFont="1" applyFill="1" applyBorder="1" applyAlignment="1">
      <alignment horizontal="center"/>
    </xf>
    <xf numFmtId="228" fontId="76" fillId="5" borderId="1" xfId="0" applyNumberFormat="1" applyFont="1" applyFill="1" applyBorder="1" applyAlignment="1">
      <alignment horizontal="center" vertical="center"/>
    </xf>
    <xf numFmtId="0" fontId="76" fillId="5" borderId="0" xfId="0" applyFont="1" applyFill="1" applyBorder="1" applyAlignment="1">
      <alignment horizontal="center"/>
    </xf>
    <xf numFmtId="228" fontId="76" fillId="5" borderId="0" xfId="0" applyNumberFormat="1" applyFont="1" applyFill="1" applyBorder="1" applyAlignment="1">
      <alignment horizontal="center" vertical="center"/>
    </xf>
    <xf numFmtId="235" fontId="76" fillId="5" borderId="1" xfId="0" applyNumberFormat="1" applyFont="1" applyFill="1" applyBorder="1" applyAlignment="1">
      <alignment horizontal="center"/>
    </xf>
    <xf numFmtId="228" fontId="76" fillId="5" borderId="10" xfId="39336" applyNumberFormat="1" applyFont="1" applyFill="1" applyBorder="1" applyAlignment="1">
      <alignment horizontal="center"/>
    </xf>
    <xf numFmtId="14" fontId="12" fillId="0" borderId="3" xfId="39336" applyNumberFormat="1" applyFont="1" applyFill="1" applyBorder="1" applyAlignment="1">
      <alignment horizontal="center" vertical="center" wrapText="1"/>
    </xf>
    <xf numFmtId="0" fontId="76" fillId="5" borderId="15" xfId="22722" applyFont="1" applyFill="1" applyBorder="1" applyAlignment="1">
      <alignment horizontal="center" vertical="center" shrinkToFit="1"/>
    </xf>
    <xf numFmtId="181" fontId="76" fillId="5" borderId="0" xfId="22722" applyNumberFormat="1" applyFont="1" applyFill="1" applyBorder="1" applyAlignment="1">
      <alignment horizontal="center" vertical="center" shrinkToFit="1"/>
    </xf>
    <xf numFmtId="181" fontId="76" fillId="5" borderId="0" xfId="39336" applyNumberFormat="1" applyFont="1" applyFill="1" applyBorder="1" applyAlignment="1">
      <alignment horizontal="center"/>
    </xf>
    <xf numFmtId="0" fontId="50" fillId="14" borderId="27" xfId="0" applyFont="1" applyFill="1" applyBorder="1" applyAlignment="1">
      <alignment horizontal="center" vertical="center" wrapText="1"/>
    </xf>
    <xf numFmtId="0" fontId="50" fillId="14" borderId="29" xfId="0" applyFont="1" applyFill="1" applyBorder="1" applyAlignment="1">
      <alignment horizontal="center" vertical="center" wrapText="1"/>
    </xf>
    <xf numFmtId="0" fontId="76" fillId="0" borderId="3" xfId="39336" applyFont="1" applyFill="1" applyBorder="1" applyAlignment="1">
      <alignment horizontal="center" vertical="center"/>
    </xf>
    <xf numFmtId="181" fontId="76" fillId="5" borderId="1" xfId="39336" applyNumberFormat="1" applyFont="1" applyFill="1" applyBorder="1" applyAlignment="1">
      <alignment horizontal="center"/>
    </xf>
    <xf numFmtId="181" fontId="76" fillId="5" borderId="1" xfId="0" applyNumberFormat="1" applyFont="1" applyFill="1" applyBorder="1" applyAlignment="1">
      <alignment horizontal="center"/>
    </xf>
    <xf numFmtId="0" fontId="12" fillId="0" borderId="3" xfId="39336" applyFont="1" applyFill="1" applyBorder="1" applyAlignment="1">
      <alignment horizontal="center" vertical="center"/>
    </xf>
    <xf numFmtId="0" fontId="76" fillId="0" borderId="1" xfId="39336" applyFont="1" applyFill="1" applyBorder="1" applyAlignment="1">
      <alignment horizontal="center" vertical="center"/>
    </xf>
    <xf numFmtId="0" fontId="12" fillId="0" borderId="5" xfId="39336" applyFont="1" applyFill="1" applyBorder="1" applyAlignment="1">
      <alignment horizontal="center" vertical="center"/>
    </xf>
    <xf numFmtId="0" fontId="76" fillId="0" borderId="5" xfId="39336" applyFont="1" applyFill="1" applyBorder="1" applyAlignment="1">
      <alignment horizontal="center" vertical="center"/>
    </xf>
    <xf numFmtId="0" fontId="76" fillId="0" borderId="10" xfId="39336" applyFont="1" applyFill="1" applyBorder="1" applyAlignment="1">
      <alignment horizontal="center" vertical="center"/>
    </xf>
    <xf numFmtId="228" fontId="76" fillId="0" borderId="10" xfId="39336" applyNumberFormat="1" applyFont="1" applyFill="1" applyBorder="1" applyAlignment="1">
      <alignment horizontal="center"/>
    </xf>
    <xf numFmtId="228" fontId="76" fillId="0" borderId="1" xfId="39336" applyNumberFormat="1" applyFont="1" applyFill="1" applyBorder="1" applyAlignment="1">
      <alignment horizontal="center"/>
    </xf>
    <xf numFmtId="180" fontId="76" fillId="0" borderId="5" xfId="0" applyNumberFormat="1" applyFont="1" applyBorder="1" applyAlignment="1">
      <alignment horizontal="center" vertical="center" wrapText="1"/>
    </xf>
    <xf numFmtId="180" fontId="76" fillId="0" borderId="6" xfId="0" applyNumberFormat="1" applyFont="1" applyBorder="1" applyAlignment="1">
      <alignment horizontal="center" vertical="center" wrapText="1"/>
    </xf>
    <xf numFmtId="228" fontId="76" fillId="0" borderId="0" xfId="39336" applyNumberFormat="1" applyFont="1" applyFill="1" applyBorder="1" applyAlignment="1">
      <alignment horizontal="center"/>
    </xf>
    <xf numFmtId="0" fontId="76" fillId="5" borderId="17" xfId="39336" applyFont="1" applyFill="1" applyBorder="1" applyAlignment="1">
      <alignment horizontal="center" vertical="center"/>
    </xf>
    <xf numFmtId="190" fontId="76" fillId="5" borderId="1" xfId="39336" applyNumberFormat="1" applyFont="1" applyFill="1" applyBorder="1" applyAlignment="1">
      <alignment horizontal="center"/>
    </xf>
    <xf numFmtId="0" fontId="76" fillId="0" borderId="9" xfId="39336" applyFont="1" applyFill="1" applyBorder="1" applyAlignment="1">
      <alignment horizontal="center"/>
    </xf>
    <xf numFmtId="0" fontId="76" fillId="0" borderId="0" xfId="39336" applyFont="1" applyFill="1" applyBorder="1" applyAlignment="1">
      <alignment horizontal="center" wrapText="1"/>
    </xf>
    <xf numFmtId="0" fontId="77" fillId="3" borderId="0" xfId="22722" applyFont="1" applyFill="1" applyBorder="1" applyAlignment="1">
      <alignment vertical="center"/>
    </xf>
    <xf numFmtId="49" fontId="76" fillId="5" borderId="1" xfId="39336" applyNumberFormat="1" applyFont="1" applyFill="1" applyBorder="1" applyAlignment="1">
      <alignment horizontal="center" vertical="center"/>
    </xf>
    <xf numFmtId="0" fontId="76" fillId="5" borderId="0" xfId="39336" applyFont="1" applyFill="1" applyBorder="1" applyAlignment="1">
      <alignment horizontal="center" vertical="center"/>
    </xf>
    <xf numFmtId="0" fontId="80" fillId="5" borderId="0" xfId="39336" applyFont="1" applyFill="1" applyBorder="1" applyAlignment="1">
      <alignment horizontal="center" vertical="center"/>
    </xf>
    <xf numFmtId="0" fontId="76" fillId="5" borderId="4" xfId="39336" applyFont="1" applyFill="1" applyBorder="1" applyAlignment="1">
      <alignment horizontal="center" vertical="center"/>
    </xf>
    <xf numFmtId="0" fontId="12" fillId="5" borderId="14" xfId="39336" applyFont="1" applyFill="1" applyBorder="1" applyAlignment="1">
      <alignment horizontal="center" vertical="center"/>
    </xf>
    <xf numFmtId="236" fontId="76" fillId="5" borderId="1" xfId="39336" applyNumberFormat="1" applyFont="1" applyFill="1" applyBorder="1" applyAlignment="1">
      <alignment horizontal="center" vertical="center"/>
    </xf>
    <xf numFmtId="236" fontId="76" fillId="5" borderId="4" xfId="39336" applyNumberFormat="1" applyFont="1" applyFill="1" applyBorder="1" applyAlignment="1">
      <alignment horizontal="center" vertical="center"/>
    </xf>
    <xf numFmtId="0" fontId="76" fillId="5" borderId="0" xfId="21498" applyFont="1" applyFill="1" applyBorder="1" applyAlignment="1">
      <alignment horizontal="center"/>
    </xf>
    <xf numFmtId="49" fontId="76" fillId="5" borderId="0" xfId="39336" applyNumberFormat="1" applyFont="1" applyFill="1" applyBorder="1" applyAlignment="1">
      <alignment horizontal="center" vertical="center"/>
    </xf>
    <xf numFmtId="228" fontId="12" fillId="5" borderId="1" xfId="39336" applyNumberFormat="1" applyFont="1" applyFill="1" applyBorder="1" applyAlignment="1">
      <alignment horizontal="center" vertical="center" wrapText="1"/>
    </xf>
    <xf numFmtId="228" fontId="12" fillId="5" borderId="3" xfId="39336" applyNumberFormat="1" applyFont="1" applyFill="1" applyBorder="1" applyAlignment="1">
      <alignment horizontal="center" vertical="center" wrapText="1"/>
    </xf>
    <xf numFmtId="228" fontId="12" fillId="5" borderId="14" xfId="39336" applyNumberFormat="1" applyFont="1" applyFill="1" applyBorder="1" applyAlignment="1">
      <alignment horizontal="center" vertical="center" wrapText="1"/>
    </xf>
    <xf numFmtId="228" fontId="12" fillId="5" borderId="5" xfId="39336" applyNumberFormat="1" applyFont="1" applyFill="1" applyBorder="1" applyAlignment="1">
      <alignment horizontal="center" vertical="center" wrapText="1"/>
    </xf>
    <xf numFmtId="0" fontId="50" fillId="14" borderId="27" xfId="0" applyNumberFormat="1" applyFont="1" applyFill="1" applyBorder="1" applyAlignment="1">
      <alignment horizontal="center" vertical="center" wrapText="1"/>
    </xf>
    <xf numFmtId="0" fontId="12" fillId="5" borderId="0" xfId="39336" applyFont="1" applyFill="1" applyBorder="1" applyAlignment="1">
      <alignment horizontal="center" vertical="center"/>
    </xf>
    <xf numFmtId="237" fontId="76" fillId="0" borderId="1" xfId="0" applyNumberFormat="1" applyFont="1" applyBorder="1" applyAlignment="1">
      <alignment horizontal="center"/>
    </xf>
    <xf numFmtId="238" fontId="76" fillId="0" borderId="1" xfId="0" applyNumberFormat="1" applyFont="1" applyBorder="1" applyAlignment="1">
      <alignment horizontal="center"/>
    </xf>
    <xf numFmtId="0" fontId="21" fillId="0" borderId="14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76" fillId="0" borderId="5" xfId="0" applyFont="1" applyBorder="1" applyAlignment="1">
      <alignment horizontal="center" vertical="center"/>
    </xf>
    <xf numFmtId="0" fontId="76" fillId="5" borderId="0" xfId="33599" applyNumberFormat="1" applyFont="1" applyFill="1" applyBorder="1" applyAlignment="1">
      <alignment horizontal="center" vertical="center"/>
    </xf>
    <xf numFmtId="0" fontId="76" fillId="0" borderId="1" xfId="39336" applyFont="1" applyFill="1" applyBorder="1" applyAlignment="1">
      <alignment horizontal="center"/>
    </xf>
    <xf numFmtId="181" fontId="76" fillId="0" borderId="1" xfId="39336" applyNumberFormat="1" applyFont="1" applyFill="1" applyBorder="1" applyAlignment="1">
      <alignment horizontal="center"/>
    </xf>
    <xf numFmtId="16" fontId="76" fillId="5" borderId="0" xfId="0" applyNumberFormat="1" applyFont="1" applyFill="1" applyBorder="1" applyAlignment="1">
      <alignment horizontal="center" vertical="center"/>
    </xf>
    <xf numFmtId="0" fontId="76" fillId="0" borderId="0" xfId="39336" applyFont="1" applyFill="1" applyBorder="1" applyAlignment="1">
      <alignment horizontal="center"/>
    </xf>
    <xf numFmtId="228" fontId="12" fillId="0" borderId="1" xfId="39336" applyNumberFormat="1" applyFont="1" applyFill="1" applyBorder="1" applyAlignment="1">
      <alignment horizontal="center" vertical="center" wrapText="1"/>
    </xf>
    <xf numFmtId="228" fontId="80" fillId="0" borderId="0" xfId="39336" applyNumberFormat="1" applyFont="1" applyFill="1" applyBorder="1" applyAlignment="1">
      <alignment horizontal="center" wrapText="1"/>
    </xf>
    <xf numFmtId="0" fontId="76" fillId="0" borderId="1" xfId="0" applyFont="1" applyFill="1" applyBorder="1" applyAlignment="1">
      <alignment horizontal="center" vertical="center"/>
    </xf>
    <xf numFmtId="0" fontId="76" fillId="5" borderId="18" xfId="39336" applyFont="1" applyFill="1" applyBorder="1" applyAlignment="1">
      <alignment horizontal="center" vertical="center"/>
    </xf>
    <xf numFmtId="49" fontId="12" fillId="0" borderId="3" xfId="39336" applyNumberFormat="1" applyFont="1" applyFill="1" applyBorder="1" applyAlignment="1">
      <alignment horizontal="center" vertical="center"/>
    </xf>
    <xf numFmtId="228" fontId="76" fillId="5" borderId="18" xfId="39336" applyNumberFormat="1" applyFont="1" applyFill="1" applyBorder="1" applyAlignment="1">
      <alignment horizontal="center"/>
    </xf>
    <xf numFmtId="49" fontId="12" fillId="0" borderId="14" xfId="39336" applyNumberFormat="1" applyFont="1" applyFill="1" applyBorder="1" applyAlignment="1">
      <alignment horizontal="center" vertical="center"/>
    </xf>
    <xf numFmtId="49" fontId="12" fillId="0" borderId="5" xfId="39336" applyNumberFormat="1" applyFont="1" applyFill="1" applyBorder="1" applyAlignment="1">
      <alignment horizontal="center" vertical="center"/>
    </xf>
    <xf numFmtId="0" fontId="81" fillId="0" borderId="16" xfId="0" applyFont="1" applyFill="1" applyBorder="1" applyAlignment="1">
      <alignment horizontal="center" vertical="center"/>
    </xf>
    <xf numFmtId="0" fontId="77" fillId="0" borderId="0" xfId="0" applyFont="1" applyAlignment="1">
      <alignment horizontal="left"/>
    </xf>
    <xf numFmtId="49" fontId="12" fillId="0" borderId="3" xfId="39336" applyNumberFormat="1" applyFont="1" applyFill="1" applyBorder="1" applyAlignment="1">
      <alignment horizontal="center" vertical="center" wrapText="1"/>
    </xf>
    <xf numFmtId="49" fontId="12" fillId="0" borderId="14" xfId="39336" applyNumberFormat="1" applyFont="1" applyFill="1" applyBorder="1" applyAlignment="1">
      <alignment horizontal="center" vertical="center" wrapText="1"/>
    </xf>
    <xf numFmtId="49" fontId="12" fillId="0" borderId="5" xfId="39336" applyNumberFormat="1" applyFont="1" applyFill="1" applyBorder="1" applyAlignment="1">
      <alignment horizontal="center" vertical="center" wrapText="1"/>
    </xf>
    <xf numFmtId="0" fontId="76" fillId="5" borderId="18" xfId="39336" applyFont="1" applyFill="1" applyBorder="1" applyAlignment="1">
      <alignment horizontal="center"/>
    </xf>
    <xf numFmtId="0" fontId="12" fillId="0" borderId="0" xfId="39336" applyFont="1" applyFill="1" applyBorder="1" applyAlignment="1">
      <alignment horizontal="center" wrapText="1"/>
    </xf>
    <xf numFmtId="0" fontId="76" fillId="0" borderId="0" xfId="0" applyFont="1" applyBorder="1"/>
    <xf numFmtId="0" fontId="80" fillId="0" borderId="0" xfId="39336" applyFont="1" applyFill="1" applyBorder="1" applyAlignment="1">
      <alignment wrapText="1"/>
    </xf>
    <xf numFmtId="0" fontId="77" fillId="3" borderId="0" xfId="22722" applyFont="1" applyFill="1" applyBorder="1" applyAlignment="1">
      <alignment horizontal="left" vertical="center"/>
    </xf>
    <xf numFmtId="0" fontId="76" fillId="3" borderId="0" xfId="22722" applyFont="1" applyFill="1" applyBorder="1" applyAlignment="1">
      <alignment horizontal="center" vertical="center"/>
    </xf>
    <xf numFmtId="0" fontId="80" fillId="3" borderId="0" xfId="22722" applyFont="1" applyFill="1" applyBorder="1" applyAlignment="1">
      <alignment horizontal="center" vertical="center"/>
    </xf>
    <xf numFmtId="0" fontId="77" fillId="0" borderId="0" xfId="22722" applyFont="1" applyFill="1" applyBorder="1" applyAlignment="1">
      <alignment vertical="center" shrinkToFit="1"/>
    </xf>
    <xf numFmtId="0" fontId="76" fillId="0" borderId="1" xfId="0" applyFont="1" applyBorder="1"/>
    <xf numFmtId="0" fontId="76" fillId="4" borderId="1" xfId="39336" applyFont="1" applyFill="1" applyBorder="1" applyAlignment="1">
      <alignment horizontal="center" vertical="center"/>
    </xf>
    <xf numFmtId="0" fontId="76" fillId="4" borderId="17" xfId="39336" applyFont="1" applyFill="1" applyBorder="1" applyAlignment="1">
      <alignment horizontal="center" vertical="center"/>
    </xf>
    <xf numFmtId="0" fontId="12" fillId="4" borderId="1" xfId="39336" applyFont="1" applyFill="1" applyBorder="1" applyAlignment="1">
      <alignment horizontal="center" vertical="center"/>
    </xf>
    <xf numFmtId="228" fontId="76" fillId="4" borderId="1" xfId="39336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228" fontId="76" fillId="4" borderId="1" xfId="39336" applyNumberFormat="1" applyFont="1" applyFill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76" fillId="5" borderId="0" xfId="39336" applyFont="1" applyFill="1" applyBorder="1" applyAlignment="1">
      <alignment horizontal="center" vertical="center" wrapText="1"/>
    </xf>
    <xf numFmtId="199" fontId="80" fillId="5" borderId="0" xfId="22722" applyNumberFormat="1" applyFont="1" applyFill="1" applyBorder="1" applyAlignment="1">
      <alignment horizontal="center" vertical="center" shrinkToFit="1"/>
    </xf>
    <xf numFmtId="49" fontId="76" fillId="5" borderId="5" xfId="39336" applyNumberFormat="1" applyFont="1" applyFill="1" applyBorder="1" applyAlignment="1">
      <alignment horizontal="center" vertical="center"/>
    </xf>
    <xf numFmtId="228" fontId="12" fillId="5" borderId="1" xfId="39336" applyNumberFormat="1" applyFont="1" applyFill="1" applyBorder="1" applyAlignment="1">
      <alignment horizontal="center"/>
    </xf>
    <xf numFmtId="0" fontId="76" fillId="5" borderId="0" xfId="39343" applyFont="1" applyFill="1" applyBorder="1" applyAlignment="1">
      <alignment horizontal="center" wrapText="1"/>
    </xf>
    <xf numFmtId="58" fontId="76" fillId="5" borderId="0" xfId="39343" applyNumberFormat="1" applyFont="1" applyFill="1" applyBorder="1" applyAlignment="1">
      <alignment horizontal="center" vertical="center" wrapText="1"/>
    </xf>
    <xf numFmtId="199" fontId="12" fillId="5" borderId="0" xfId="22722" applyNumberFormat="1" applyFont="1" applyFill="1" applyBorder="1" applyAlignment="1">
      <alignment horizontal="center" vertical="center" shrinkToFit="1"/>
    </xf>
    <xf numFmtId="0" fontId="76" fillId="5" borderId="0" xfId="0" applyFont="1" applyFill="1" applyAlignment="1">
      <alignment horizontal="center"/>
    </xf>
    <xf numFmtId="0" fontId="12" fillId="4" borderId="14" xfId="39336" applyFont="1" applyFill="1" applyBorder="1" applyAlignment="1">
      <alignment horizontal="center" vertical="center"/>
    </xf>
    <xf numFmtId="0" fontId="76" fillId="0" borderId="9" xfId="0" applyFont="1" applyBorder="1" applyAlignment="1">
      <alignment horizontal="center"/>
    </xf>
    <xf numFmtId="0" fontId="77" fillId="5" borderId="0" xfId="0" applyFont="1" applyFill="1" applyAlignment="1">
      <alignment horizontal="left"/>
    </xf>
    <xf numFmtId="0" fontId="76" fillId="4" borderId="1" xfId="0" applyFont="1" applyFill="1" applyBorder="1" applyAlignment="1">
      <alignment horizontal="center" vertical="center"/>
    </xf>
    <xf numFmtId="0" fontId="76" fillId="15" borderId="1" xfId="0" applyFont="1" applyFill="1" applyBorder="1" applyAlignment="1">
      <alignment horizontal="center" vertical="center"/>
    </xf>
    <xf numFmtId="0" fontId="76" fillId="4" borderId="0" xfId="0" applyFont="1" applyFill="1" applyBorder="1" applyAlignment="1">
      <alignment horizontal="center" vertical="center"/>
    </xf>
    <xf numFmtId="0" fontId="80" fillId="0" borderId="0" xfId="39336" applyFont="1" applyFill="1" applyBorder="1" applyAlignment="1">
      <alignment horizontal="center" vertical="center" wrapText="1"/>
    </xf>
    <xf numFmtId="180" fontId="76" fillId="0" borderId="1" xfId="31507" applyNumberFormat="1" applyFont="1" applyFill="1" applyBorder="1" applyAlignment="1">
      <alignment horizontal="center" vertical="center"/>
    </xf>
    <xf numFmtId="189" fontId="76" fillId="5" borderId="1" xfId="48898" applyNumberFormat="1" applyFont="1" applyFill="1" applyBorder="1" applyAlignment="1">
      <alignment horizontal="center" vertical="center"/>
    </xf>
    <xf numFmtId="0" fontId="76" fillId="5" borderId="1" xfId="0" applyFont="1" applyFill="1" applyBorder="1" applyAlignment="1">
      <alignment horizontal="center" vertical="center" wrapText="1"/>
    </xf>
    <xf numFmtId="0" fontId="76" fillId="4" borderId="1" xfId="0" applyFont="1" applyFill="1" applyBorder="1" applyAlignment="1">
      <alignment horizontal="center" vertical="center" wrapText="1"/>
    </xf>
    <xf numFmtId="0" fontId="76" fillId="0" borderId="0" xfId="33599" applyFont="1" applyBorder="1" applyAlignment="1">
      <alignment horizontal="center" vertical="center" wrapText="1"/>
    </xf>
    <xf numFmtId="0" fontId="76" fillId="0" borderId="0" xfId="22722" applyFont="1" applyFill="1" applyBorder="1" applyAlignment="1">
      <alignment horizontal="center" vertical="center"/>
    </xf>
    <xf numFmtId="0" fontId="76" fillId="5" borderId="0" xfId="33599" applyFont="1" applyFill="1" applyBorder="1" applyAlignment="1">
      <alignment horizontal="center" vertical="center" wrapText="1"/>
    </xf>
    <xf numFmtId="0" fontId="76" fillId="5" borderId="0" xfId="22722" applyFont="1" applyFill="1" applyBorder="1" applyAlignment="1">
      <alignment horizontal="center" vertical="center"/>
    </xf>
    <xf numFmtId="0" fontId="76" fillId="5" borderId="1" xfId="22722" applyFont="1" applyFill="1" applyBorder="1" applyAlignment="1">
      <alignment horizontal="center" vertical="center" shrinkToFit="1"/>
    </xf>
    <xf numFmtId="58" fontId="76" fillId="5" borderId="0" xfId="33599" applyNumberFormat="1" applyFont="1" applyFill="1" applyBorder="1" applyAlignment="1">
      <alignment horizontal="center" vertical="center" wrapText="1"/>
    </xf>
    <xf numFmtId="16" fontId="76" fillId="5" borderId="0" xfId="39336" applyNumberFormat="1" applyFont="1" applyFill="1" applyBorder="1" applyAlignment="1">
      <alignment horizontal="center"/>
    </xf>
    <xf numFmtId="0" fontId="80" fillId="5" borderId="0" xfId="22722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237" fontId="76" fillId="0" borderId="1" xfId="0" applyNumberFormat="1" applyFont="1" applyBorder="1" applyAlignment="1">
      <alignment horizontal="center" vertical="center"/>
    </xf>
    <xf numFmtId="0" fontId="76" fillId="5" borderId="3" xfId="39336" applyFont="1" applyFill="1" applyBorder="1" applyAlignment="1">
      <alignment horizontal="center" vertical="center" wrapText="1"/>
    </xf>
    <xf numFmtId="0" fontId="76" fillId="5" borderId="5" xfId="39336" applyFont="1" applyFill="1" applyBorder="1" applyAlignment="1">
      <alignment horizontal="center" vertical="center" wrapText="1"/>
    </xf>
    <xf numFmtId="239" fontId="76" fillId="0" borderId="1" xfId="0" applyNumberFormat="1" applyFont="1" applyBorder="1" applyAlignment="1">
      <alignment horizontal="center"/>
    </xf>
    <xf numFmtId="0" fontId="12" fillId="5" borderId="48" xfId="39336" applyFont="1" applyFill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239" fontId="76" fillId="5" borderId="4" xfId="39336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239" fontId="76" fillId="5" borderId="0" xfId="39336" applyNumberFormat="1" applyFont="1" applyFill="1" applyBorder="1" applyAlignment="1">
      <alignment horizontal="center" vertical="center"/>
    </xf>
    <xf numFmtId="0" fontId="77" fillId="5" borderId="0" xfId="22722" applyFont="1" applyFill="1" applyBorder="1" applyAlignment="1">
      <alignment horizontal="center" vertical="center" shrinkToFit="1"/>
    </xf>
    <xf numFmtId="181" fontId="76" fillId="5" borderId="1" xfId="39336" applyNumberFormat="1" applyFont="1" applyFill="1" applyBorder="1" applyAlignment="1">
      <alignment horizontal="center" vertical="center"/>
    </xf>
    <xf numFmtId="58" fontId="76" fillId="5" borderId="0" xfId="28619" applyNumberFormat="1" applyFont="1" applyFill="1" applyBorder="1" applyAlignment="1">
      <alignment horizontal="center" vertical="center" wrapText="1"/>
    </xf>
    <xf numFmtId="234" fontId="76" fillId="5" borderId="0" xfId="39336" applyNumberFormat="1" applyFont="1" applyFill="1" applyBorder="1" applyAlignment="1">
      <alignment horizontal="center" vertical="center"/>
    </xf>
    <xf numFmtId="0" fontId="80" fillId="4" borderId="0" xfId="39336" applyFont="1" applyFill="1" applyBorder="1" applyAlignment="1">
      <alignment horizontal="center" vertical="center"/>
    </xf>
    <xf numFmtId="239" fontId="76" fillId="4" borderId="1" xfId="39336" applyNumberFormat="1" applyFont="1" applyFill="1" applyBorder="1" applyAlignment="1">
      <alignment horizontal="center" vertical="center"/>
    </xf>
    <xf numFmtId="0" fontId="76" fillId="4" borderId="1" xfId="17100" applyFont="1" applyFill="1" applyBorder="1" applyAlignment="1">
      <alignment horizontal="center"/>
    </xf>
    <xf numFmtId="0" fontId="76" fillId="4" borderId="5" xfId="17100" applyFont="1" applyFill="1" applyBorder="1" applyAlignment="1">
      <alignment horizontal="center"/>
    </xf>
    <xf numFmtId="17" fontId="76" fillId="5" borderId="0" xfId="22722" applyNumberFormat="1" applyFont="1" applyFill="1" applyBorder="1" applyAlignment="1">
      <alignment horizontal="center" vertical="center" shrinkToFit="1"/>
    </xf>
    <xf numFmtId="0" fontId="76" fillId="5" borderId="0" xfId="22722" applyFont="1" applyFill="1" applyBorder="1" applyAlignment="1">
      <alignment horizontal="center"/>
    </xf>
    <xf numFmtId="240" fontId="76" fillId="0" borderId="1" xfId="11008" applyNumberFormat="1" applyFont="1" applyFill="1" applyBorder="1" applyAlignment="1">
      <alignment horizontal="center"/>
    </xf>
    <xf numFmtId="235" fontId="76" fillId="0" borderId="1" xfId="39336" applyNumberFormat="1" applyFont="1" applyFill="1" applyBorder="1" applyAlignment="1">
      <alignment horizontal="center" vertical="center"/>
    </xf>
    <xf numFmtId="228" fontId="76" fillId="0" borderId="1" xfId="39336" applyNumberFormat="1" applyFont="1" applyFill="1" applyBorder="1" applyAlignment="1">
      <alignment horizontal="center" vertical="center"/>
    </xf>
    <xf numFmtId="235" fontId="76" fillId="0" borderId="1" xfId="39336" applyNumberFormat="1" applyFont="1" applyFill="1" applyBorder="1" applyAlignment="1">
      <alignment horizontal="center"/>
    </xf>
    <xf numFmtId="0" fontId="76" fillId="5" borderId="1" xfId="28808" applyFont="1" applyFill="1" applyBorder="1" applyAlignment="1">
      <alignment horizontal="center" vertical="center"/>
    </xf>
    <xf numFmtId="0" fontId="76" fillId="5" borderId="1" xfId="28808" applyFont="1" applyFill="1" applyBorder="1" applyAlignment="1">
      <alignment horizontal="center"/>
    </xf>
    <xf numFmtId="58" fontId="76" fillId="5" borderId="0" xfId="28808" applyNumberFormat="1" applyFont="1" applyFill="1" applyBorder="1" applyAlignment="1">
      <alignment horizontal="center" vertical="center" wrapText="1"/>
    </xf>
    <xf numFmtId="0" fontId="12" fillId="4" borderId="1" xfId="39336" applyFont="1" applyFill="1" applyBorder="1" applyAlignment="1">
      <alignment horizontal="center" vertical="center" wrapText="1"/>
    </xf>
    <xf numFmtId="0" fontId="76" fillId="0" borderId="1" xfId="0" applyFont="1" applyFill="1" applyBorder="1" applyAlignment="1">
      <alignment horizontal="center"/>
    </xf>
    <xf numFmtId="49" fontId="76" fillId="4" borderId="1" xfId="39336" applyNumberFormat="1" applyFont="1" applyFill="1" applyBorder="1" applyAlignment="1">
      <alignment horizontal="center" vertical="center"/>
    </xf>
    <xf numFmtId="49" fontId="76" fillId="0" borderId="1" xfId="0" applyNumberFormat="1" applyFont="1" applyFill="1" applyBorder="1" applyAlignment="1">
      <alignment horizontal="center"/>
    </xf>
    <xf numFmtId="0" fontId="76" fillId="0" borderId="0" xfId="0" applyFont="1" applyAlignment="1">
      <alignment vertical="center"/>
    </xf>
    <xf numFmtId="240" fontId="76" fillId="4" borderId="1" xfId="11008" applyNumberFormat="1" applyFont="1" applyFill="1" applyBorder="1" applyAlignment="1">
      <alignment horizontal="center"/>
    </xf>
    <xf numFmtId="235" fontId="76" fillId="5" borderId="1" xfId="39336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35" fontId="76" fillId="5" borderId="1" xfId="39336" applyNumberFormat="1" applyFont="1" applyFill="1" applyBorder="1" applyAlignment="1">
      <alignment horizontal="center"/>
    </xf>
    <xf numFmtId="235" fontId="76" fillId="4" borderId="1" xfId="22722" applyNumberFormat="1" applyFont="1" applyFill="1" applyBorder="1" applyAlignment="1">
      <alignment horizontal="center" vertical="center"/>
    </xf>
    <xf numFmtId="228" fontId="76" fillId="5" borderId="1" xfId="22722" applyNumberFormat="1" applyFont="1" applyFill="1" applyBorder="1" applyAlignment="1">
      <alignment horizontal="center" vertical="center" shrinkToFit="1"/>
    </xf>
    <xf numFmtId="0" fontId="80" fillId="0" borderId="0" xfId="0" applyFont="1" applyAlignment="1"/>
    <xf numFmtId="235" fontId="76" fillId="0" borderId="1" xfId="0" applyNumberFormat="1" applyFont="1" applyFill="1" applyBorder="1" applyAlignment="1">
      <alignment horizontal="center"/>
    </xf>
    <xf numFmtId="228" fontId="76" fillId="5" borderId="1" xfId="39345" applyNumberFormat="1" applyFont="1" applyFill="1" applyBorder="1" applyAlignment="1">
      <alignment horizontal="center" vertical="center" wrapText="1"/>
    </xf>
    <xf numFmtId="241" fontId="76" fillId="5" borderId="1" xfId="39336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76" fillId="5" borderId="1" xfId="39336" applyFont="1" applyFill="1" applyBorder="1" applyAlignment="1">
      <alignment horizontal="center" vertical="center" wrapText="1"/>
    </xf>
    <xf numFmtId="199" fontId="76" fillId="5" borderId="1" xfId="22722" applyNumberFormat="1" applyFont="1" applyFill="1" applyBorder="1" applyAlignment="1">
      <alignment horizontal="center"/>
    </xf>
    <xf numFmtId="0" fontId="12" fillId="0" borderId="5" xfId="0" applyFont="1" applyBorder="1" applyAlignment="1">
      <alignment horizontal="center" vertical="center"/>
    </xf>
    <xf numFmtId="0" fontId="76" fillId="0" borderId="1" xfId="5610" applyFont="1" applyFill="1" applyBorder="1" applyAlignment="1">
      <alignment horizontal="center" vertical="center"/>
    </xf>
    <xf numFmtId="0" fontId="77" fillId="0" borderId="0" xfId="22722" applyFont="1" applyFill="1" applyBorder="1" applyAlignment="1">
      <alignment horizontal="left" vertical="center"/>
    </xf>
    <xf numFmtId="0" fontId="77" fillId="5" borderId="0" xfId="0" applyFont="1" applyFill="1" applyBorder="1" applyAlignment="1">
      <alignment horizontal="left"/>
    </xf>
    <xf numFmtId="0" fontId="82" fillId="0" borderId="0" xfId="0" applyFont="1" applyAlignment="1">
      <alignment horizontal="center"/>
    </xf>
    <xf numFmtId="0" fontId="82" fillId="0" borderId="0" xfId="0" applyFont="1" applyBorder="1" applyAlignment="1">
      <alignment horizontal="center"/>
    </xf>
    <xf numFmtId="0" fontId="76" fillId="0" borderId="1" xfId="0" applyFont="1" applyFill="1" applyBorder="1" applyAlignment="1">
      <alignment horizontal="center" wrapText="1"/>
    </xf>
    <xf numFmtId="242" fontId="50" fillId="0" borderId="1" xfId="0" applyNumberFormat="1" applyFont="1" applyFill="1" applyBorder="1" applyAlignment="1">
      <alignment horizontal="center" vertical="center" wrapText="1"/>
    </xf>
    <xf numFmtId="0" fontId="76" fillId="5" borderId="1" xfId="39336" applyFont="1" applyFill="1" applyBorder="1" applyAlignment="1">
      <alignment horizontal="center" wrapText="1"/>
    </xf>
    <xf numFmtId="0" fontId="80" fillId="5" borderId="0" xfId="22722" applyFont="1" applyFill="1" applyBorder="1" applyAlignment="1">
      <alignment vertical="center" shrinkToFit="1"/>
    </xf>
    <xf numFmtId="0" fontId="76" fillId="0" borderId="3" xfId="0" applyFont="1" applyFill="1" applyBorder="1" applyAlignment="1">
      <alignment horizontal="center" vertical="center"/>
    </xf>
    <xf numFmtId="235" fontId="76" fillId="0" borderId="3" xfId="0" applyNumberFormat="1" applyFont="1" applyFill="1" applyBorder="1" applyAlignment="1">
      <alignment horizontal="center" vertical="center"/>
    </xf>
    <xf numFmtId="0" fontId="76" fillId="0" borderId="5" xfId="0" applyFont="1" applyFill="1" applyBorder="1" applyAlignment="1">
      <alignment horizontal="center" vertical="center"/>
    </xf>
    <xf numFmtId="235" fontId="76" fillId="0" borderId="5" xfId="0" applyNumberFormat="1" applyFont="1" applyFill="1" applyBorder="1" applyAlignment="1">
      <alignment horizontal="center" vertical="center"/>
    </xf>
    <xf numFmtId="228" fontId="76" fillId="0" borderId="1" xfId="0" applyNumberFormat="1" applyFont="1" applyBorder="1" applyAlignment="1">
      <alignment horizontal="center"/>
    </xf>
    <xf numFmtId="0" fontId="77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80" fillId="0" borderId="0" xfId="0" applyFont="1"/>
  </cellXfs>
  <cellStyles count="50165">
    <cellStyle name="常规" xfId="0" builtinId="0"/>
    <cellStyle name="Normal 2 5 8" xfId="1"/>
    <cellStyle name="货币[0]" xfId="2" builtinId="7"/>
    <cellStyle name="Input 10 2 6 3" xfId="3"/>
    <cellStyle name="20% - 强调文字颜色 3" xfId="4" builtinId="38"/>
    <cellStyle name="40% - Accent2 2 4" xfId="5"/>
    <cellStyle name="Accent5 2 2 5" xfId="6"/>
    <cellStyle name="標題 2 2 4 3" xfId="7"/>
    <cellStyle name="输入" xfId="8" builtinId="20"/>
    <cellStyle name="20% - Accent2 2 6" xfId="9"/>
    <cellStyle name="一般 9 3 2 2" xfId="10"/>
    <cellStyle name="货币" xfId="11" builtinId="4"/>
    <cellStyle name="20% - Accent6 2 2 2 3 3" xfId="12"/>
    <cellStyle name="20% - 강조색4 3 3" xfId="13"/>
    <cellStyle name="_201103_JTP+CJ12 2" xfId="14"/>
    <cellStyle name="常规 3 14" xfId="15"/>
    <cellStyle name="Итог 3 11" xfId="16"/>
    <cellStyle name="Вычисление 2 2 3 2" xfId="17"/>
    <cellStyle name="Input 11 8 2" xfId="18"/>
    <cellStyle name="好_中远印度各类数据统计201212" xfId="19"/>
    <cellStyle name="_CIX 2011_2011 十一併班 - CIX 2" xfId="20"/>
    <cellStyle name="Check Cell 4 2" xfId="21"/>
    <cellStyle name="常规 18 10 2" xfId="22"/>
    <cellStyle name="_JTP-月營運分析_華中版估貨 (4)_PHM - LMD all_TMT 報告 (2)_B50306CVI" xfId="23"/>
    <cellStyle name="출력 2 3 6" xfId="24"/>
    <cellStyle name="_B009_JTP+CJ12_PHM - LMD all_PHM - LMD all_TMT 報告 (2)_ABX ,歐線 201112 3" xfId="25"/>
    <cellStyle name="Note 2 2 2 3 3 2" xfId="26"/>
    <cellStyle name="一般 9 4 3" xfId="27"/>
    <cellStyle name="Comma0 3" xfId="28"/>
    <cellStyle name="20% - Accent3 4 5" xfId="29"/>
    <cellStyle name="20% - 强调文字颜色 4 2 4 3" xfId="30"/>
    <cellStyle name="常规 4 3 3 2 2 2 2" xfId="31"/>
    <cellStyle name="常规 7 3 2 2 4" xfId="32"/>
    <cellStyle name="Input 8 3 7" xfId="33"/>
    <cellStyle name="Input 31 2 6 2" xfId="34"/>
    <cellStyle name="Input 26 2 6 2" xfId="35"/>
    <cellStyle name="60% - 강조색2 4 2" xfId="36"/>
    <cellStyle name="Calculation 3 11 2" xfId="37"/>
    <cellStyle name="常规 2 17 4" xfId="38"/>
    <cellStyle name="常规 2 22 4" xfId="39"/>
    <cellStyle name="常规 3 3 2 2 2 4 2" xfId="40"/>
    <cellStyle name="常规 9 2 9 4 2" xfId="41"/>
    <cellStyle name="_(RVS)中東線運價獲利分析-2013預估 3" xfId="42"/>
    <cellStyle name="常规 5 5 2 2 2 2" xfId="43"/>
    <cellStyle name="計算方式 2 3 2 5 2 3 2" xfId="44"/>
    <cellStyle name="超链接 3 8 3" xfId="45"/>
    <cellStyle name="_Zhiyu 201106" xfId="46"/>
    <cellStyle name="출력 2 3 13" xfId="47"/>
    <cellStyle name="Output 2 2 2 2 5" xfId="48"/>
    <cellStyle name="_JTP-月營運分析_PS1+3_月營運分析_PS1+3_月營運分析_B50306CVI 3" xfId="49"/>
    <cellStyle name="備註 2 4 4 2 2" xfId="50"/>
    <cellStyle name="常规 2 6 3 2 2 3" xfId="51"/>
    <cellStyle name="Calculation 2 2 2 3 2" xfId="52"/>
    <cellStyle name="20% - 輔色3 2 3 2 2" xfId="53"/>
    <cellStyle name="千位分隔[0]" xfId="54" builtinId="6"/>
    <cellStyle name="常规 2 6 2 5 3" xfId="55"/>
    <cellStyle name="Input 3 2 11 3" xfId="56"/>
    <cellStyle name="40% - 强调文字颜色 2 2 3 2 2" xfId="57"/>
    <cellStyle name="千位分隔" xfId="58" builtinId="3"/>
    <cellStyle name="常规 17 3 6 2 3" xfId="59"/>
    <cellStyle name="超链接 3 4 2 5" xfId="60"/>
    <cellStyle name="常规 2 4 2 4 2 2 2" xfId="61"/>
    <cellStyle name="60% - Accent1 2 2 3" xfId="62"/>
    <cellStyle name="常规 2 2 2 2 2 2 6" xfId="63"/>
    <cellStyle name="常规 2 3 2 3 2 2 4" xfId="64"/>
    <cellStyle name="Accent4 2 2 4 2 2" xfId="65"/>
    <cellStyle name="注释 2 2 8" xfId="66"/>
    <cellStyle name="20% - Accent4 5 3" xfId="67"/>
    <cellStyle name="常规 2 3 5 2 3 3" xfId="68"/>
    <cellStyle name="輸入 2 2 6 2 2 3" xfId="69"/>
    <cellStyle name="??? ????? 2" xfId="70"/>
    <cellStyle name="輸出 2 4 4 7 3" xfId="71"/>
    <cellStyle name="40% - Accent1 3 6" xfId="72"/>
    <cellStyle name="_Doris_201009_2013 潑水節併班-NTE 3" xfId="73"/>
    <cellStyle name="超链接 3 4 2 6 3 4" xfId="74"/>
    <cellStyle name="_B009_JTP+CJ12_貨量總表_PHM - LMD all_PHM - LMD all_TMT 報告 (2)_Teresa 201110_B50306CVI" xfId="75"/>
    <cellStyle name="Input 21 2 3 2" xfId="76"/>
    <cellStyle name="Input 16 2 3 2" xfId="77"/>
    <cellStyle name="20% - 輔色1 2 6 3" xfId="78"/>
    <cellStyle name="Output 2 2 2 3 2 2" xfId="79"/>
    <cellStyle name="Note 2 2 4" xfId="80"/>
    <cellStyle name="_Grace 201012 3" xfId="81"/>
    <cellStyle name="_StartUp_LMD PA2 study" xfId="82"/>
    <cellStyle name="_Bunkerage 3" xfId="83"/>
    <cellStyle name="Accent6 2 4 2 2" xfId="84"/>
    <cellStyle name="_Christine edit 201008_Annie_201302" xfId="85"/>
    <cellStyle name="常规 2 3 2 2 2 5 2" xfId="86"/>
    <cellStyle name="_Doris_201009_Annie_201302 2" xfId="87"/>
    <cellStyle name="60% - 輔色1 2 2 3" xfId="88"/>
    <cellStyle name="常规 2 2 2 4 8" xfId="89"/>
    <cellStyle name="40% - 强调文字颜色 1 2 2 3 3" xfId="90"/>
    <cellStyle name="_JTP-月營運分析_JTP-月營運分析 2" xfId="91"/>
    <cellStyle name="_B009_JTP+CJ12_PHM - LMD all_PHM - LMD all_ABX ,歐線 201112 3" xfId="92"/>
    <cellStyle name="Input 28 2 3 3" xfId="93"/>
    <cellStyle name="Note 2 6" xfId="94"/>
    <cellStyle name="_Bunker Cons Budget EURCO 4" xfId="95"/>
    <cellStyle name="常规 2 8 2 2 4" xfId="96"/>
    <cellStyle name="输入 2 2 2 4" xfId="97"/>
    <cellStyle name="見出し 4 3 3" xfId="98"/>
    <cellStyle name="_B009_JTP+CJ12_貨量總表_PHM - LMD all_TMT 報告 (2)_ABX ,歐線 201112_B50306CVI" xfId="99"/>
    <cellStyle name="20% - 輔色4" xfId="100"/>
    <cellStyle name="40% - 强调文字颜色 3" xfId="101" builtinId="39"/>
    <cellStyle name="Calculation 3 3 2 3" xfId="102"/>
    <cellStyle name="常规 49 9 2 2" xfId="103"/>
    <cellStyle name="常规 5 6 5 2" xfId="104"/>
    <cellStyle name="Input 4 2 4 8" xfId="105"/>
    <cellStyle name="_併班貨量預估 format (2) 2" xfId="106"/>
    <cellStyle name="Header2 3 2 2" xfId="107"/>
    <cellStyle name="超链接 2 3 7 2" xfId="108"/>
    <cellStyle name="40% - 輔色2" xfId="109"/>
    <cellStyle name="Calculation 4 2 5" xfId="110"/>
    <cellStyle name="Input 10 3 2" xfId="111"/>
    <cellStyle name="_AU Dem Det 2" xfId="112"/>
    <cellStyle name="超链接 8 4 2 2 2 4" xfId="113"/>
    <cellStyle name="Heading 2 2 2 4" xfId="114"/>
    <cellStyle name="差" xfId="115" builtinId="27"/>
    <cellStyle name="경고문 2 2 3 2" xfId="116"/>
    <cellStyle name="Input [yellow] 2 6 2" xfId="117"/>
    <cellStyle name="Hyperlink 2 11" xfId="118"/>
    <cellStyle name="설명 텍스트 2 2" xfId="119"/>
    <cellStyle name="20% - Accent1 2 6 3" xfId="120"/>
    <cellStyle name="常规 3 10 6" xfId="121"/>
    <cellStyle name="_CIX 2011_2012 日本新年併班 - JTS 2" xfId="122"/>
    <cellStyle name="강조색5 3" xfId="123"/>
    <cellStyle name="60% - 輔色5 2 3" xfId="124"/>
    <cellStyle name="備註 3 2 9 2" xfId="125"/>
    <cellStyle name="壞 2 8" xfId="126"/>
    <cellStyle name="常规 7 13 10" xfId="127"/>
    <cellStyle name="計算方式 2 4 4 9 2" xfId="128"/>
    <cellStyle name="?????abawp 2" xfId="129"/>
    <cellStyle name="汇总 2 2 2 9 3" xfId="130"/>
    <cellStyle name="20% - 강조색3 3" xfId="131"/>
    <cellStyle name="Calculation 2 2 10" xfId="132"/>
    <cellStyle name="一般 6 2 4" xfId="133"/>
    <cellStyle name="Accent6 4" xfId="134"/>
    <cellStyle name="_CCI_2011 3" xfId="135"/>
    <cellStyle name="60% - 强调文字颜色 3" xfId="136" builtinId="40"/>
    <cellStyle name="Calculation 2 5 6" xfId="137"/>
    <cellStyle name="Accent4 2 4" xfId="138"/>
    <cellStyle name="_CCI_2011_2011 十一併班 - CIX" xfId="139"/>
    <cellStyle name="警告文本 2 2 5" xfId="140"/>
    <cellStyle name="好 2 5 2 2" xfId="141"/>
    <cellStyle name="Normal 11 9" xfId="142"/>
    <cellStyle name="_JTP-月營運分析_貨量總表_PHM - LMD all_PHM - LMD all_Teresa 201110_B50306CVI" xfId="143"/>
    <cellStyle name="超链接" xfId="144" builtinId="8"/>
    <cellStyle name="常规 3 7 8 2" xfId="145"/>
    <cellStyle name="_ABX -併班貨量預估 format 3" xfId="146"/>
    <cellStyle name="備註 2 5 10" xfId="147"/>
    <cellStyle name="常规 2 2 2 2 3 2 2 3 2" xfId="148"/>
    <cellStyle name="常规 8 5 5 2" xfId="149"/>
    <cellStyle name="Accent2 3 2 3" xfId="150"/>
    <cellStyle name="備註 2 5 2 2 2 3" xfId="151"/>
    <cellStyle name="常规 3 5 2 2 3 2 3" xfId="152"/>
    <cellStyle name="Input 4 4 2 2" xfId="153"/>
    <cellStyle name="Hyperlink 4 3 3" xfId="154"/>
    <cellStyle name="_JTP-月營運分析_貨量總表_PHM - LMD all_PHM - LMD all_TMT 報告 (2)_Teresa 201110 3" xfId="155"/>
    <cellStyle name="_JTP-月營運分析_PHM - LMD all_TMT 報告 (2)_ABX ,歐線 201112 2" xfId="156"/>
    <cellStyle name="_B009_JTP+CJ12_華中版估貨 (4)_PHM - LMD all_PHM - LMD all" xfId="157"/>
    <cellStyle name="差_MOL - CHS 3 Service j v study 3" xfId="158"/>
    <cellStyle name="常规 9 2 8 7 2" xfId="159"/>
    <cellStyle name="常规 10 2 2 3" xfId="160"/>
    <cellStyle name="요약 3 4" xfId="161"/>
    <cellStyle name="_B009_JTP+CJ12_貨量總表_Teresa 201110_B50306CVI 2" xfId="162"/>
    <cellStyle name="輸入 2 7 4 2 2 2" xfId="163"/>
    <cellStyle name="Accent2 2 3 3" xfId="164"/>
    <cellStyle name="Note 5 2 3" xfId="165"/>
    <cellStyle name="Hyperlink 3 4 3" xfId="166"/>
    <cellStyle name="Normal 10 2 2 2 4" xfId="167"/>
    <cellStyle name="Input 4 3 3 2" xfId="168"/>
    <cellStyle name="備註 11 2" xfId="169"/>
    <cellStyle name="百分比" xfId="170" builtinId="5"/>
    <cellStyle name="60% - 輔色2 2 11" xfId="171"/>
    <cellStyle name="Calculation 5 3 2 3" xfId="172"/>
    <cellStyle name="_B009_JTP+CJ12_華中版估貨 (4)_PHM - LMD all_ABX ,歐線 201112_B50306CVI 3" xfId="173"/>
    <cellStyle name="常规 3 2 2 2 2 10" xfId="174"/>
    <cellStyle name="메모 4" xfId="175"/>
    <cellStyle name="_B009_JTP+CJ12_PHM - LMD all_PHM - LMD all_TMT 報告 (2)_Teresa 201110 2" xfId="176"/>
    <cellStyle name="Input 30 2 3" xfId="177"/>
    <cellStyle name="Input 25 2 3" xfId="178"/>
    <cellStyle name="常规 3 17 7 2" xfId="179"/>
    <cellStyle name="_CN1-2_2012 日本新年併班 - JTS 3" xfId="180"/>
    <cellStyle name="超链接 9 2 2 3" xfId="181"/>
    <cellStyle name="Примечание 6 9" xfId="182"/>
    <cellStyle name="_B009_JTP+CJ12_華中版估貨 (4)_PHM - LMD all_TMT 報告 (2)_Teresa 201110_B50306CVI" xfId="183"/>
    <cellStyle name="常规 18 13 2" xfId="184"/>
    <cellStyle name="常规 7 2 2 3 2 3" xfId="185"/>
    <cellStyle name="40% - 輔色6 2 3" xfId="186"/>
    <cellStyle name="標題 4 2 2 6" xfId="187"/>
    <cellStyle name="常规 2 3 2 2 11" xfId="188"/>
    <cellStyle name="常规 3 5 2 9" xfId="189"/>
    <cellStyle name="常规 2 7 2 2 6" xfId="190"/>
    <cellStyle name="强调文字颜色 3 2 3 2" xfId="191"/>
    <cellStyle name="_YML-AES-AME-Jan09_KEU Slot Cost Calc 02-02-2010_Simulation 2" xfId="192"/>
    <cellStyle name="Вычисление 2 2 6 2" xfId="193"/>
    <cellStyle name="_B009_JTP+CJ12_華中版估貨 (4)_B50306CVI" xfId="194"/>
    <cellStyle name="Output 2 3 7 2" xfId="195"/>
    <cellStyle name="Commentaire 2 5" xfId="196"/>
    <cellStyle name="備註 2 6 2 2 9 2" xfId="197"/>
    <cellStyle name="20% - Accent6 3 2 2" xfId="198"/>
    <cellStyle name="常规 3 2 2 3 4 2 3" xfId="199"/>
    <cellStyle name="輸入 2 6 6 9 3" xfId="200"/>
    <cellStyle name="Calculation 2 3 7" xfId="201"/>
    <cellStyle name="常规 3 5 7 2 2" xfId="202"/>
    <cellStyle name="_TPI_2012 CNY Blank Sailing BC update   (2)_CVT投入2500船型 study 20120704 (2) 2" xfId="203"/>
    <cellStyle name="已访问的超链接" xfId="204" builtinId="9"/>
    <cellStyle name="注释" xfId="205" builtinId="10"/>
    <cellStyle name="计算 2 9 3" xfId="206"/>
    <cellStyle name="20% - 강조색3 2 3" xfId="207"/>
    <cellStyle name="一般 680 2 6" xfId="208"/>
    <cellStyle name="Calculation 2 4 10" xfId="209"/>
    <cellStyle name="一般 6 2 3 3" xfId="210"/>
    <cellStyle name="Input 10 7 2" xfId="211"/>
    <cellStyle name="Accent6 3 3" xfId="212"/>
    <cellStyle name="_B009_JTP+CJ12_PHM - LMD all_TMT 報告 (2)_ABX ,歐線 201112_B50306CVI 3" xfId="213"/>
    <cellStyle name="一般 6 2 3" xfId="214"/>
    <cellStyle name="Accent6 3" xfId="215"/>
    <cellStyle name="Примечание 2 13" xfId="216"/>
    <cellStyle name="_CCI_2011 2" xfId="217"/>
    <cellStyle name="_B009_JTP+CJ12_PHM - LMD all_TMT 報告 (2)_ABX ,歐線 201112_B50306CVI" xfId="218"/>
    <cellStyle name="计算 2 9" xfId="219"/>
    <cellStyle name="汇总 2 2 2 9 2" xfId="220"/>
    <cellStyle name="20% - 강조색3 2" xfId="221"/>
    <cellStyle name="Heading_Mindanao study" xfId="222"/>
    <cellStyle name="Entered" xfId="223"/>
    <cellStyle name="_AES2AES3 winter CPS plan package ver 12042008 (3) 5" xfId="224"/>
    <cellStyle name="標題 4 2 4 4" xfId="225"/>
    <cellStyle name="_JTP-月營運分析_PHM - LMD all_TMT 報告 (2)_B50306CVI 3" xfId="226"/>
    <cellStyle name="Calculation 2 3 2 2 3" xfId="227"/>
    <cellStyle name="60% - 强调文字颜色 2" xfId="228" builtinId="36"/>
    <cellStyle name="常规 49 3 2 4 3 2" xfId="229"/>
    <cellStyle name="Calculation 2 5 5" xfId="230"/>
    <cellStyle name="Accent4 2 3" xfId="231"/>
    <cellStyle name="常规 25 2 2 2 3 4 5 2" xfId="232"/>
    <cellStyle name="요약 3 4 7" xfId="233"/>
    <cellStyle name="_印度線自營 3" xfId="234"/>
    <cellStyle name="Accent3 4 2" xfId="235"/>
    <cellStyle name="_Doris_201102_2012 CNY Blank Sailing BC update   (2)_HKG線改版 + MAL2線 研究 - 20121019 2" xfId="236"/>
    <cellStyle name="常规 2 2 2 4 2 3 4" xfId="237"/>
    <cellStyle name="一般 5 4 2" xfId="238"/>
    <cellStyle name="超链接 2 3 2 4 2 2" xfId="239"/>
    <cellStyle name="_WSA 12月份報告 (3) 2" xfId="240"/>
    <cellStyle name="标题 4" xfId="241" builtinId="19"/>
    <cellStyle name="輔色6 2 5 4" xfId="242"/>
    <cellStyle name="_StartUp_PA2 1xWH50 無NGB加SKU-20130123 2" xfId="243"/>
    <cellStyle name="40% - アクセント 4 6" xfId="244"/>
    <cellStyle name="_201112_PNH+PNS" xfId="245"/>
    <cellStyle name="常规 5 2 4 2 2 4" xfId="246"/>
    <cellStyle name="常规 7 4 2 6" xfId="247"/>
    <cellStyle name="常规 3 2 2 2 2 8" xfId="248"/>
    <cellStyle name="常规 4 2 3 11" xfId="249"/>
    <cellStyle name="常规 42 4 3 6" xfId="250"/>
    <cellStyle name="_CCI_2011_2012 CNY Blank Sailing BC update   (2)_HKG線改版 + MAL2線 研究 - 20121019 2" xfId="251"/>
    <cellStyle name="警告文本" xfId="252" builtinId="11"/>
    <cellStyle name="備註 2 3 2 2 2 4" xfId="253"/>
    <cellStyle name="60% - アクセント 6 2" xfId="254"/>
    <cellStyle name="Comma [0]_94??)?" xfId="255"/>
    <cellStyle name="常规 2 6 5 6" xfId="256"/>
    <cellStyle name="보통 3 3" xfId="257"/>
    <cellStyle name="_ESA每航次效益_2012 日本新年併班 - JST 2" xfId="258"/>
    <cellStyle name="常规 2 6 3 3 2 3" xfId="259"/>
    <cellStyle name="Calculation 2 2 3 3 2" xfId="260"/>
    <cellStyle name="輸出 2 4 4 5 2" xfId="261"/>
    <cellStyle name="合計 2 2 12" xfId="262"/>
    <cellStyle name="_麥寮二線研究HK 版 2" xfId="263"/>
    <cellStyle name="常规 21 4 2 2 2 2" xfId="264"/>
    <cellStyle name="輸入 2 4 2 3 3" xfId="265"/>
    <cellStyle name="_CIK-1 3" xfId="266"/>
    <cellStyle name="계산 2 4 2 5 2" xfId="267"/>
    <cellStyle name="强调文字颜色 1 2 3" xfId="268"/>
    <cellStyle name="Accent2 2 2 4 3" xfId="269"/>
    <cellStyle name="Input 4 2 2 12" xfId="270"/>
    <cellStyle name="_ABX - C7 Slot Cost 3" xfId="271"/>
    <cellStyle name="Input 2 9 2 2" xfId="272"/>
    <cellStyle name="_CCI_2011_2012 CNY Blank Sailing BC update   (2) 2" xfId="273"/>
    <cellStyle name="Normal 2 4 3 2 3" xfId="274"/>
    <cellStyle name="壞 2 7 2 2" xfId="275"/>
    <cellStyle name="超链接 2 6 2 4 2 3" xfId="276"/>
    <cellStyle name="Calculation 2 2 2 2 6 2" xfId="277"/>
    <cellStyle name="Normal 14 2 5 2" xfId="278"/>
    <cellStyle name="20% - Accent4 3 2" xfId="279"/>
    <cellStyle name="계산 12" xfId="280"/>
    <cellStyle name="一般 11 4 2 3" xfId="281"/>
    <cellStyle name="60% - 輔色5 2 2 2 2" xfId="282"/>
    <cellStyle name="輔色2 2 9" xfId="283"/>
    <cellStyle name="超链接 3 2 2 2 2 2 2 2 2" xfId="284"/>
    <cellStyle name="_B009_JTP+CJ12_華中版估貨 (4)_TMT 報告 (2) 3" xfId="285"/>
    <cellStyle name="40% - Accent3 2 2 2 2 2 2" xfId="286"/>
    <cellStyle name="Normal 5 3 2 4" xfId="287"/>
    <cellStyle name="Explanatory Text 4 2 3 2" xfId="288"/>
    <cellStyle name="标题" xfId="289" builtinId="15"/>
    <cellStyle name="Input 2 10" xfId="290"/>
    <cellStyle name="_CCI_2011_2011 十一併班 - TMT 2" xfId="291"/>
    <cellStyle name="超链接 3 2 9 5" xfId="292"/>
    <cellStyle name="20% - 輔色1 2 4 2" xfId="293"/>
    <cellStyle name="常规 6 2 10 2" xfId="294"/>
    <cellStyle name="計算方式 2 7 4 2 7 2" xfId="295"/>
    <cellStyle name="Input 13 5 2" xfId="296"/>
    <cellStyle name="_Christine 201006_2011 十一併班 - TMT 2" xfId="297"/>
    <cellStyle name="60% - 輔色6 2 3 2" xfId="298"/>
    <cellStyle name="_Grace 201006_2011 十一併班 - WSA ESA 2" xfId="299"/>
    <cellStyle name="_Grace 201011_2011 十一併班 - WSA ESA 2" xfId="300"/>
    <cellStyle name="解释性文本" xfId="301" builtinId="53"/>
    <cellStyle name="超链接 3 5 4 3 2 2" xfId="302"/>
    <cellStyle name="Total 2 2 3" xfId="303"/>
    <cellStyle name="标题 1 5 2" xfId="304"/>
    <cellStyle name="一般 9 6" xfId="305"/>
    <cellStyle name="輸出 2 2 2 5 4 2" xfId="306"/>
    <cellStyle name="超链接 2 5 3 3 2 4" xfId="307"/>
    <cellStyle name="_2011回教年預估Omit S3892E版 (2) 3" xfId="308"/>
    <cellStyle name="40% - 강조색3 5" xfId="309"/>
    <cellStyle name="_Christine 201006_2012 CNY Blank Sailing BC update   (2) 3" xfId="310"/>
    <cellStyle name="合計 2 6 6 2 2 2" xfId="311"/>
    <cellStyle name="_Grace 201104 3" xfId="312"/>
    <cellStyle name="常规 2 29 3" xfId="313"/>
    <cellStyle name="常规 2 34 3" xfId="314"/>
    <cellStyle name="Dezimal_2001" xfId="315"/>
    <cellStyle name="标题 1" xfId="316" builtinId="16"/>
    <cellStyle name="常规 2 4 3 3 2 2" xfId="317"/>
    <cellStyle name="Explanatory Text 4 2 3 2 2" xfId="318"/>
    <cellStyle name="标题 2" xfId="319" builtinId="17"/>
    <cellStyle name="常规 2 4 3 3 2 3" xfId="320"/>
    <cellStyle name="標題 2 2 2 6" xfId="321"/>
    <cellStyle name="_201105_PNH+PNS" xfId="322"/>
    <cellStyle name="_ABX - C7 Slot Cost 3 2" xfId="323"/>
    <cellStyle name="_JTP-月營運分析_PHM - LMD all_TMT 報告 (2)_B50306CVI 2" xfId="324"/>
    <cellStyle name="差_PA2 1xWH50 無NGB加SKU-20130123_B50306CVI" xfId="325"/>
    <cellStyle name="常规 9 2 10 3 3" xfId="326"/>
    <cellStyle name="標題 4 2 4 3" xfId="327"/>
    <cellStyle name="Calculation 2 3 2 2 2" xfId="328"/>
    <cellStyle name="60% - 强调文字颜色 1" xfId="329" builtinId="32"/>
    <cellStyle name="메모 3 2 3 2" xfId="330"/>
    <cellStyle name="常规 2 2 4 12 3" xfId="331"/>
    <cellStyle name="Calculation 2 5 4" xfId="332"/>
    <cellStyle name="合計 2 13 2 7 3" xfId="333"/>
    <cellStyle name="Accent4 2 2" xfId="334"/>
    <cellStyle name="Calculation 2 3 4 2" xfId="335"/>
    <cellStyle name="常规 9 2 2 2 9 2" xfId="336"/>
    <cellStyle name="一般 9 2 2 5" xfId="337"/>
    <cellStyle name="Good 4 2 3 2 2" xfId="338"/>
    <cellStyle name="計算方式 2 2 3 3 2 4 3" xfId="339"/>
    <cellStyle name="20% - Accent1 2 9" xfId="340"/>
    <cellStyle name="_AES2AES3 winter CPS plan package ver 12042008 (3) 4" xfId="341"/>
    <cellStyle name="常规 10 4 2 3 2 2" xfId="342"/>
    <cellStyle name="Commentaire 2 2 2" xfId="343"/>
    <cellStyle name="标题 3" xfId="344" builtinId="18"/>
    <cellStyle name="常规 2 4 3 3 2 4" xfId="345"/>
    <cellStyle name="요약 3 4 6" xfId="346"/>
    <cellStyle name="合計 2 7 4 2 4 3" xfId="347"/>
    <cellStyle name="_印度線自營 2" xfId="348"/>
    <cellStyle name="_ABX - C7 Slot Cost 3 3" xfId="349"/>
    <cellStyle name="超链接 3 2 2 2 2 2 4" xfId="350"/>
    <cellStyle name="常规 9 7 5" xfId="351"/>
    <cellStyle name="40% - Accent3 2 2 2 4" xfId="352"/>
    <cellStyle name="千位分隔[0] 2 2 5 2" xfId="353"/>
    <cellStyle name="Normal 8 3 9" xfId="354"/>
    <cellStyle name="_PHX+IF2 201007報告_2011十一併班 - NS1" xfId="355"/>
    <cellStyle name="差_中远印度各类数据统计201212_南亚分部各类数据统计201303 2 2" xfId="356"/>
    <cellStyle name="60% - 輔色5 2 4" xfId="357"/>
    <cellStyle name="常规 6 3 2 2" xfId="358"/>
    <cellStyle name="計算方式 2 6 6" xfId="359"/>
    <cellStyle name="Input 5 6 2" xfId="360"/>
    <cellStyle name="壞 2 9" xfId="361"/>
    <cellStyle name="常规 7 13 11" xfId="362"/>
    <cellStyle name="計算方式 2 4 4 9 3" xfId="363"/>
    <cellStyle name="?????abawp 3" xfId="364"/>
    <cellStyle name="Output 2 3 9 2" xfId="365"/>
    <cellStyle name="常规 5 4 8 4" xfId="366"/>
    <cellStyle name="20% - Accent6 3 4 2" xfId="367"/>
    <cellStyle name="60% - 强调文字颜色 4" xfId="368" builtinId="44"/>
    <cellStyle name="Calculation 2 5 7" xfId="369"/>
    <cellStyle name="差_123东南亚分部各类数据统计201206（1）_东南亚分部各类数据统计201303 xls201304 2 2" xfId="370"/>
    <cellStyle name="Accent4 2 5" xfId="371"/>
    <cellStyle name="Normal 8 3 5 2 2" xfId="372"/>
    <cellStyle name="AÞ¸¶ [0]_INQUIRY ¿?¾÷AßAø " xfId="373"/>
    <cellStyle name="Input 7 3 8 3" xfId="374"/>
    <cellStyle name="アクセント 4 6" xfId="375"/>
    <cellStyle name="Input 7 2 4" xfId="376"/>
    <cellStyle name="20% - Акцент2 3" xfId="377"/>
    <cellStyle name="輸出 9 3 3" xfId="378"/>
    <cellStyle name="_B009_JTP+CJ12_華中版估貨 (4)_PHM - LMD all_B50306CVI 3" xfId="379"/>
    <cellStyle name="壞 2 5 2 2" xfId="380"/>
    <cellStyle name="超链接 2 6 2 2 2 3" xfId="381"/>
    <cellStyle name="40% - Accent1 4" xfId="382"/>
    <cellStyle name="20% - Accent2 3 2" xfId="383"/>
    <cellStyle name="超链接 6 4 3 2 2" xfId="384"/>
    <cellStyle name="输出" xfId="385" builtinId="21"/>
    <cellStyle name="計算方式 2 12 9" xfId="386"/>
    <cellStyle name="20% - Accent5 3 2 3 2" xfId="387"/>
    <cellStyle name="40% - 着色 3 2 2 2" xfId="388"/>
    <cellStyle name="Heading 3 4 2 4" xfId="389"/>
    <cellStyle name="Input 2 7 2 2" xfId="390"/>
    <cellStyle name="_CCI_2011_2012 CNY Blank Sailing BC update   (2)_TPS+HPH 整併研究 - 20121012 2" xfId="391"/>
    <cellStyle name="COST1 6" xfId="392"/>
    <cellStyle name="Accent3 4 2 2 3" xfId="393"/>
    <cellStyle name="超链接 2 5 2 2 3 3 3" xfId="394"/>
    <cellStyle name="_CCI_2011_2012 日本新年併班 - JSH 2" xfId="395"/>
    <cellStyle name="Accent6 2 4 2" xfId="396"/>
    <cellStyle name="Comma 2 2 3" xfId="397"/>
    <cellStyle name="_Annie_201212 3" xfId="398"/>
    <cellStyle name="??? ?????" xfId="399"/>
    <cellStyle name="_ABX SVC 貨量預估 3" xfId="400"/>
    <cellStyle name="Normal 3 5 4 3" xfId="401"/>
    <cellStyle name="检查单元格 2 2 7" xfId="402"/>
    <cellStyle name="20% - 輔色4 3 3" xfId="403"/>
    <cellStyle name="常规 4 3 4 3 2" xfId="404"/>
    <cellStyle name="Normal 2 14" xfId="405"/>
    <cellStyle name="40% - 輔色6 2 4 4" xfId="406"/>
    <cellStyle name="计算" xfId="407" builtinId="22"/>
    <cellStyle name="常规 2 3 18 2" xfId="408"/>
    <cellStyle name="Normal 2 3 3 7" xfId="409"/>
    <cellStyle name="常规 2 3 2 2 2 5" xfId="410"/>
    <cellStyle name="_Doris_201009_Annie_201302" xfId="411"/>
    <cellStyle name="Input [yellow] 2 4 2" xfId="412"/>
    <cellStyle name="강조색3 3" xfId="413"/>
    <cellStyle name="20% - Accent1 2 4 3" xfId="414"/>
    <cellStyle name="??? ????? 3 2" xfId="415"/>
    <cellStyle name="Input 3 2 3 2 3" xfId="416"/>
    <cellStyle name="20% - Accent4 2 5 2 2" xfId="417"/>
    <cellStyle name="20% - Accent4 2 2 3 2 2" xfId="418"/>
    <cellStyle name="60% - Accent1 2 2 4 2" xfId="419"/>
    <cellStyle name="60% - 강조색3 2 2 2 2" xfId="420"/>
    <cellStyle name="常规 3 3 2 2 3 2 2 2 2" xfId="421"/>
    <cellStyle name="입력 2 2 2 5" xfId="422"/>
    <cellStyle name="60% - Accent3 4 4" xfId="423"/>
    <cellStyle name="_JTP-月營運分析_ABX ,歐線 201112" xfId="424"/>
    <cellStyle name="检查单元格" xfId="425" builtinId="23"/>
    <cellStyle name="_B009_JTP+CJ12_PHM - LMD all" xfId="426"/>
    <cellStyle name="20% - Accent1 3 3" xfId="427"/>
    <cellStyle name="_JSH_月營運分析_1 2" xfId="428"/>
    <cellStyle name="_B009_JTP+CJ12_PHM - LMD all_PHM - LMD all_TMT 報告 (2)_ABX ,歐線 201112_B50306CVI 3" xfId="429"/>
    <cellStyle name="輸入 2 10 2 4 3" xfId="430"/>
    <cellStyle name="超链接 3 2 2 4 2 2 2" xfId="431"/>
    <cellStyle name="40% - Accent3 4 2 2 2" xfId="432"/>
    <cellStyle name="備註 2 6 9" xfId="433"/>
    <cellStyle name="備註 2 3 3 7 2" xfId="434"/>
    <cellStyle name="輔色4 7" xfId="435"/>
    <cellStyle name="Normal 13 2 2 4" xfId="436"/>
    <cellStyle name="_JTP-月營運分析_PNH-月營運分析_B50306CVI" xfId="437"/>
    <cellStyle name="輸入 2 3 5 7 3" xfId="438"/>
    <cellStyle name="_JTP_B50306CVI 3" xfId="439"/>
    <cellStyle name="注释 2 2 3 2 4 2" xfId="440"/>
    <cellStyle name="輸入 6 2 2 2" xfId="441"/>
    <cellStyle name="_201012 PHX_IF2停止互換研究 3" xfId="442"/>
    <cellStyle name="Calculation 4 3 4 3" xfId="443"/>
    <cellStyle name="備註 2 12" xfId="444"/>
    <cellStyle name="Input 22 7 2" xfId="445"/>
    <cellStyle name="Input 17 7 2" xfId="446"/>
    <cellStyle name="備註 2 6 2 7" xfId="447"/>
    <cellStyle name="合計 2 3 2 4 2 2 2" xfId="448"/>
    <cellStyle name="_B009_JTP+CJ12_B50306CVI 2" xfId="449"/>
    <cellStyle name="_201302_JSH+JTC_B50306CVI 3" xfId="450"/>
    <cellStyle name="輸出 2 4 4 8 3" xfId="451"/>
    <cellStyle name="40% - Accent1 4 6" xfId="452"/>
    <cellStyle name="_B009_JTP+CJ12_TMT 報告 (2)_Teresa 201110_B50306CVI 2" xfId="453"/>
    <cellStyle name="Output 2 2 2 2 2 2 2" xfId="454"/>
    <cellStyle name="_JTP-月營運分析_貨量總表_PHM - LMD all_PHM - LMD all_ABX ,歐線 201112_B50306CVI" xfId="455"/>
    <cellStyle name="40% - アクセント 6 4" xfId="456"/>
    <cellStyle name="20% - 强调文字颜色 6" xfId="457" builtinId="50"/>
    <cellStyle name="强调文字颜色 2" xfId="458" builtinId="33"/>
    <cellStyle name="Calculation 4 2 2 4" xfId="459"/>
    <cellStyle name="差_航發會100810A 2" xfId="460"/>
    <cellStyle name="Note 2 2 10" xfId="461"/>
    <cellStyle name="_Doris_201102_2011 十一併班 - WSA ESA 3" xfId="462"/>
    <cellStyle name="40% - 强调文字颜色 4 2 3 3" xfId="463"/>
    <cellStyle name="Input 21 5 3" xfId="464"/>
    <cellStyle name="Input 16 5 3" xfId="465"/>
    <cellStyle name="合計 2 4 5 4" xfId="466"/>
    <cellStyle name="20% - 輔色5 2 3 3" xfId="467"/>
    <cellStyle name="常规 3 6 2 3 2 3" xfId="468"/>
    <cellStyle name="Output 2 2 2 6 2" xfId="469"/>
    <cellStyle name="メモ 8" xfId="470"/>
    <cellStyle name="常规 2 4 7 2 2 2" xfId="471"/>
    <cellStyle name="一般 2 2 2 2 3" xfId="472"/>
    <cellStyle name="計算方式 2 6 5 10 2" xfId="473"/>
    <cellStyle name="????_NEWSTDS" xfId="474"/>
    <cellStyle name="_CIX 2011_2012 CNY Blank Sailing BC update   (2)_CVT投入2500船型 study 20120704 (2) 3" xfId="475"/>
    <cellStyle name="備註 2 3 3 10 2" xfId="476"/>
    <cellStyle name="Input 14 11" xfId="477"/>
    <cellStyle name="链接单元格" xfId="478" builtinId="24"/>
    <cellStyle name="Check Cell 2 3 4" xfId="479"/>
    <cellStyle name="常规 2 2 18 2" xfId="480"/>
    <cellStyle name="常规 2 2 23 2" xfId="481"/>
    <cellStyle name="常规 2 3 5 2 2 2 3" xfId="482"/>
    <cellStyle name="20% - Accent6 2 5" xfId="483"/>
    <cellStyle name="輸入 2 5 5 2 2 2" xfId="484"/>
    <cellStyle name="20% - Accent4 4 2 3" xfId="485"/>
    <cellStyle name="60% - 강조색5 2 2" xfId="486"/>
    <cellStyle name="常规 3 3 2 2 5 2 2" xfId="487"/>
    <cellStyle name="常规 9 2 10 5 2" xfId="488"/>
    <cellStyle name="標題 4 2 6 2" xfId="489"/>
    <cellStyle name="_YML-AES-AME-Jan09_ABX - C7 Slot Cost" xfId="490"/>
    <cellStyle name="常规 3 3 3 5 4" xfId="491"/>
    <cellStyle name="Normal 2 3 2 2" xfId="492"/>
    <cellStyle name="汇总" xfId="493" builtinId="25"/>
    <cellStyle name="_IFX 營運分析_2012 CNY Blank Sailing BC update   (2)_CVT投入2500船型 study 20120704 (2) 2" xfId="494"/>
    <cellStyle name="Note 3 2 8 2" xfId="495"/>
    <cellStyle name="40% - Accent4 4 2 3 2 2" xfId="496"/>
    <cellStyle name="警告文字 2 5 2 2" xfId="497"/>
    <cellStyle name="常规 4 8 2 3" xfId="498"/>
    <cellStyle name="Note 3 13" xfId="499"/>
    <cellStyle name="輸入" xfId="500"/>
    <cellStyle name="_B009_JTP+CJ12_貨量總表_TMT 報告 (2) 2" xfId="501"/>
    <cellStyle name="好" xfId="502" builtinId="26"/>
    <cellStyle name="常规 3 13 4" xfId="503"/>
    <cellStyle name="常规 9 2 12 3 2" xfId="504"/>
    <cellStyle name="超链接 3 3 3 2 2 2" xfId="505"/>
    <cellStyle name="适中" xfId="506" builtinId="28"/>
    <cellStyle name="Accent6 4 2 3 2" xfId="507"/>
    <cellStyle name="계산 2 4 2 8 2" xfId="508"/>
    <cellStyle name="_201302_JSH+JTC_B50306CVI 2" xfId="509"/>
    <cellStyle name="輸出 2 4 4 8 2" xfId="510"/>
    <cellStyle name="40% - Accent1 4 5" xfId="511"/>
    <cellStyle name="20% - Accent2 3 2 5" xfId="512"/>
    <cellStyle name="Input 4 3 2 6 3" xfId="513"/>
    <cellStyle name="20% - 强调文字颜色 5" xfId="514" builtinId="46"/>
    <cellStyle name="强调文字颜色 1" xfId="515" builtinId="29"/>
    <cellStyle name="Calculation 4 2 2 3" xfId="516"/>
    <cellStyle name="_Doris_201102_2011 十一併班 - WSA ESA 2" xfId="517"/>
    <cellStyle name="40% - 强调文字颜色 4 2 3 2" xfId="518"/>
    <cellStyle name="Input 21 5 2" xfId="519"/>
    <cellStyle name="Input 16 5 2" xfId="520"/>
    <cellStyle name="_201201_XMN 3" xfId="521"/>
    <cellStyle name="合計 2 4 5 3" xfId="522"/>
    <cellStyle name="20% - 輔色5 2 3 2" xfId="523"/>
    <cellStyle name="_CIX 2011_2012 CNY Blank Sailing BC update   (2)_CVT投入2500船型 study 20120704 (2) 2" xfId="524"/>
    <cellStyle name="常规 4 3 2 2 7" xfId="525"/>
    <cellStyle name="_CN1-2 2" xfId="526"/>
    <cellStyle name="??? ????? 4 2" xfId="527"/>
    <cellStyle name="20% - 强调文字颜色 1" xfId="528" builtinId="30"/>
    <cellStyle name="_Christine 201006_2012 日本新年併班 - JTS" xfId="529"/>
    <cellStyle name="60% - 輔色6 6 2" xfId="530"/>
    <cellStyle name="Accent5 2 2 2 3" xfId="531"/>
    <cellStyle name="輸出 2 6 6 2 8 2" xfId="532"/>
    <cellStyle name="_JTI 2" xfId="533"/>
    <cellStyle name="常规 42 4 6" xfId="534"/>
    <cellStyle name="常规 49 4 4 3" xfId="535"/>
    <cellStyle name="計算方式 2 8 4 12" xfId="536"/>
    <cellStyle name="超链接 3 3 2 4 3 5" xfId="537"/>
    <cellStyle name="_Book6_B50306CVI 3" xfId="538"/>
    <cellStyle name="40% - 强调文字颜色 1" xfId="539" builtinId="31"/>
    <cellStyle name="常规 52 2 3" xfId="540"/>
    <cellStyle name="計算方式 2 5 7 3" xfId="541"/>
    <cellStyle name="Input 5 5 3 3" xfId="542"/>
    <cellStyle name="Total 4 2 6 2 2" xfId="543"/>
    <cellStyle name="Comma 3 4" xfId="544"/>
    <cellStyle name="20% - 輔色2" xfId="545"/>
    <cellStyle name="_CN1-2 3" xfId="546"/>
    <cellStyle name="??? ????? 4 3" xfId="547"/>
    <cellStyle name="Note 3 2" xfId="548"/>
    <cellStyle name="Input 10 2 6 2" xfId="549"/>
    <cellStyle name="20% - 强调文字颜色 2" xfId="550" builtinId="34"/>
    <cellStyle name="_JTP-月營運分析_PS1+3_月營運分析 3" xfId="551"/>
    <cellStyle name="_B009_JTP+CJ12_PHM - LMD all_PHM - LMD all_ABX ,歐線 201112 2" xfId="552"/>
    <cellStyle name="常规 5 2 5 5" xfId="553"/>
    <cellStyle name="Input 28 2 3 2" xfId="554"/>
    <cellStyle name="Note 2 5" xfId="555"/>
    <cellStyle name="_MAIL_201101_JTP+CJ12 3" xfId="556"/>
    <cellStyle name="_Bunker Cons Budget EURCO 3" xfId="557"/>
    <cellStyle name="20% - 輔色3" xfId="558"/>
    <cellStyle name="Total 4 2 6 2 3" xfId="559"/>
    <cellStyle name="40% - 强调文字颜色 2" xfId="560" builtinId="35"/>
    <cellStyle name="Calculation 3 3 2 2" xfId="561"/>
    <cellStyle name="强调文字颜色 3" xfId="562" builtinId="37"/>
    <cellStyle name="Calculation 4 2 2 5" xfId="563"/>
    <cellStyle name="差_航發會100810A 3" xfId="564"/>
    <cellStyle name="Note 2 2 11" xfId="565"/>
    <cellStyle name="合計 2 4 5 5" xfId="566"/>
    <cellStyle name="超链接 5 2 5 2 2" xfId="567"/>
    <cellStyle name="20% - 輔色5 2 3 4" xfId="568"/>
    <cellStyle name="40% - 强调文字颜色 4 2 3 4" xfId="569"/>
    <cellStyle name="_B009_JTP+CJ12_貨量總表_Teresa 201110" xfId="570"/>
    <cellStyle name="强调文字颜色 4" xfId="571" builtinId="41"/>
    <cellStyle name="Calculation 4 2 2 6" xfId="572"/>
    <cellStyle name="常规 7 8 4 2" xfId="573"/>
    <cellStyle name="Note 2 2 12" xfId="574"/>
    <cellStyle name="合計 2 4 5 6" xfId="575"/>
    <cellStyle name="超链接 5 2 5 2 3" xfId="576"/>
    <cellStyle name="20% - 輔色5 2 3 5" xfId="577"/>
    <cellStyle name="20% - Accent5 4 2 2 2" xfId="578"/>
    <cellStyle name="輸出 2 5 2 4 2" xfId="579"/>
    <cellStyle name="40% - 强调文字颜色 4 2 3 5" xfId="580"/>
    <cellStyle name="_JTP-月營運分析_貨量總表_PHM - LMD all_ABX ,歐線 201112 2" xfId="581"/>
    <cellStyle name="Normal 2 4 6" xfId="582"/>
    <cellStyle name="_B009_JTP+CJ12_Teresa 201110_B50306CVI 2" xfId="583"/>
    <cellStyle name="常规 2 17 4 3" xfId="584"/>
    <cellStyle name="常规 2 22 4 3" xfId="585"/>
    <cellStyle name="常规 3 3 2 2 2 4 2 3" xfId="586"/>
    <cellStyle name="超链接 2 6 2 7" xfId="587"/>
    <cellStyle name="差_IA2" xfId="588"/>
    <cellStyle name="常规 4 3 3 2 2 2 2 3" xfId="589"/>
    <cellStyle name="Input 8 3 7 3" xfId="590"/>
    <cellStyle name="40% - Accent2 2 5 2 2" xfId="591"/>
    <cellStyle name="常规 2 6 2 9 2" xfId="592"/>
    <cellStyle name="_Grace_201007_2011十一併班 - NS1 2" xfId="593"/>
    <cellStyle name="20% - 强调文字颜色 4" xfId="594" builtinId="42"/>
    <cellStyle name="超链接 3 4 2 6" xfId="595"/>
    <cellStyle name="常规 2 4 2 4 2 2 3" xfId="596"/>
    <cellStyle name="20% - Accent4 2 2 3 2" xfId="597"/>
    <cellStyle name="60% - Accent1 2 2 4" xfId="598"/>
    <cellStyle name="常规 2 2 2 2 2 2 7" xfId="599"/>
    <cellStyle name="60% - 강조색3 2 2 2" xfId="600"/>
    <cellStyle name="常规 2 3 2 3 2 2 5" xfId="601"/>
    <cellStyle name="常规 3 3 2 2 3 2 2 2" xfId="602"/>
    <cellStyle name="注释 2 2 9" xfId="603"/>
    <cellStyle name="20% - Accent4 5 4" xfId="604"/>
    <cellStyle name="合計 2 3 2 5 2 7 2" xfId="605"/>
    <cellStyle name="常规 2 3 5 2 3 4" xfId="606"/>
    <cellStyle name="??? ????? 3" xfId="607"/>
    <cellStyle name="常规 7 3 3 3 3" xfId="608"/>
    <cellStyle name="20% - Accent4 2 5 2" xfId="609"/>
    <cellStyle name="汇总 2 6 6 3" xfId="610"/>
    <cellStyle name="合計 2 2 2 5 9 3" xfId="611"/>
    <cellStyle name="Input 27 2 6 2" xfId="612"/>
    <cellStyle name="常规 4 2 3 2 2 2 4" xfId="613"/>
    <cellStyle name="常规 7 17 4" xfId="614"/>
    <cellStyle name="20% - 輔色5 8" xfId="615"/>
    <cellStyle name="20% - 强调文字颜色 5 2 4 3" xfId="616"/>
    <cellStyle name="계산 2 2 2 5" xfId="617"/>
    <cellStyle name="常规 4 3 3 3 2 2 2" xfId="618"/>
    <cellStyle name="常规 6 16 8 2" xfId="619"/>
    <cellStyle name="常规 7 4 2 2 4" xfId="620"/>
    <cellStyle name="常规 3 2 2 2 2 4 4" xfId="621"/>
    <cellStyle name="超链接 2 2 5 2 2 2" xfId="622"/>
    <cellStyle name="?? [0.00]_NEWSTDS" xfId="623"/>
    <cellStyle name="合計 2 3 2 4 2 2" xfId="624"/>
    <cellStyle name="_B009_JTP+CJ12_B50306CVI" xfId="625"/>
    <cellStyle name="Вычисление 2 8 2" xfId="626"/>
    <cellStyle name="Input 22 7" xfId="627"/>
    <cellStyle name="Input 17 7" xfId="628"/>
    <cellStyle name="20% - 輔色5" xfId="629"/>
    <cellStyle name="_PHX+IF2 201007報告_2011 十一併班提案_CVT投入2500船型 study 20120704 (2)" xfId="630"/>
    <cellStyle name="40% - 强调文字颜色 4" xfId="631" builtinId="43"/>
    <cellStyle name="Calculation 3 3 2 4" xfId="632"/>
    <cellStyle name="_B009_JTP+CJ12_ABX ,歐線 201112 2" xfId="633"/>
    <cellStyle name="常规 4 2 2 2 6 3" xfId="634"/>
    <cellStyle name="常规 3 2 2 4 4 2 2" xfId="635"/>
    <cellStyle name="强调文字颜色 5" xfId="636" builtinId="45"/>
    <cellStyle name="Calculation 4 2 2 7" xfId="637"/>
    <cellStyle name="常规 7 8 4 3" xfId="638"/>
    <cellStyle name="Note 2 2 13" xfId="639"/>
    <cellStyle name="備註 2 4 4 6 2" xfId="640"/>
    <cellStyle name="合計 2 4 5 7" xfId="641"/>
    <cellStyle name="超链接 5 2 5 2 4" xfId="642"/>
    <cellStyle name="20% - Accent5 4 2 2 3" xfId="643"/>
    <cellStyle name="_JTP-月營運分析_貨量總表_PHM - LMD all_ABX ,歐線 201112 3" xfId="644"/>
    <cellStyle name="计算 2 2 4 2 2 2" xfId="645"/>
    <cellStyle name="Calculation 2 2 2 7 2" xfId="646"/>
    <cellStyle name="20% - Accent5 2 2 2 3 2" xfId="647"/>
    <cellStyle name="常规 2 6 2 9 3" xfId="648"/>
    <cellStyle name="_Grace_201007_2011十一併班 - NS1 3" xfId="649"/>
    <cellStyle name="Normal 2 4 7" xfId="650"/>
    <cellStyle name="_B009_JTP+CJ12_Teresa 201110_B50306CVI 3" xfId="651"/>
    <cellStyle name="20% - Accent4 2 5 3" xfId="652"/>
    <cellStyle name="60% - 강조색3 5 2" xfId="653"/>
    <cellStyle name="_CN1-2" xfId="654"/>
    <cellStyle name="??? ????? 4" xfId="655"/>
    <cellStyle name="超链接 3 4 2 7" xfId="656"/>
    <cellStyle name="강조색1 2 2 3 2" xfId="657"/>
    <cellStyle name="常规 2 4 2 4 2 2 4" xfId="658"/>
    <cellStyle name="20% - Accent4 2 2 3 3" xfId="659"/>
    <cellStyle name="60% - Accent1 2 2 5" xfId="660"/>
    <cellStyle name="常规 2 2 2 2 2 2 8" xfId="661"/>
    <cellStyle name="60% - 강조색3 2 2 3" xfId="662"/>
    <cellStyle name="常规 3 3 2 2 3 2 2 3" xfId="663"/>
    <cellStyle name="Hyperlink 3 2 3 2" xfId="664"/>
    <cellStyle name="20% - 輔色6" xfId="665"/>
    <cellStyle name="40% - 强调文字颜色 5" xfId="666" builtinId="47"/>
    <cellStyle name="常规 3 2 2 4 4 2 3" xfId="667"/>
    <cellStyle name="輸入 2 3 5 10" xfId="668"/>
    <cellStyle name="_B009_JTP+CJ12_ABX ,歐線 201112 3" xfId="669"/>
    <cellStyle name="_2003 SUMMER EB_WB BSA(TNWA_21May)a_AMP BUDGET 2007" xfId="670"/>
    <cellStyle name="Input 20 2 6 2" xfId="671"/>
    <cellStyle name="Input 15 2 6 2" xfId="672"/>
    <cellStyle name="_JTP-月營運分析_華中版估貨 (4)_Teresa 201110 2" xfId="673"/>
    <cellStyle name="超链接 3 3 2 3 2 2 3" xfId="674"/>
    <cellStyle name="_KMC" xfId="675"/>
    <cellStyle name="超链接 3 2 2 2 2 2 5" xfId="676"/>
    <cellStyle name="40% - Accent3 2 2 2 5" xfId="677"/>
    <cellStyle name="60% - 輔色5 2 5" xfId="678"/>
    <cellStyle name="?????abawp 4" xfId="679"/>
    <cellStyle name="Input 6 2 2 2 2" xfId="680"/>
    <cellStyle name="常规 48 2" xfId="681"/>
    <cellStyle name="常规 53 2" xfId="682"/>
    <cellStyle name="常规 6 3 2 3" xfId="683"/>
    <cellStyle name="計算方式 2 6 7" xfId="684"/>
    <cellStyle name="Input 5 6 3" xfId="685"/>
    <cellStyle name="計算方式 2 6 6 2 4 3" xfId="686"/>
    <cellStyle name="BLEBLE" xfId="687"/>
    <cellStyle name="常规 21 5 2 2 2" xfId="688"/>
    <cellStyle name="Output 2 3 9 3" xfId="689"/>
    <cellStyle name="20% - Accent6 3 4 3" xfId="690"/>
    <cellStyle name="60% - 强调文字颜色 5" xfId="691" builtinId="48"/>
    <cellStyle name="Calculation 2 5 8" xfId="692"/>
    <cellStyle name="60% - 着色 6 2" xfId="693"/>
    <cellStyle name="Accent4 2 6" xfId="694"/>
    <cellStyle name="Input 2 2 2 2 2 2 3" xfId="695"/>
    <cellStyle name="_Christine 201006_2011 十一併班提案" xfId="696"/>
    <cellStyle name="_B009_JTP+CJ12_華中版估貨 (4)_PHM - LMD all 2" xfId="697"/>
    <cellStyle name="_B009_JTP+CJ12_PHM - LMD all_PHM - LMD all_TMT 報告 (2)_Teresa 201110_B50306CVI" xfId="698"/>
    <cellStyle name="_B009_JTP+CJ12_華中版估貨 (4)_PHM - LMD all_TMT 報告 (2)_B50306CVI 3" xfId="699"/>
    <cellStyle name="强调文字颜色 6" xfId="700" builtinId="49"/>
    <cellStyle name="Calculation 4 2 2 8" xfId="701"/>
    <cellStyle name="계산 2 4 7 2" xfId="702"/>
    <cellStyle name="_JTP-月營運分析_NE1+NE3_月營運分析 2" xfId="703"/>
    <cellStyle name="常规 2 2 2 9" xfId="704"/>
    <cellStyle name="60% - 강조색3 5 3" xfId="705"/>
    <cellStyle name="常规 25 2 2 2 3 3 2" xfId="706"/>
    <cellStyle name="??? ????? 5" xfId="707"/>
    <cellStyle name="imexp 2" xfId="708"/>
    <cellStyle name="常规 2 2 2 2 4 3 2 4" xfId="709"/>
    <cellStyle name="輸入 2 12 12" xfId="710"/>
    <cellStyle name="_12月 農曆年併班 study  ABX &amp; FBS" xfId="711"/>
    <cellStyle name="常规 18 4 4" xfId="712"/>
    <cellStyle name="_JTP-月營運分析_NTE_月營運分析 2" xfId="713"/>
    <cellStyle name="40% - 强调文字颜色 6" xfId="714" builtinId="51"/>
    <cellStyle name="常规 6 9 4 2" xfId="715"/>
    <cellStyle name="_ESA每航次效益_2011 十一併班 - CIX 2" xfId="716"/>
    <cellStyle name="60% - 輔色5 2 6" xfId="717"/>
    <cellStyle name="Output 3 2 3 2" xfId="718"/>
    <cellStyle name="常规 48 3" xfId="719"/>
    <cellStyle name="常规 53 3" xfId="720"/>
    <cellStyle name="常规 6 3 2 4" xfId="721"/>
    <cellStyle name="Input 5 6 4" xfId="722"/>
    <cellStyle name="Input 6 2 2 2 3" xfId="723"/>
    <cellStyle name="差_123东南亚分部各类数据统计201206（1）_副本东南亚分部各类数据统计201303" xfId="724"/>
    <cellStyle name="?????abawp 5" xfId="725"/>
    <cellStyle name="60% - Accent2 2 2 3 2 2" xfId="726"/>
    <cellStyle name="Accent4 2 7" xfId="727"/>
    <cellStyle name="超链接 2 8 5 2 2" xfId="728"/>
    <cellStyle name="常规 2 4 12 2" xfId="729"/>
    <cellStyle name="60% - 强调文字颜色 6" xfId="730" builtinId="52"/>
    <cellStyle name="Calculation 2 2 4 5 2" xfId="731"/>
    <cellStyle name="輸入 2 2 3 3 2 10" xfId="732"/>
    <cellStyle name="超链接 3 3 3 5 4" xfId="733"/>
    <cellStyle name="??" xfId="734"/>
    <cellStyle name="Calculation 2 2 3 2 3 3" xfId="735"/>
    <cellStyle name="보통 2 4 3" xfId="736"/>
    <cellStyle name="Normal 15 2 2 3" xfId="737"/>
    <cellStyle name="_Grace_201110" xfId="738"/>
    <cellStyle name="_201203 以後CVT-營運分析 3" xfId="739"/>
    <cellStyle name="Commentaire 2 5 2" xfId="740"/>
    <cellStyle name="20% - Accent6 3 2 2 2" xfId="741"/>
    <cellStyle name="備註 2 2 2 3" xfId="742"/>
    <cellStyle name="_PHX+IF2 201007報告_2012 日本新年併班 - JTS" xfId="743"/>
    <cellStyle name="40% - 輔色6 2 3 2" xfId="744"/>
    <cellStyle name="통화_1202" xfId="745"/>
    <cellStyle name="_YML-AES-AME-Jan09_KEU Slot Cost Calc 02-02-2010_Simulation 2 2" xfId="746"/>
    <cellStyle name="Hyperlink 2 2 7" xfId="747"/>
    <cellStyle name="_B009_JTP+CJ12_華中版估貨 (4)_B50306CVI 2" xfId="748"/>
    <cellStyle name="_Christine 201006_2012 日本新年併班 - JST 3" xfId="749"/>
    <cellStyle name="常规 7 14 7 2" xfId="750"/>
    <cellStyle name="20% - Accent3 2 2 4 2 2" xfId="751"/>
    <cellStyle name="常规 9 5 5 2" xfId="752"/>
    <cellStyle name="???" xfId="753"/>
    <cellStyle name="Accent3 3 2 3" xfId="754"/>
    <cellStyle name="超链接 3 3 2 4 2 2" xfId="755"/>
    <cellStyle name="_TPI_2012 日本新年併班 - JSH 3" xfId="756"/>
    <cellStyle name="_Christine 201006_2012 CNY Blank Sailing BC update   (2)_HKG線改版 + MAL2線 研究 - 20121019 3" xfId="757"/>
    <cellStyle name="Normal 13 4 3" xfId="758"/>
    <cellStyle name="_Annie_201211" xfId="759"/>
    <cellStyle name="常规 3 4 2 2 4 2 3" xfId="760"/>
    <cellStyle name="_B009_JTP+CJ12_貨量總表_PHM - LMD all_PHM - LMD all_TMT 報告 (2)_Teresa 201110_B50306CVI 2" xfId="761"/>
    <cellStyle name="常规 2 2 2 3 3" xfId="762"/>
    <cellStyle name="Input 11 11" xfId="763"/>
    <cellStyle name="_Grace_201007_2011 十一併班提案_CVT投入2500船型 study 20120704 (2) 3" xfId="764"/>
    <cellStyle name="常规 2 2 2 2 4 8" xfId="765"/>
    <cellStyle name="Calculation 4 2 2 2 3" xfId="766"/>
    <cellStyle name="_2011回教年預估Omit S3892E版 3" xfId="767"/>
    <cellStyle name="Normal 2 4 2 3" xfId="768"/>
    <cellStyle name="常规 2 3 2 2 4 2 2 3" xfId="769"/>
    <cellStyle name="超链接 3 2 2 9" xfId="770"/>
    <cellStyle name="超链接 2 6 2 3 3" xfId="771"/>
    <cellStyle name="_Christine 201006 3" xfId="772"/>
    <cellStyle name="_StartUp_LMD PA2 study 2" xfId="773"/>
    <cellStyle name="_Christine 201006_2011 十一併班 - CIX" xfId="774"/>
    <cellStyle name="Output 3 3 9" xfId="775"/>
    <cellStyle name="??? ????? 2 2" xfId="776"/>
    <cellStyle name="_JTP-月營運分析_ABX_月營運分析_B50306CVI" xfId="777"/>
    <cellStyle name="超链接 3 4 2 5 2" xfId="778"/>
    <cellStyle name="常规 2 4 2 4 2 2 2 2" xfId="779"/>
    <cellStyle name="60% - Accent1 2 2 3 2" xfId="780"/>
    <cellStyle name="Normal 13 4 4" xfId="781"/>
    <cellStyle name="Comma 2 2" xfId="782"/>
    <cellStyle name="_Annie_201212" xfId="783"/>
    <cellStyle name="_B009_JTP+CJ12_貨量總表_PHM - LMD all_PHM - LMD all_TMT 報告 (2)_Teresa 201110_B50306CVI 3" xfId="784"/>
    <cellStyle name="??? ????? 2 3" xfId="785"/>
    <cellStyle name="??? ????? 3 3" xfId="786"/>
    <cellStyle name="Note 2 2" xfId="787"/>
    <cellStyle name="Output 4 2 2 2 7" xfId="788"/>
    <cellStyle name="_StartUp_2012Q1 2" xfId="789"/>
    <cellStyle name="_B009_JTP+CJ12_PHM - LMD all_PHM - LMD all_ABX ,歐線 201112_B50306CVI 2" xfId="790"/>
    <cellStyle name="Accent2 2" xfId="791"/>
    <cellStyle name="Total 2 2 2 5 3" xfId="792"/>
    <cellStyle name="超链接 3 2 5 3 3 2" xfId="793"/>
    <cellStyle name="20% - Accent3 4 2 3 2 2" xfId="794"/>
    <cellStyle name="40% - Accent6 3 3 2" xfId="795"/>
    <cellStyle name="常规 10 7 2" xfId="796"/>
    <cellStyle name="강조색5 2 2 3" xfId="797"/>
    <cellStyle name="常规 2 2 4 3 8 3" xfId="798"/>
    <cellStyle name="Normal 2 6 2 3" xfId="799"/>
    <cellStyle name="60% - 강조색3 2 2 5" xfId="800"/>
    <cellStyle name="60% - Accent1 2 2 7" xfId="801"/>
    <cellStyle name="??? ????? 6" xfId="802"/>
    <cellStyle name="常规 42 8 2 2 2 2" xfId="803"/>
    <cellStyle name="常规 6 5 3 3 3 2" xfId="804"/>
    <cellStyle name="常规 9 5 5 2 2" xfId="805"/>
    <cellStyle name="Normal 3 5 2 4" xfId="806"/>
    <cellStyle name="??? 2" xfId="807"/>
    <cellStyle name="常规 49 7 3" xfId="808"/>
    <cellStyle name="_CN1-2_2012 CNY Blank Sailing BC update   (2) 3" xfId="809"/>
    <cellStyle name="計算方式 2 10 3 3" xfId="810"/>
    <cellStyle name="20% - Accent6 4 4 2 2" xfId="811"/>
    <cellStyle name="??? 3" xfId="812"/>
    <cellStyle name="Accent5 2 5 2" xfId="813"/>
    <cellStyle name="一般 6 2 3 2" xfId="814"/>
    <cellStyle name="Accent6 3 2" xfId="815"/>
    <cellStyle name="_B009_JTP+CJ12_PHM - LMD all_TMT 報告 (2)_ABX ,歐線 201112_B50306CVI 2" xfId="816"/>
    <cellStyle name="一般 680 2 5" xfId="817"/>
    <cellStyle name="Calculation 4 6 4" xfId="818"/>
    <cellStyle name="计算 2 9 2" xfId="819"/>
    <cellStyle name="20% - 강조색3 2 2" xfId="820"/>
    <cellStyle name="Entered 2" xfId="821"/>
    <cellStyle name="???? [0.00]_NEWSTDS" xfId="822"/>
    <cellStyle name="Check Cell 4 2 5" xfId="823"/>
    <cellStyle name="계산 2 4 2 5" xfId="824"/>
    <cellStyle name="常规 6 18 8 2" xfId="825"/>
    <cellStyle name="20% - Accent5 3 4 3" xfId="826"/>
    <cellStyle name="輸出 2 4 4 5" xfId="827"/>
    <cellStyle name="_麥寮二線研究HK 版" xfId="828"/>
    <cellStyle name="常规 21 4 2 2 2" xfId="829"/>
    <cellStyle name="Input 2 9 2" xfId="830"/>
    <cellStyle name="_201112_JTP+CJ12 3" xfId="831"/>
    <cellStyle name="壞 2 7 2" xfId="832"/>
    <cellStyle name="Calculation 2 2 2 2 6" xfId="833"/>
    <cellStyle name="Normal 14 2 5" xfId="834"/>
    <cellStyle name="_CCI_2011_2012 CNY Blank Sailing BC update   (2)" xfId="835"/>
    <cellStyle name="20% - Accent4 3" xfId="836"/>
    <cellStyle name="args.style 5" xfId="837"/>
    <cellStyle name="20% - 强调文字颜色 4 4" xfId="838"/>
    <cellStyle name="60% - 輔色5 2 2 2" xfId="839"/>
    <cellStyle name="Normal 3 2 3 4" xfId="840"/>
    <cellStyle name="Warning Text 2 2 6" xfId="841"/>
    <cellStyle name="20% - 輔色1 2 4" xfId="842"/>
    <cellStyle name="_JTP-月營運分析_PHM - LMD all_PHM - LMD all_ABX ,歐線 201112 2" xfId="843"/>
    <cellStyle name="_CCI_2011_2011 十一併班 - TMT" xfId="844"/>
    <cellStyle name="Explanatory Text 4 2 3" xfId="845"/>
    <cellStyle name="_星馬版 - C Oil, 500 2" xfId="846"/>
    <cellStyle name="20% - 强调文字颜色 4 2 2 2" xfId="847"/>
    <cellStyle name="Normal 14 2 3 2 2" xfId="848"/>
    <cellStyle name="注释 2 2 3 2 8" xfId="849"/>
    <cellStyle name="輸入 6 2 6" xfId="850"/>
    <cellStyle name="20% - 輔色6 2 7 2" xfId="851"/>
    <cellStyle name="20% - Accent3 2 4" xfId="852"/>
    <cellStyle name="_B009_JTP+CJ12_華中版估貨 (4)_PHM - LMD all_TMT 報告 (2)" xfId="853"/>
    <cellStyle name="好_中远印度各类数据统计201212_东南亚分部各类数据统计201303 (4) 2" xfId="854"/>
    <cellStyle name="_Grace 201012_2012 日本新年併班 - JTS 3" xfId="855"/>
    <cellStyle name="輸入 2 3 7 2" xfId="856"/>
    <cellStyle name="输入 2 2 2 9" xfId="857"/>
    <cellStyle name="合計 2 5 3 3 2 2 2" xfId="858"/>
    <cellStyle name="Lien hypertexte visité 3 2" xfId="859"/>
    <cellStyle name="60% - Accent6 2 3 2" xfId="860"/>
    <cellStyle name="Total 3 7 2 3" xfId="861"/>
    <cellStyle name="超链接 8 4 3 4" xfId="862"/>
    <cellStyle name="Heading 3 4" xfId="863"/>
    <cellStyle name="_JTP-月營運分析_PHM - LMD all_PHM - LMD all_Teresa 201110_B50306CVI 2" xfId="864"/>
    <cellStyle name="說明文字 2 2 5" xfId="865"/>
    <cellStyle name="60% - Accent5 3 5" xfId="866"/>
    <cellStyle name="_B009_JTP+CJ12_TMT 報告 (2)_Teresa 201110 3" xfId="867"/>
    <cellStyle name="Normal 2 2 2 2 2 4" xfId="868"/>
    <cellStyle name="20% - 輔色1 2 2 2 2" xfId="869"/>
    <cellStyle name="_JTP-月營運分析_華中版估貨 (4)_TMT 報告 (2)_B50306CVI 2" xfId="870"/>
    <cellStyle name="Input 2 3 5 2 3" xfId="871"/>
    <cellStyle name="常规 18 4 6" xfId="872"/>
    <cellStyle name="_AMP BUDGET 2007 2" xfId="873"/>
    <cellStyle name="_PHX+IF2 201007報告_2013 潑水節併班-NTE 3" xfId="874"/>
    <cellStyle name="常规 6 10 2 2" xfId="875"/>
    <cellStyle name="好_StartUp_TPS TISPROFORMA120917A (2)" xfId="876"/>
    <cellStyle name="常规 57 2 2 3" xfId="877"/>
    <cellStyle name="?????" xfId="878"/>
    <cellStyle name="常规 36 4 3 5" xfId="879"/>
    <cellStyle name="20% - 着色 5 2" xfId="880"/>
    <cellStyle name="????? 2" xfId="881"/>
    <cellStyle name="_Grace 201012_2011 十一併班 - TMT" xfId="882"/>
    <cellStyle name="注释 2 14 2" xfId="883"/>
    <cellStyle name="備註 2 7 2 4" xfId="884"/>
    <cellStyle name="常规 4 4 2 2 5 2" xfId="885"/>
    <cellStyle name="超链接 3 3 2 2 10" xfId="886"/>
    <cellStyle name="60% - 輔色6 2 7 2" xfId="887"/>
    <cellStyle name="????? 2 2" xfId="888"/>
    <cellStyle name="40% - 輔色3 2 6" xfId="889"/>
    <cellStyle name="輸出 2 6 2 4 7" xfId="890"/>
    <cellStyle name="Total 2 4 2 3" xfId="891"/>
    <cellStyle name="常规 36 4 3 5 2" xfId="892"/>
    <cellStyle name="計算方式 2 6 6 2 9 3" xfId="893"/>
    <cellStyle name="20% - 着色 5 2 2" xfId="894"/>
    <cellStyle name="40% - 강조색3 2 2 4" xfId="895"/>
    <cellStyle name="20% - 강조색6 2 2 3" xfId="896"/>
    <cellStyle name="_Grace_201108 3" xfId="897"/>
    <cellStyle name="Output 2 5 5 2" xfId="898"/>
    <cellStyle name="Input 13 9 2" xfId="899"/>
    <cellStyle name="강조색2 2 2 3" xfId="900"/>
    <cellStyle name="備註 2 2 4 7" xfId="901"/>
    <cellStyle name="计算 2 2 2 3 11" xfId="902"/>
    <cellStyle name="超链接 3 2 2 3 3 2" xfId="903"/>
    <cellStyle name="40% - Accent3 3 3 2" xfId="904"/>
    <cellStyle name="计算 2 2 4 3" xfId="905"/>
    <cellStyle name="常规 2 5 2 2 2 2 4" xfId="906"/>
    <cellStyle name="20% - 강조색6 4 3" xfId="907"/>
    <cellStyle name="_2012_1st_Qtr_SKD_Review" xfId="908"/>
    <cellStyle name="20% - Акцент2 2" xfId="909"/>
    <cellStyle name="輸入 5 3 3" xfId="910"/>
    <cellStyle name="Title 4 4 2" xfId="911"/>
    <cellStyle name="輸出 9 3 2" xfId="912"/>
    <cellStyle name="_B009_JTP+CJ12_華中版估貨 (4)_PHM - LMD all_B50306CVI 2" xfId="913"/>
    <cellStyle name="差_中远印度各类数据统计201212_cosconsea-costar staff infors" xfId="914"/>
    <cellStyle name="超链接 2 6 2 2 2 2" xfId="915"/>
    <cellStyle name="40% - Accent1 3" xfId="916"/>
    <cellStyle name="60% - Accent2 2 2 2 2" xfId="917"/>
    <cellStyle name="Примечание 5 2 6 2" xfId="918"/>
    <cellStyle name="輸出 2 6 2 4 8" xfId="919"/>
    <cellStyle name="Total 2 4 2 4" xfId="920"/>
    <cellStyle name="20% - 着色 5 2 3" xfId="921"/>
    <cellStyle name="40% - 강조색3 2 2 5" xfId="922"/>
    <cellStyle name="????? 2 3" xfId="923"/>
    <cellStyle name="40% - 輔色3 2 7" xfId="924"/>
    <cellStyle name="Input 13 9 3" xfId="925"/>
    <cellStyle name="_JTP-月營運分析_NE1+NE3_月營運分析_B50306CVI 2" xfId="926"/>
    <cellStyle name="강조색2 2 2 4" xfId="927"/>
    <cellStyle name="備註 2 2 4 8" xfId="928"/>
    <cellStyle name="计算 2 2 2 3 12" xfId="929"/>
    <cellStyle name="超链接 3 2 2 3 3 3" xfId="930"/>
    <cellStyle name="40% - Accent3 3 3 3" xfId="931"/>
    <cellStyle name="20% - 강조색6 2 2 4" xfId="932"/>
    <cellStyle name="Output 2 5 5 3" xfId="933"/>
    <cellStyle name="_B009_JTP+CJ12_PHM - LMD all_PHM - LMD all_Teresa 201110" xfId="934"/>
    <cellStyle name="常规 7 2 3 2 4" xfId="935"/>
    <cellStyle name="20% - Accent3 2 4 3" xfId="936"/>
    <cellStyle name="輸出 2 5 6 2 3 2" xfId="937"/>
    <cellStyle name="_B009_JTP+CJ12_華中版估貨 (4)_PHM - LMD all_TMT 報告 (2) 3" xfId="938"/>
    <cellStyle name="常规 2 3 8 5" xfId="939"/>
    <cellStyle name="20% - 强调文字颜色 4 2 2 2 3" xfId="940"/>
    <cellStyle name="60% - アクセント 1 4 2" xfId="941"/>
    <cellStyle name="_Christine 201006_Annie_201302" xfId="942"/>
    <cellStyle name="超链接 8 5 2 2 2 3" xfId="943"/>
    <cellStyle name="Input 3 3 9 3" xfId="944"/>
    <cellStyle name="_201301_JSH+JTC" xfId="945"/>
    <cellStyle name="????? 3" xfId="946"/>
    <cellStyle name="常规 5 2 7 2 2" xfId="947"/>
    <cellStyle name="_Grace 201012_2012 日本新年併班 - JST 2" xfId="948"/>
    <cellStyle name="출력 2 2 2 2 4 3" xfId="949"/>
    <cellStyle name="Вывод 2 2 7" xfId="950"/>
    <cellStyle name="_JTP-月營運分析_PHM - LMD all_PHM - LMD all_TMT 報告 (2)_ABX ,歐線 201112 3" xfId="951"/>
    <cellStyle name="输入 2 6 2 2" xfId="952"/>
    <cellStyle name="40% - Accent2 2" xfId="953"/>
    <cellStyle name="Input 24 2 2 2" xfId="954"/>
    <cellStyle name="Input 19 2 2 2" xfId="955"/>
    <cellStyle name="链接单元格 2 7" xfId="956"/>
    <cellStyle name="Calculation 3 2 4 4" xfId="957"/>
    <cellStyle name="20% - 輔色4 2 5 3" xfId="958"/>
    <cellStyle name="メモ 10" xfId="959"/>
    <cellStyle name="常规 3 4 2 2 9" xfId="960"/>
    <cellStyle name="_201301_JSH+JTC 2" xfId="961"/>
    <cellStyle name="40% - 强调文字颜色 3 2 5 3" xfId="962"/>
    <cellStyle name="Heading 3 4 3 2" xfId="963"/>
    <cellStyle name="_Doris_201201 3" xfId="964"/>
    <cellStyle name="_Christine edit 201008 3" xfId="965"/>
    <cellStyle name="계산 4 6 2" xfId="966"/>
    <cellStyle name="千位分隔[0] 2 13" xfId="967"/>
    <cellStyle name="Input 2 2 2 3 3" xfId="968"/>
    <cellStyle name="Вывод 10 2" xfId="969"/>
    <cellStyle name="_Christine 201006_Annie_201302 2" xfId="970"/>
    <cellStyle name="_KEU Budget bunker 2010FY-29-01-2010 3 3" xfId="971"/>
    <cellStyle name="Input 2 5 5" xfId="972"/>
    <cellStyle name="????? 3 2" xfId="973"/>
    <cellStyle name="計算方式 6" xfId="974"/>
    <cellStyle name="60% - Accent4 5 2" xfId="975"/>
    <cellStyle name="Calculation 3 7 2 2" xfId="976"/>
    <cellStyle name="常规 42 6 4 2 3" xfId="977"/>
    <cellStyle name="_Christine 201006_Annie_201302 3" xfId="978"/>
    <cellStyle name="Input 2 5 6" xfId="979"/>
    <cellStyle name="20% - 輔色4 2 5 4" xfId="980"/>
    <cellStyle name="メモ 11" xfId="981"/>
    <cellStyle name="_201301_JSH+JTC 3" xfId="982"/>
    <cellStyle name="輸出 2 2 2 5 9 3" xfId="983"/>
    <cellStyle name="Normal 13 3 3 2" xfId="984"/>
    <cellStyle name="常规 2 4 5 8 2" xfId="985"/>
    <cellStyle name="_FES-第九條 Kota Lumba 租金模擬 19000-II_2012 日本新年併班 - JSH 2" xfId="986"/>
    <cellStyle name="60% - Accent2 2 2 3 2" xfId="987"/>
    <cellStyle name="Примечание 5 2 7 2" xfId="988"/>
    <cellStyle name="????? 3 3" xfId="989"/>
    <cellStyle name="注释 2 16" xfId="990"/>
    <cellStyle name="常规 4 4 2 2 7" xfId="991"/>
    <cellStyle name="60% - 輔色6 2 9" xfId="992"/>
    <cellStyle name="_Grace_201301" xfId="993"/>
    <cellStyle name="常规 6 4 2 7" xfId="994"/>
    <cellStyle name="????? 4" xfId="995"/>
    <cellStyle name="_Grace 201012_2012 日本新年併班 - JST 3" xfId="996"/>
    <cellStyle name="Total 2 4 4 3" xfId="997"/>
    <cellStyle name="_HPH3貨載預估 (2) 3" xfId="998"/>
    <cellStyle name="_Panamax 投入CMS-JTS-KSS-NS1 研究 111013 3" xfId="999"/>
    <cellStyle name="差_WIN-SEACON" xfId="1000"/>
    <cellStyle name="????? 4 2" xfId="1001"/>
    <cellStyle name="_Grace_201301 2" xfId="1002"/>
    <cellStyle name="Accent1 2 8" xfId="1003"/>
    <cellStyle name="常规 2 2 2 3 2 2 3 2 3" xfId="1004"/>
    <cellStyle name="_Grace_201301 3" xfId="1005"/>
    <cellStyle name="20% - Accent5 2 5 2 2" xfId="1006"/>
    <cellStyle name="常规 2 4 19 2" xfId="1007"/>
    <cellStyle name="常规 2 4 2 2 4" xfId="1008"/>
    <cellStyle name="60% - 강조색4 2 2 2 2" xfId="1009"/>
    <cellStyle name="Input 20 2 2" xfId="1010"/>
    <cellStyle name="Input 15 2 2" xfId="1011"/>
    <cellStyle name="合計 2 3 2 3" xfId="1012"/>
    <cellStyle name="20% - Accent4 3 2 3 2 2" xfId="1013"/>
    <cellStyle name="60% - Accent2 2 2 4 2" xfId="1014"/>
    <cellStyle name="Примечание 5 2 8 2" xfId="1015"/>
    <cellStyle name="_表格_FIXCOST" xfId="1016"/>
    <cellStyle name="????? 4 3" xfId="1017"/>
    <cellStyle name="40% - 强调文字颜色 4 2 2 3 2" xfId="1018"/>
    <cellStyle name="????? 5" xfId="1019"/>
    <cellStyle name="_B009_JTP+CJ12_貨量總表" xfId="1020"/>
    <cellStyle name="常规 2 2 3 2 2 2 4 2 2" xfId="1021"/>
    <cellStyle name="超链接 3 3 2 3 4 2" xfId="1022"/>
    <cellStyle name="常规 2 3 3 3 2 2 2 2 2" xfId="1023"/>
    <cellStyle name="输入 2 6 5" xfId="1024"/>
    <cellStyle name="超链接 3 2 4" xfId="1025"/>
    <cellStyle name="40% - Accent5" xfId="1026"/>
    <cellStyle name="Output 4 5 4 3" xfId="1027"/>
    <cellStyle name="_201112_PNH+PNS 2" xfId="1028"/>
    <cellStyle name="Input 27 2 11" xfId="1029"/>
    <cellStyle name="40% - 强调文字颜色 4 2 2 3 3" xfId="1030"/>
    <cellStyle name="Примечание 3 10" xfId="1031"/>
    <cellStyle name="????? 6" xfId="1032"/>
    <cellStyle name="計算方式 2 4 4 9" xfId="1033"/>
    <cellStyle name="?????abawp" xfId="1034"/>
    <cellStyle name="_Grace 201012_2011十一併班 - NS1 2" xfId="1035"/>
    <cellStyle name="C￥A?_?μ?÷CoE? " xfId="1036"/>
    <cellStyle name="輸出 2 4 5 5" xfId="1037"/>
    <cellStyle name="常规 21 4 2 3 2" xfId="1038"/>
    <cellStyle name="_JTP-月營運分析_PHM - LMD all_Teresa 201110_B50306CVI" xfId="1039"/>
    <cellStyle name="壞 2 8 2" xfId="1040"/>
    <cellStyle name="Calculation 2 2 2 3 6" xfId="1041"/>
    <cellStyle name="Normal 14 3 5" xfId="1042"/>
    <cellStyle name="?????abawp 2 2" xfId="1043"/>
    <cellStyle name="20% - 强调文字颜色 5 4" xfId="1044"/>
    <cellStyle name="60% - 輔色5 2 3 2" xfId="1045"/>
    <cellStyle name="20% - Accent5 3" xfId="1046"/>
    <cellStyle name="强调文字颜色 2 2 3" xfId="1047"/>
    <cellStyle name="20% - Accent2" xfId="1048"/>
    <cellStyle name="輸出 2 4 5 5 2" xfId="1049"/>
    <cellStyle name="常规 21 4 2 3 2 2" xfId="1050"/>
    <cellStyle name="_JTP-月營運分析_PHM - LMD all_Teresa 201110_B50306CVI 2" xfId="1051"/>
    <cellStyle name="입력 2 3 10" xfId="1052"/>
    <cellStyle name="合計 2 6 2 4 11" xfId="1053"/>
    <cellStyle name="Good 2 2 4 3" xfId="1054"/>
    <cellStyle name="壞 2 8 2 2" xfId="1055"/>
    <cellStyle name="Calculation 2 2 2 3 6 2" xfId="1056"/>
    <cellStyle name="?????abawp 2 2 2" xfId="1057"/>
    <cellStyle name="60% - 輔色5 2 3 2 2" xfId="1058"/>
    <cellStyle name="20% - Accent5 3 2" xfId="1059"/>
    <cellStyle name="强调文字颜色 2 2 4" xfId="1060"/>
    <cellStyle name="20% - Accent3" xfId="1061"/>
    <cellStyle name="常规 3 2 3 5 2 2" xfId="1062"/>
    <cellStyle name="_JTP-月營運分析_PHM - LMD all_Teresa 201110_B50306CVI 3" xfId="1063"/>
    <cellStyle name="計算方式 2 3 3 3 10 2" xfId="1064"/>
    <cellStyle name="Calculation 2 2 2 3 6 3" xfId="1065"/>
    <cellStyle name="?????abawp 2 2 3" xfId="1066"/>
    <cellStyle name="60% - 輔色5 2 3 2 3" xfId="1067"/>
    <cellStyle name="20% - Accent5 3 3" xfId="1068"/>
    <cellStyle name="壞 2 8 3" xfId="1069"/>
    <cellStyle name="Calculation 2 2 2 3 7" xfId="1070"/>
    <cellStyle name="Normal 14 3 6" xfId="1071"/>
    <cellStyle name="?????abawp 2 3" xfId="1072"/>
    <cellStyle name="計算方式 2 6 5 3" xfId="1073"/>
    <cellStyle name="_B009_JTP+CJ12_華中版估貨 (4)_PHM - LMD all_PHM - LMD all_ABX ,歐線 201112" xfId="1074"/>
    <cellStyle name="輔色5 6 2" xfId="1075"/>
    <cellStyle name="60% - 輔色5 2 3 3" xfId="1076"/>
    <cellStyle name="Note 2 2 2 10 2" xfId="1077"/>
    <cellStyle name="20% - Accent5 4" xfId="1078"/>
    <cellStyle name="超链接 3 5 3 3 2 3" xfId="1079"/>
    <cellStyle name="_IFX 營運分析_2012 日本新年併班 - JSH" xfId="1080"/>
    <cellStyle name="常规 2 3 5 3 2" xfId="1081"/>
    <cellStyle name="40% - Accent3 2 2 2 3 3" xfId="1082"/>
    <cellStyle name="輸出 2 2 6 2 7" xfId="1083"/>
    <cellStyle name="?????abawp 2 3 2" xfId="1084"/>
    <cellStyle name="計算方式 2 6 5 3 2" xfId="1085"/>
    <cellStyle name="_B009_JTP+CJ12_華中版估貨 (4)_PHM - LMD all_PHM - LMD all_ABX ,歐線 201112 2" xfId="1086"/>
    <cellStyle name="20% - Accent5 4 2" xfId="1087"/>
    <cellStyle name="Normal 18 7" xfId="1088"/>
    <cellStyle name="_IFX 營運分析_2012 日本新年併班 - JSH 2" xfId="1089"/>
    <cellStyle name="常规 2 3 5 3 2 2" xfId="1090"/>
    <cellStyle name="輸出 2 2 6 2 8" xfId="1091"/>
    <cellStyle name="?????abawp 2 3 3" xfId="1092"/>
    <cellStyle name="計算方式 2 6 5 3 3" xfId="1093"/>
    <cellStyle name="_B009_JTP+CJ12_華中版估貨 (4)_PHM - LMD all_PHM - LMD all_ABX ,歐線 201112 3" xfId="1094"/>
    <cellStyle name="20% - Accent5 4 3" xfId="1095"/>
    <cellStyle name="_IFX 營運分析_2012 日本新年併班 - JSH 3" xfId="1096"/>
    <cellStyle name="常规 2 3 5 3 2 3" xfId="1097"/>
    <cellStyle name="壞 2 8 4" xfId="1098"/>
    <cellStyle name="Calculation 2 2 2 3 8" xfId="1099"/>
    <cellStyle name="Input 8 11 2" xfId="1100"/>
    <cellStyle name="?????abawp 2 4" xfId="1101"/>
    <cellStyle name="60% - Accent1 3 2" xfId="1102"/>
    <cellStyle name="60% - 輔色5 2 3 4" xfId="1103"/>
    <cellStyle name="20% - Accent5 5" xfId="1104"/>
    <cellStyle name="_CIK-1_2011 十一併班 - TMT" xfId="1105"/>
    <cellStyle name="好_ABX - C7 Slot Cost 5" xfId="1106"/>
    <cellStyle name="?????abawp 2 4 2" xfId="1107"/>
    <cellStyle name="60% - Accent1 3 2 2" xfId="1108"/>
    <cellStyle name="常规 2 2 2 2 3 2 5" xfId="1109"/>
    <cellStyle name="20% - Accent5 5 2" xfId="1110"/>
    <cellStyle name="Input 7 2 10" xfId="1111"/>
    <cellStyle name="常规 2 2 2 5 4 3" xfId="1112"/>
    <cellStyle name="_CIK-1_2011 十一併班 - TMT 2" xfId="1113"/>
    <cellStyle name="超链接 3 5 2 5" xfId="1114"/>
    <cellStyle name="常规 2 4 2 4 3 2 2" xfId="1115"/>
    <cellStyle name="?????abawp 2 4 3" xfId="1116"/>
    <cellStyle name="60% - Accent1 3 2 3" xfId="1117"/>
    <cellStyle name="常规 2 2 2 2 3 2 6" xfId="1118"/>
    <cellStyle name="20% - Accent5 5 3" xfId="1119"/>
    <cellStyle name="Input 7 2 11" xfId="1120"/>
    <cellStyle name="常规 2 2 2 5 4 4" xfId="1121"/>
    <cellStyle name="_CIK-1_2011 十一併班 - TMT 3" xfId="1122"/>
    <cellStyle name="Input 24 2 7 2" xfId="1123"/>
    <cellStyle name="Input 19 2 7 2" xfId="1124"/>
    <cellStyle name="20% - 强调文字颜色 2 2 5 3" xfId="1125"/>
    <cellStyle name="_B009_JTP+CJ12_貨量總表_PHM - LMD all_TMT 報告 (2)_B50306CVI 2" xfId="1126"/>
    <cellStyle name="常规 2 38" xfId="1127"/>
    <cellStyle name="常规 2 43" xfId="1128"/>
    <cellStyle name="輸出 2 10 2 8 2" xfId="1129"/>
    <cellStyle name="Calculation 2 2 2 3 9" xfId="1130"/>
    <cellStyle name="Input 8 11 3" xfId="1131"/>
    <cellStyle name="?????abawp 2 5" xfId="1132"/>
    <cellStyle name="60% - Accent1 3 3" xfId="1133"/>
    <cellStyle name="60% - 輔色5 2 3 5" xfId="1134"/>
    <cellStyle name="20% - Accent5 6" xfId="1135"/>
    <cellStyle name="輸出 2 3 5 8 2" xfId="1136"/>
    <cellStyle name="_201208_JSH+JTC 2" xfId="1137"/>
    <cellStyle name="20% - Accent1 4 2 5" xfId="1138"/>
    <cellStyle name="輔色5 2 2 2 5" xfId="1139"/>
    <cellStyle name="Input 4 2 3 6 3" xfId="1140"/>
    <cellStyle name="_B009_JTP+CJ12_貨量總表_PHM - LMD all_TMT 報告 (2)_B50306CVI 3" xfId="1141"/>
    <cellStyle name="差_123东南亚分部各类数据统计201206（1）_菲律宾2 2" xfId="1142"/>
    <cellStyle name="常规 2 39" xfId="1143"/>
    <cellStyle name="常规 2 44" xfId="1144"/>
    <cellStyle name="輸出 2 10 2 8 3" xfId="1145"/>
    <cellStyle name="常规 2 2 6 2 2 2 2" xfId="1146"/>
    <cellStyle name="?????abawp 2 6" xfId="1147"/>
    <cellStyle name="60% - Accent1 3 4" xfId="1148"/>
    <cellStyle name="20% - Accent5 7" xfId="1149"/>
    <cellStyle name="20% - Accent6 3 4 2 2" xfId="1150"/>
    <cellStyle name="備註 2 4 2 3" xfId="1151"/>
    <cellStyle name="Normal 2 5 2 5" xfId="1152"/>
    <cellStyle name="Accent4 2 5 2" xfId="1153"/>
    <cellStyle name="超链接 2 6 3 3 5" xfId="1154"/>
    <cellStyle name="Accent3 2 2 3 3" xfId="1155"/>
    <cellStyle name="40% - Accent6 2 3 4" xfId="1156"/>
    <cellStyle name="计算 2 2 2 3 2 9 3" xfId="1157"/>
    <cellStyle name="_Grace 201006_2012 日本新年併班 - JST" xfId="1158"/>
    <cellStyle name="_Grace 201011_2012 日本新年併班 - JST" xfId="1159"/>
    <cellStyle name="60% - 强调文字颜色 4 2" xfId="1160"/>
    <cellStyle name="_B009_JTP+CJ12_華中版估貨 (4)_PHM - LMD all_PHM - LMD all_ABX ,歐線 201112_B50306CVI 3" xfId="1161"/>
    <cellStyle name="輸入 2 2 2 4 2 11" xfId="1162"/>
    <cellStyle name="常规 6 3 2 2 2" xfId="1163"/>
    <cellStyle name="計算方式 2 6 6 2" xfId="1164"/>
    <cellStyle name="Input 5 6 2 2" xfId="1165"/>
    <cellStyle name="壞 2 9 2" xfId="1166"/>
    <cellStyle name="Calculation 2 2 2 4 6" xfId="1167"/>
    <cellStyle name="?????abawp 3 2" xfId="1168"/>
    <cellStyle name="20% - 强调文字颜色 6 4" xfId="1169"/>
    <cellStyle name="60% - 輔色5 2 4 2" xfId="1170"/>
    <cellStyle name="20% - Accent6 3" xfId="1171"/>
    <cellStyle name="超链接 3 2 2 2 2 2 4 2" xfId="1172"/>
    <cellStyle name="40% - Accent3 2 2 2 4 2" xfId="1173"/>
    <cellStyle name="_PHX+IF2 201007報告_2011十一併班 - NS1 2" xfId="1174"/>
    <cellStyle name="20% - 강조색3 4 3" xfId="1175"/>
    <cellStyle name="常规 9 2 13 10" xfId="1176"/>
    <cellStyle name="计算 2 2 4 10 3" xfId="1177"/>
    <cellStyle name="Calculation 2 2 11 3" xfId="1178"/>
    <cellStyle name="Input 10 9 2" xfId="1179"/>
    <cellStyle name="Accent6 5 3" xfId="1180"/>
    <cellStyle name="_B009_JTP+CJ12_Teresa 201110 2" xfId="1181"/>
    <cellStyle name="_JTP-月營運分析_貨量總表_PHM - LMD all_PHM - LMD all_TMT 報告 (2)_ABX ,歐線 201112_B50306CVI 3" xfId="1182"/>
    <cellStyle name="常规 6 3 2 2 3" xfId="1183"/>
    <cellStyle name="計算方式 2 6 6 3" xfId="1184"/>
    <cellStyle name="Input 5 6 2 3" xfId="1185"/>
    <cellStyle name="Calculation 2 2 2 4 7" xfId="1186"/>
    <cellStyle name="?????abawp 3 3" xfId="1187"/>
    <cellStyle name="輔色5 7 2" xfId="1188"/>
    <cellStyle name="60% - 輔色5 2 4 3" xfId="1189"/>
    <cellStyle name="20% - Accent6 4" xfId="1190"/>
    <cellStyle name="備註 2 6 3 7 2" xfId="1191"/>
    <cellStyle name="好 2 2 2 10" xfId="1192"/>
    <cellStyle name="_PHX+IF2 201007報告_2011十一併班 - NS1 3" xfId="1193"/>
    <cellStyle name="合計 2 7 5 2 9 3" xfId="1194"/>
    <cellStyle name="_JTP-月營運分析_貨量總表_ABX ,歐線 201112" xfId="1195"/>
    <cellStyle name="_KMC 2" xfId="1196"/>
    <cellStyle name="60% - 輔色5 2 5 2" xfId="1197"/>
    <cellStyle name="常规 2 18 10" xfId="1198"/>
    <cellStyle name="常规 48 2 2" xfId="1199"/>
    <cellStyle name="常规 53 2 2" xfId="1200"/>
    <cellStyle name="常规 6 3 2 3 2" xfId="1201"/>
    <cellStyle name="計算方式 2 6 7 2" xfId="1202"/>
    <cellStyle name="Output 3 10 3" xfId="1203"/>
    <cellStyle name="?????abawp 4 2" xfId="1204"/>
    <cellStyle name="출력 3 2 3 3" xfId="1205"/>
    <cellStyle name="Accent5 2 3 2 2" xfId="1206"/>
    <cellStyle name="一般 5 5 3 3" xfId="1207"/>
    <cellStyle name="_ABX SVC 貨量預估_2013 潑水節併班-NTE 3" xfId="1208"/>
    <cellStyle name="輸入 2 6 2 4 2 4 3" xfId="1209"/>
    <cellStyle name="_JTP-月營運分析_NTE_月營運分析_B50306CVI" xfId="1210"/>
    <cellStyle name="60% - 輔色6 2 2 2 2" xfId="1211"/>
    <cellStyle name="pricing 4" xfId="1212"/>
    <cellStyle name="40% - 强调文字颜色 2 2 2 3" xfId="1213"/>
    <cellStyle name="Input [yellow] 8" xfId="1214"/>
    <cellStyle name="20% - 輔色3 2 2 3" xfId="1215"/>
    <cellStyle name="_2003 Summer BSA(TNWA_24May)_AME BUDGET 2007" xfId="1216"/>
    <cellStyle name="計算方式 2 3 6 3 3" xfId="1217"/>
    <cellStyle name="Input 5 3 2 3 3" xfId="1218"/>
    <cellStyle name="BLEBLE 2" xfId="1219"/>
    <cellStyle name="常规 2 19 8" xfId="1220"/>
    <cellStyle name="Normal 2 5 3 6" xfId="1221"/>
    <cellStyle name="常规 2 3 2 4 2 4" xfId="1222"/>
    <cellStyle name="60% - 着色 6 2 3" xfId="1223"/>
    <cellStyle name="常规 3 3 3 4 2 2" xfId="1224"/>
    <cellStyle name="20% - Accent1 4 4 2" xfId="1225"/>
    <cellStyle name="60% - 强调文字颜色 5 3" xfId="1226"/>
    <cellStyle name="Input 6 3 6 2" xfId="1227"/>
    <cellStyle name="_201301_PNH+PNS 2" xfId="1228"/>
    <cellStyle name="常规 2 19 9" xfId="1229"/>
    <cellStyle name="_KMC 3" xfId="1230"/>
    <cellStyle name="輔色5 8 2" xfId="1231"/>
    <cellStyle name="60% - 輔色5 2 5 3" xfId="1232"/>
    <cellStyle name="?????abawp 4 3" xfId="1233"/>
    <cellStyle name="ÇÏÀÌÆÛ¸µÅ© 4 3" xfId="1234"/>
    <cellStyle name="Normal 16 2 4 3" xfId="1235"/>
    <cellStyle name="_B009_JTP+CJ12_貨量總表_PHM - LMD all_PHM - LMD all_TMT 報告 (2)_ABX ,歐線 201112_B50306CVI" xfId="1236"/>
    <cellStyle name="Calculation 2 2 2 4" xfId="1237"/>
    <cellStyle name="20% - 輔色3 2 3 3" xfId="1238"/>
    <cellStyle name="40% - 强调文字颜色 2 2 3 3" xfId="1239"/>
    <cellStyle name="一般 8 7 2" xfId="1240"/>
    <cellStyle name="_JTP-月營運分析_貨量總表_PHM - LMD all_TMT 報告 (2)_ABX ,歐線 201112_B50306CVI 3" xfId="1241"/>
    <cellStyle name="_Slot cost_Slot Cost Calculations - Nov09 2" xfId="1242"/>
    <cellStyle name="출력 3 2 2 10" xfId="1243"/>
    <cellStyle name="_2003 SUMMER EB_WB BSA(TNWA_21May)a_AME BUDGET 2007" xfId="1244"/>
    <cellStyle name="備註 2 4 4 3" xfId="1245"/>
    <cellStyle name="合計 6 12" xfId="1246"/>
    <cellStyle name="備註 2 4 2 10" xfId="1247"/>
    <cellStyle name="60% - 輔色5 2 6 2" xfId="1248"/>
    <cellStyle name="Output 3 2 3 2 2" xfId="1249"/>
    <cellStyle name="常规 48 3 2" xfId="1250"/>
    <cellStyle name="常规 53 3 2" xfId="1251"/>
    <cellStyle name="常规 6 3 2 4 2" xfId="1252"/>
    <cellStyle name="差_123东南亚分部各类数据统计201206（1）_副本东南亚分部各类数据统计201303 2" xfId="1253"/>
    <cellStyle name="計算方式 2 3 6 2 10" xfId="1254"/>
    <cellStyle name="?????abawp 5 2" xfId="1255"/>
    <cellStyle name="備註 2 4 2 11" xfId="1256"/>
    <cellStyle name="輔色5 9 2" xfId="1257"/>
    <cellStyle name="60% - 輔色5 2 6 3" xfId="1258"/>
    <cellStyle name="Output 3 2 3 2 3" xfId="1259"/>
    <cellStyle name="常规 48 3 3" xfId="1260"/>
    <cellStyle name="常规 6 3 2 4 3" xfId="1261"/>
    <cellStyle name="計算方式 2 3 6 2 11" xfId="1262"/>
    <cellStyle name="?????abawp 5 3" xfId="1263"/>
    <cellStyle name="合計 2 2 7 7 2" xfId="1264"/>
    <cellStyle name="_JTP-月營運分析_貨量總表_TMT 報告 (2)_B50306CVI" xfId="1265"/>
    <cellStyle name="Output 6 3 2" xfId="1266"/>
    <cellStyle name="60% - 輔色5 2 7" xfId="1267"/>
    <cellStyle name="Output 3 2 3 3" xfId="1268"/>
    <cellStyle name="常规 48 4" xfId="1269"/>
    <cellStyle name="常规 53 4" xfId="1270"/>
    <cellStyle name="常规 6 3 2 5" xfId="1271"/>
    <cellStyle name="?????abawp 6" xfId="1272"/>
    <cellStyle name="常规 2 4 8 9 2" xfId="1273"/>
    <cellStyle name="Normal 3 2 2 2 4 3" xfId="1274"/>
    <cellStyle name="_B009_JTP+CJ12_華中版估貨 (4)_PHM - LMD all_PHM - LMD all_B50306CVI" xfId="1275"/>
    <cellStyle name="常规 2 3 2 3 3 2 2" xfId="1276"/>
    <cellStyle name="輸入 2 2 3 3 2 2 2" xfId="1277"/>
    <cellStyle name="_CMS_1x60s+2x51s" xfId="1278"/>
    <cellStyle name="60% - 輔色5 2 8" xfId="1279"/>
    <cellStyle name="Output 3 2 3 4" xfId="1280"/>
    <cellStyle name="常规 48 5" xfId="1281"/>
    <cellStyle name="常规 6 3 2 6" xfId="1282"/>
    <cellStyle name="常规 49 2 2 4 2 2" xfId="1283"/>
    <cellStyle name="?????abawp 7" xfId="1284"/>
    <cellStyle name="输出 2 2 2 3 2 3" xfId="1285"/>
    <cellStyle name="20% - Accent3 3 5 2" xfId="1286"/>
    <cellStyle name="超链接 2 5 2 6" xfId="1287"/>
    <cellStyle name="20% - 强调文字颜色 4 2 3 3 2" xfId="1288"/>
    <cellStyle name="常规 2 4 2 3 3 2 3" xfId="1289"/>
    <cellStyle name="輸入 2 3 3 3 2 2 3" xfId="1290"/>
    <cellStyle name="Input 8 2 7 2" xfId="1291"/>
    <cellStyle name="입력 3 4 2" xfId="1292"/>
    <cellStyle name="输出 2 9 3" xfId="1293"/>
    <cellStyle name="_Kelly_201205 2" xfId="1294"/>
    <cellStyle name="_Kelly_201210 2" xfId="1295"/>
    <cellStyle name="输出 2 2 4 6" xfId="1296"/>
    <cellStyle name="_CIX100805C 3" xfId="1297"/>
    <cellStyle name="Input 2 2 12" xfId="1298"/>
    <cellStyle name="_B009_JTP+CJ12_貨量總表_PHM - LMD all_B50306CVI 2" xfId="1299"/>
    <cellStyle name="???_B20509CHS3" xfId="1300"/>
    <cellStyle name="강조색3 2 2 3 2" xfId="1301"/>
    <cellStyle name="超链接 9 3 2 4" xfId="1302"/>
    <cellStyle name="超链接 3 2 3 3 3 2 2" xfId="1303"/>
    <cellStyle name="20% - Accent6 2 2 3 3" xfId="1304"/>
    <cellStyle name="_B009_JTP+CJ12_PHM - LMD all_TMT 報告 (2)_B50306CVI 2" xfId="1305"/>
    <cellStyle name="Input 31 2 4" xfId="1306"/>
    <cellStyle name="Input 26 2 4" xfId="1307"/>
    <cellStyle name="60% - 강조색2 2" xfId="1308"/>
    <cellStyle name="常规 3 18 7 3" xfId="1309"/>
    <cellStyle name="常规 3 3 2 2 2 2" xfId="1310"/>
    <cellStyle name="常规 9 2 9 2" xfId="1311"/>
    <cellStyle name="計算方式 2 3 3 3 2 8 2" xfId="1312"/>
    <cellStyle name="_JTP-月營運分析_華中版估貨 (4)_PHM - LMD all_PHM - LMD all_TMT 報告 (2)_ABX ,歐線 201112_B50306CVI" xfId="1313"/>
    <cellStyle name="40% - 강조색1 3 2" xfId="1314"/>
    <cellStyle name="_Grace 201006_2011十一併班 - NS1 3" xfId="1315"/>
    <cellStyle name="_Grace 201011_2011十一併班 - NS1 3" xfId="1316"/>
    <cellStyle name="Input 29 9 2" xfId="1317"/>
    <cellStyle name="輸入 2 2 2 5 8 2" xfId="1318"/>
    <cellStyle name="20% - アクセント 1 3 3" xfId="1319"/>
    <cellStyle name="40% - 輔色5 2 4 3" xfId="1320"/>
    <cellStyle name="超链接 3 7 2 2 2 2" xfId="1321"/>
    <cellStyle name="_Grace 201006_2012 CNY Blank Sailing BC update   (2)" xfId="1322"/>
    <cellStyle name="_Grace 201011_2012 CNY Blank Sailing BC update   (2)" xfId="1323"/>
    <cellStyle name="常规 2 2 3 2 4 2 2 2 3" xfId="1324"/>
    <cellStyle name="Calculation 4 2 3 4 2" xfId="1325"/>
    <cellStyle name="超链接 5 3 2 4 4" xfId="1326"/>
    <cellStyle name="_YML-AES-MCS-Mar09 2 3" xfId="1327"/>
    <cellStyle name="??_2005 allocation" xfId="1328"/>
    <cellStyle name="Heading 2 2 2 2 4 2" xfId="1329"/>
    <cellStyle name="_KEU Slot Cost Calc 02-02-2010_Simulation (2)" xfId="1330"/>
    <cellStyle name="常规 5 13 4 2" xfId="1331"/>
    <cellStyle name="Normal 6 4 4" xfId="1332"/>
    <cellStyle name="常规 42 4 3 2 2 3 3" xfId="1333"/>
    <cellStyle name="超链接 3 4 3 3 2 4" xfId="1334"/>
    <cellStyle name="_JTP-月營運分析_PS1+3_月營運分析_PS1+3_月營運分析_B50306CVI" xfId="1335"/>
    <cellStyle name="_APL 3" xfId="1336"/>
    <cellStyle name="常规 5 12 7" xfId="1337"/>
    <cellStyle name="常规 48 2 3 2 2 2" xfId="1338"/>
    <cellStyle name="20% - 輔色1 2 2 4" xfId="1339"/>
    <cellStyle name="요약 2 2 2 4 8" xfId="1340"/>
    <cellStyle name="Heading 4 2 2 2 3 2" xfId="1341"/>
    <cellStyle name="_JSV 2012營運分析 " xfId="1342"/>
    <cellStyle name="常规 3 2 2 2 2 2 2 3 2 3" xfId="1343"/>
    <cellStyle name="合計 2 5 3 3 2 4" xfId="1344"/>
    <cellStyle name="COST1 2 3" xfId="1345"/>
    <cellStyle name="_CIK-1_2012 CNY Blank Sailing BC update   (2)_HKG線改版 + MAL2線 研究 - 20121019 3" xfId="1346"/>
    <cellStyle name="60% - Accent6 2 5" xfId="1347"/>
    <cellStyle name="20% - 强调文字颜色 4 2 4" xfId="1348"/>
    <cellStyle name="輸入 2 4 5 8 3" xfId="1349"/>
    <cellStyle name="_(RVS)中東線運價獲利分析-2013預估" xfId="1350"/>
    <cellStyle name="20% - 輔色6 2 9" xfId="1351"/>
    <cellStyle name="常规 3 3 5 4 2" xfId="1352"/>
    <cellStyle name="_CN1-2_2012 日本新年併班 - JSH" xfId="1353"/>
    <cellStyle name="계산 2 2 2 2 9" xfId="1354"/>
    <cellStyle name="20% - Accent3 4 4" xfId="1355"/>
    <cellStyle name="20% - 强调文字颜色 4 2 4 2" xfId="1356"/>
    <cellStyle name="常规 7 3 2 2 3" xfId="1357"/>
    <cellStyle name="Input 8 3 6" xfId="1358"/>
    <cellStyle name="_(RVS)中東線運價獲利分析-2013預估 2" xfId="1359"/>
    <cellStyle name="常规 48 2 7 2 2" xfId="1360"/>
    <cellStyle name="요약 2 3 5 2" xfId="1361"/>
    <cellStyle name="合計 2 5 2 5 2 2 3" xfId="1362"/>
    <cellStyle name="_CN1" xfId="1363"/>
    <cellStyle name="超链接 6" xfId="1364"/>
    <cellStyle name="20% - 輔色2 2 3 5" xfId="1365"/>
    <cellStyle name="常规 3 2 2 2 2 2 3 2" xfId="1366"/>
    <cellStyle name="20% - 輔色3 7 2" xfId="1367"/>
    <cellStyle name="20% - 强调文字颜色 5 2 2 2 2" xfId="1368"/>
    <cellStyle name="輸出 2 2 2 4 2" xfId="1369"/>
    <cellStyle name="40% - 强调文字颜色 1 2 3 5" xfId="1370"/>
    <cellStyle name="常规 7 15 3 2" xfId="1371"/>
    <cellStyle name="合計 2 12 5" xfId="1372"/>
    <cellStyle name="常规 4 2 6 4 2" xfId="1373"/>
    <cellStyle name="Normal 9 2 6" xfId="1374"/>
    <cellStyle name="_JTP-月營運分析_貨量總表_PHM - LMD all_PHM - LMD all_Teresa 201110 3" xfId="1375"/>
    <cellStyle name="常规 2 29 2 3" xfId="1376"/>
    <cellStyle name="常规 2 34 2 3" xfId="1377"/>
    <cellStyle name="常规 4 8 4 2" xfId="1378"/>
    <cellStyle name="注释 2 3 3 2 8 2" xfId="1379"/>
    <cellStyle name="Good 2 2 2 3 2 2" xfId="1380"/>
    <cellStyle name="Ввод  3 3 2" xfId="1381"/>
    <cellStyle name="_2012_1st_Qtr_SKD_Review_B50306CVI 2" xfId="1382"/>
    <cellStyle name="常规 2 2 5 6 3" xfId="1383"/>
    <cellStyle name="Normal 7 4 2 2 2" xfId="1384"/>
    <cellStyle name="Normal 294 2 2 2" xfId="1385"/>
    <cellStyle name="40% - Accent1 2 2 3 2" xfId="1386"/>
    <cellStyle name="Output 4 10" xfId="1387"/>
    <cellStyle name="合計 6 4 4" xfId="1388"/>
    <cellStyle name="_B009_JTP+CJ12_華中版估貨 (4)_PHM - LMD all_Teresa 201110_B50306CVI" xfId="1389"/>
    <cellStyle name="_1004 MAL II線" xfId="1390"/>
    <cellStyle name="40% - Accent6 2 2 2 2 2 2" xfId="1391"/>
    <cellStyle name="60% - Accent5 2 2 4 3" xfId="1392"/>
    <cellStyle name="常规 25 2 2 2 3 6 2 2" xfId="1393"/>
    <cellStyle name="超链接 3 4 3 4 3 2 3" xfId="1394"/>
    <cellStyle name="40% - Accent1 3 2 4" xfId="1395"/>
    <cellStyle name="常规 5 3 3 2 2 3" xfId="1396"/>
    <cellStyle name="60% - Accent1 7" xfId="1397"/>
    <cellStyle name="Calculation 3 4 4" xfId="1398"/>
    <cellStyle name="常规 4 3 2 2 2 5" xfId="1399"/>
    <cellStyle name="常规 5 4 2 2 5" xfId="1400"/>
    <cellStyle name="_JTP-月營運分析_華中版估貨 (4)_TMT 報告 (2)_Teresa 201110 2" xfId="1401"/>
    <cellStyle name="60% - 강조색3 7" xfId="1402"/>
    <cellStyle name="_B009_JTP+CJ12_華中版估貨 (4)_PHM - LMD all_PHM - LMD all_Teresa 201110" xfId="1403"/>
    <cellStyle name="合計 5 3" xfId="1404"/>
    <cellStyle name="20% - 강조색5 2 2 5" xfId="1405"/>
    <cellStyle name="Calculation 2 4 3 2 2" xfId="1406"/>
    <cellStyle name="Input 4 5 3" xfId="1407"/>
    <cellStyle name="40% - Accent1 2 2 3 2 2" xfId="1408"/>
    <cellStyle name="超链接 5 3 8" xfId="1409"/>
    <cellStyle name="Output 4 10 2" xfId="1410"/>
    <cellStyle name="_B009_JTP+CJ12_華中版估貨 (4)_PHM - LMD all_Teresa 201110_B50306CVI 2" xfId="1411"/>
    <cellStyle name="40% - Accent1 3 2 4 2" xfId="1412"/>
    <cellStyle name="Calculation 2 3" xfId="1413"/>
    <cellStyle name="Normal 12 3 2 3" xfId="1414"/>
    <cellStyle name="_1004 MAL II線 2" xfId="1415"/>
    <cellStyle name="计算 2 2 4 3 2" xfId="1416"/>
    <cellStyle name="Calculation 2 2 3 7" xfId="1417"/>
    <cellStyle name="常规 5 8 5 3" xfId="1418"/>
    <cellStyle name="输出 2 2 2 11" xfId="1419"/>
    <cellStyle name="_ESA每航次效益_2012 日本新年併班 - JTS" xfId="1420"/>
    <cellStyle name="강조색2 2 2 3 2" xfId="1421"/>
    <cellStyle name="備註 2 2 4 7 2" xfId="1422"/>
    <cellStyle name="超链接 3 2 2 3 3 2 2" xfId="1423"/>
    <cellStyle name="20% - Accent5 2 2 3 3" xfId="1424"/>
    <cellStyle name="강조색4 5 2" xfId="1425"/>
    <cellStyle name="Input 12 3 3" xfId="1426"/>
    <cellStyle name="_2012_1st_Qtr_SKD_Review 2" xfId="1427"/>
    <cellStyle name="輸入 2 6 4" xfId="1428"/>
    <cellStyle name="常规 58 2 2" xfId="1429"/>
    <cellStyle name="常规 6 3 7 3 2" xfId="1430"/>
    <cellStyle name="超链接 5 3 9" xfId="1431"/>
    <cellStyle name="Output 4 10 3" xfId="1432"/>
    <cellStyle name="_B009_JTP+CJ12_華中版估貨 (4)_PHM - LMD all_Teresa 201110_B50306CVI 3" xfId="1433"/>
    <cellStyle name="Calculation 2 4" xfId="1434"/>
    <cellStyle name="アクセント 4 4 2" xfId="1435"/>
    <cellStyle name="Normal 12 3 2 4" xfId="1436"/>
    <cellStyle name="Input 7 2 2 2" xfId="1437"/>
    <cellStyle name="_1004 MAL II線 3" xfId="1438"/>
    <cellStyle name="Input 5 2" xfId="1439"/>
    <cellStyle name="常规 2 4 2 2 2 3" xfId="1440"/>
    <cellStyle name="計算方式 2 5 5 10 3" xfId="1441"/>
    <cellStyle name="_B009_JTP+CJ12_PHM - LMD all_TMT 報告 (2)" xfId="1442"/>
    <cellStyle name="Normal 3 2 2 3 2 2" xfId="1443"/>
    <cellStyle name="20% - Accent6 4 2 5" xfId="1444"/>
    <cellStyle name="20% - Accent1 5 3" xfId="1445"/>
    <cellStyle name="60% - Accent4 2 2 2 3" xfId="1446"/>
    <cellStyle name="Input 2 2 6 2 3" xfId="1447"/>
    <cellStyle name="計算方式 9 2 2 3" xfId="1448"/>
    <cellStyle name="_12月 農曆年併班 study  ABX &amp; FBS 2" xfId="1449"/>
    <cellStyle name="常规 18 4 4 2" xfId="1450"/>
    <cellStyle name="Note 2 9 2" xfId="1451"/>
    <cellStyle name="アクセント 6 3 3" xfId="1452"/>
    <cellStyle name="_B009_JTP+CJ12_PHM - LMD all_PHM - LMD all 3" xfId="1453"/>
    <cellStyle name="20% - Accent1 5 4" xfId="1454"/>
    <cellStyle name="計算方式 2 12 2 8 2" xfId="1455"/>
    <cellStyle name="60% - Accent4 2 2 2 4" xfId="1456"/>
    <cellStyle name="_12月 農曆年併班 study  ABX &amp; FBS 3" xfId="1457"/>
    <cellStyle name="常规 18 4 4 3" xfId="1458"/>
    <cellStyle name="常规 3 3 3 5 2" xfId="1459"/>
    <cellStyle name="Total 2 2 3 3" xfId="1460"/>
    <cellStyle name="Note 2 2 2 3 5 2" xfId="1461"/>
    <cellStyle name="_2003 Summer BSA(TNWA_24May)" xfId="1462"/>
    <cellStyle name="Accent3 5" xfId="1463"/>
    <cellStyle name="60% - Accent4 2 2 2 4 2" xfId="1464"/>
    <cellStyle name="_Christine 201006_2011十一併班 - NS1" xfId="1465"/>
    <cellStyle name="常规 2 3 2 5 2 4" xfId="1466"/>
    <cellStyle name="常规 9 2 10 11" xfId="1467"/>
    <cellStyle name="常规 15 6 2" xfId="1468"/>
    <cellStyle name="常规 20 6 2" xfId="1469"/>
    <cellStyle name="_JPN-HCM SVC study 110328-CV1100版 2" xfId="1470"/>
    <cellStyle name="_Grace_201204xls 2" xfId="1471"/>
    <cellStyle name="常规 2 5 3 3 3 2" xfId="1472"/>
    <cellStyle name="20% - 강조색4 5 3" xfId="1473"/>
    <cellStyle name="출력 3 2" xfId="1474"/>
    <cellStyle name="_AME BUDGET 2007" xfId="1475"/>
    <cellStyle name="常规 7 13 7 2" xfId="1476"/>
    <cellStyle name="20% - Accent3 2 2 3 2 2" xfId="1477"/>
    <cellStyle name="合計 2 2 7 2 8 3" xfId="1478"/>
    <cellStyle name="_JTH_Kelly_201303_Mindanao study" xfId="1479"/>
    <cellStyle name="輸出 2 5 2 5 2 3 3" xfId="1480"/>
    <cellStyle name="_B009_JTP+CJ12_PHM - LMD all_PHM - LMD all_B50306CVI 3" xfId="1481"/>
    <cellStyle name="常规 5 3 4" xfId="1482"/>
    <cellStyle name="輸入 2 6 2 4 2 3" xfId="1483"/>
    <cellStyle name="常规 3 2 16" xfId="1484"/>
    <cellStyle name="60% - 强调文字颜色 3 2 6" xfId="1485"/>
    <cellStyle name="_B009_JTP+CJ12_華中版估貨 (4)_PHM - LMD all_PHM - LMD all_ABX ,歐線 201112_B50306CVI" xfId="1486"/>
    <cellStyle name="Warning Text 4 2 3" xfId="1487"/>
    <cellStyle name="20% - Accent5 3 6" xfId="1488"/>
    <cellStyle name="Total 2 2 3 3 2" xfId="1489"/>
    <cellStyle name="_2003 Summer BSA(TNWA_24May) 2" xfId="1490"/>
    <cellStyle name="常规 8 7 2 3" xfId="1491"/>
    <cellStyle name="强调文字颜色 2 2 7" xfId="1492"/>
    <cellStyle name="20% - Accent6" xfId="1493"/>
    <cellStyle name="合計 2 7 5 2 8" xfId="1494"/>
    <cellStyle name="Accent3 5 2" xfId="1495"/>
    <cellStyle name="_Christine 201006_2011十一併班 - NS1 2" xfId="1496"/>
    <cellStyle name="常规 3 2 3 4 2 2 4" xfId="1497"/>
    <cellStyle name="常规 2 5 2 3 8" xfId="1498"/>
    <cellStyle name="출력 3 2 2" xfId="1499"/>
    <cellStyle name="_AME BUDGET 2007 2" xfId="1500"/>
    <cellStyle name="計算方式 2 6 5 2 7" xfId="1501"/>
    <cellStyle name="汇总 3 4 2 2" xfId="1502"/>
    <cellStyle name="合計 2 2 3 3 5 2" xfId="1503"/>
    <cellStyle name="Bad 4 2" xfId="1504"/>
    <cellStyle name="常规 2 2 4 4 6 3" xfId="1505"/>
    <cellStyle name="20% - Accent5 3 7" xfId="1506"/>
    <cellStyle name="Total 2 2 3 3 3" xfId="1507"/>
    <cellStyle name="_2003 Summer BSA(TNWA_24May) 3" xfId="1508"/>
    <cellStyle name="常规 11 5 2" xfId="1509"/>
    <cellStyle name="合計 2 7 5 2 9" xfId="1510"/>
    <cellStyle name="Accent3 5 3" xfId="1511"/>
    <cellStyle name="_Christine 201006_2011十一併班 - NS1 3" xfId="1512"/>
    <cellStyle name="60% - Accent3 2 4 2" xfId="1513"/>
    <cellStyle name="合計 2 4 3 2 6" xfId="1514"/>
    <cellStyle name="20% - Accent1_012-(KMX) BTL Schedules for KHH_Cebu" xfId="1515"/>
    <cellStyle name="一般 5 5 3" xfId="1516"/>
    <cellStyle name="超链接 2 3 2 4 3 3" xfId="1517"/>
    <cellStyle name="_ABX SVC 貨量預估_2013 潑水節併班-NTE" xfId="1518"/>
    <cellStyle name="标题 2 3 2 5 2" xfId="1519"/>
    <cellStyle name="출력 3 2 3" xfId="1520"/>
    <cellStyle name="注释 2 5 6 2" xfId="1521"/>
    <cellStyle name="_AME BUDGET 2007 3" xfId="1522"/>
    <cellStyle name="Input 20 2 6" xfId="1523"/>
    <cellStyle name="Input 15 2 6" xfId="1524"/>
    <cellStyle name="_JTP-月營運分析_華中版估貨 (4)_Teresa 201110" xfId="1525"/>
    <cellStyle name="備註 2 4 3 3 2" xfId="1526"/>
    <cellStyle name="_2003 Summer BSA(TNWA_24May)_AME BUDGET 2007 2" xfId="1527"/>
    <cellStyle name="pricing 4 2" xfId="1528"/>
    <cellStyle name="40% - 强调文字颜色 2 2 2 3 2" xfId="1529"/>
    <cellStyle name="Input [yellow] 8 2" xfId="1530"/>
    <cellStyle name="20% - Accent3 3 2 4" xfId="1531"/>
    <cellStyle name="備註 2 5 2 2 2 7 2" xfId="1532"/>
    <cellStyle name="合計 2 8 4 5 3" xfId="1533"/>
    <cellStyle name="_FES併班 3" xfId="1534"/>
    <cellStyle name="_JTP-月營運分析_NTE_月營運分析_B50306CVI 2" xfId="1535"/>
    <cellStyle name="常规 2 4 6 6" xfId="1536"/>
    <cellStyle name="常规 3 17 5 3" xfId="1537"/>
    <cellStyle name="常规 3 3 4 2 2 3 2" xfId="1538"/>
    <cellStyle name="Linked Cell 4 4 2 2" xfId="1539"/>
    <cellStyle name="20% - 輔色2 2 7 2" xfId="1540"/>
    <cellStyle name="超链接 2 2 2 3 2 2 2" xfId="1541"/>
    <cellStyle name="Title 2 2 3 2" xfId="1542"/>
    <cellStyle name="_4. JTH" xfId="1543"/>
    <cellStyle name="計算方式 2 5 3 3 2 2 3" xfId="1544"/>
    <cellStyle name="超链接 2 10 3 3 2" xfId="1545"/>
    <cellStyle name="_TPI_2012 日本新年併班 - JSH 2" xfId="1546"/>
    <cellStyle name="_Christine 201006_2012 CNY Blank Sailing BC update   (2)_HKG線改版 + MAL2線 研究 - 20121019 2" xfId="1547"/>
    <cellStyle name="pricing 4 3" xfId="1548"/>
    <cellStyle name="40% - 强调文字颜色 2 2 2 3 3" xfId="1549"/>
    <cellStyle name="Input [yellow] 8 3" xfId="1550"/>
    <cellStyle name="Normal 13 4 2" xfId="1551"/>
    <cellStyle name="常规 3 4 2 2 4 2 2" xfId="1552"/>
    <cellStyle name="20% - Accent3 3 2 5" xfId="1553"/>
    <cellStyle name="_JTP-月營運分析_NTE_月營運分析_B50306CVI 3" xfId="1554"/>
    <cellStyle name="常规 2 4 6 7" xfId="1555"/>
    <cellStyle name="Output 4 6 2 2" xfId="1556"/>
    <cellStyle name="계산 2 3 4 2" xfId="1557"/>
    <cellStyle name="_2003 Summer BSA(TNWA_24May)_AME BUDGET 2007 3" xfId="1558"/>
    <cellStyle name="常规 2 2 2 3 2" xfId="1559"/>
    <cellStyle name="Input 11 10" xfId="1560"/>
    <cellStyle name="_Grace_201007_2011 十一併班提案_CVT投入2500船型 study 20120704 (2) 2" xfId="1561"/>
    <cellStyle name="常规 2 2 2 2 4 7" xfId="1562"/>
    <cellStyle name="Calculation 4 2 2 2 2" xfId="1563"/>
    <cellStyle name="Normal 2 4 2 2" xfId="1564"/>
    <cellStyle name="常规 2 3 2 2 4 2 2 2" xfId="1565"/>
    <cellStyle name="超链接 3 2 2 8" xfId="1566"/>
    <cellStyle name="超链接 2 6 2 3 2" xfId="1567"/>
    <cellStyle name="_Christine 201006 2" xfId="1568"/>
    <cellStyle name="40% - Accent3 8" xfId="1569"/>
    <cellStyle name="_2011回教年預估Omit S3892E版 2" xfId="1570"/>
    <cellStyle name="_2003 Summer BSA(TNWA_24May)_AMP BUDGET 2007" xfId="1571"/>
    <cellStyle name="하이퍼링크 2 6" xfId="1572"/>
    <cellStyle name="_2003 Summer BSA(TNWA_24May)_AMP BUDGET 2007 2" xfId="1573"/>
    <cellStyle name="Good 2 2 3 2" xfId="1574"/>
    <cellStyle name="40% - Accent5 7 2" xfId="1575"/>
    <cellStyle name="하이퍼링크 2 7" xfId="1576"/>
    <cellStyle name="_2003 Summer BSA(TNWA_24May)_AMP BUDGET 2007 3" xfId="1577"/>
    <cellStyle name="常规 10 2 2 3 2" xfId="1578"/>
    <cellStyle name="常规 2 2 2 3 2 3 3 2 3" xfId="1579"/>
    <cellStyle name="Input 11" xfId="1580"/>
    <cellStyle name="_B009_JTP+CJ12_華中版估貨 (4)_PHM - LMD all_PHM - LMD all 2" xfId="1581"/>
    <cellStyle name="_SHA-2009後_2012 日本新年併班 - JST 3" xfId="1582"/>
    <cellStyle name="備註 2 6 7" xfId="1583"/>
    <cellStyle name="_TPI_2011 十一併班 - WSA ESA" xfId="1584"/>
    <cellStyle name="Heading 3 3 2 3" xfId="1585"/>
    <cellStyle name="_JTP-月營運分析_華中版估貨 (4)_PHM - LMD all_PHM - LMD all_TMT 報告 (2)_B50306CVI" xfId="1586"/>
    <cellStyle name="_201209_JSH+JTC 2" xfId="1587"/>
    <cellStyle name="_JTP-月營運分析_華中版估貨 (4)_PHM - LMD all_PHM - LMD all_ABX ,歐線 201112_B50306CVI 3" xfId="1588"/>
    <cellStyle name="常规 4 2 4 2 2 3 2" xfId="1589"/>
    <cellStyle name="常规 2 2 2 2 2 7 2" xfId="1590"/>
    <cellStyle name="열어본 하이퍼링크 6" xfId="1591"/>
    <cellStyle name="常规 2 3 3 3 4 4" xfId="1592"/>
    <cellStyle name="_B009_JTP+CJ12_貨量總表_PHM - LMD all_Teresa 201110_B50306CVI 2" xfId="1593"/>
    <cellStyle name="_2003 SUMMER EB_WB BSA(TNWA_21May)a" xfId="1594"/>
    <cellStyle name="常规 16 5 3" xfId="1595"/>
    <cellStyle name="常规 21 5 3" xfId="1596"/>
    <cellStyle name="計算方式 2 4 2 3 3" xfId="1597"/>
    <cellStyle name="_2003 SUMMER EB_WB BSA(TNWA_21May)a 2" xfId="1598"/>
    <cellStyle name="常规 16 5 3 2" xfId="1599"/>
    <cellStyle name="常规 21 5 3 2" xfId="1600"/>
    <cellStyle name="計算方式 2 4 2 3 4" xfId="1601"/>
    <cellStyle name="_2003 SUMMER EB_WB BSA(TNWA_21May)a 3" xfId="1602"/>
    <cellStyle name="常规 16 5 3 3" xfId="1603"/>
    <cellStyle name="常规 21 5 3 3" xfId="1604"/>
    <cellStyle name="Calculation 2 3 2 13" xfId="1605"/>
    <cellStyle name="계산 2 3 2 7" xfId="1606"/>
    <cellStyle name="Euro 3" xfId="1607"/>
    <cellStyle name="_201012 PHX_IF2停止互換研究_2013 潑水節併班-NTE" xfId="1608"/>
    <cellStyle name="_JTP-月營運分析_PNH-月營運分析_PNH-月營運分析_B50306CVI" xfId="1609"/>
    <cellStyle name="常规 6 10 5 3" xfId="1610"/>
    <cellStyle name="常规 3 18 5 2" xfId="1611"/>
    <cellStyle name="Comma0 33" xfId="1612"/>
    <cellStyle name="Comma0 28" xfId="1613"/>
    <cellStyle name="_B009_JTP+CJ12_貨量總表_PHM - LMD all_PHM - LMD all_TMT 報告 (2)_ABX ,歐線 201112_B50306CVI 2" xfId="1614"/>
    <cellStyle name="Input 21 2 6" xfId="1615"/>
    <cellStyle name="Input 16 2 6" xfId="1616"/>
    <cellStyle name="_2003 SUMMER EB_WB BSA(TNWA_21May)a_AME BUDGET 2007 2" xfId="1617"/>
    <cellStyle name="備註 2 4 4 3 2" xfId="1618"/>
    <cellStyle name="Comma0 34" xfId="1619"/>
    <cellStyle name="Comma0 29" xfId="1620"/>
    <cellStyle name="計算方式 2 3 3 3 2 6 2" xfId="1621"/>
    <cellStyle name="_B009_JTP+CJ12_貨量總表_PHM - LMD all_PHM - LMD all_TMT 報告 (2)_ABX ,歐線 201112_B50306CVI 3" xfId="1622"/>
    <cellStyle name="常规 43 3 2" xfId="1623"/>
    <cellStyle name="Output 2 11 3" xfId="1624"/>
    <cellStyle name="Normal 10 2 4 4" xfId="1625"/>
    <cellStyle name="計算方式 2 3 5 2 10" xfId="1626"/>
    <cellStyle name="常规 2 5 2 3 2 2 2 2" xfId="1627"/>
    <cellStyle name="60% - 강조색1 2 2 3 2" xfId="1628"/>
    <cellStyle name="_B009_JTP+CJ12_TMT 報告 (2)_ABX ,歐線 201112_B50306CVI" xfId="1629"/>
    <cellStyle name="_IFX 營運分析_2011 十一併班 - CMS" xfId="1630"/>
    <cellStyle name="Output 4 7 2 2" xfId="1631"/>
    <cellStyle name="계산 2 4 4 2" xfId="1632"/>
    <cellStyle name="40% - 강조색4 2 2 2 2" xfId="1633"/>
    <cellStyle name="Input 21 2 7" xfId="1634"/>
    <cellStyle name="Input 16 2 7" xfId="1635"/>
    <cellStyle name="_2003 SUMMER EB_WB BSA(TNWA_21May)a_AME BUDGET 2007 3" xfId="1636"/>
    <cellStyle name="常规 7 11 9 2" xfId="1637"/>
    <cellStyle name="Input 31 2 7 3" xfId="1638"/>
    <cellStyle name="Input 26 2 7 3" xfId="1639"/>
    <cellStyle name="60% - 강조색2 5 3" xfId="1640"/>
    <cellStyle name="常规 2 18 5" xfId="1641"/>
    <cellStyle name="常规 3 3 2 2 2 5 3" xfId="1642"/>
    <cellStyle name="常规 9 2 9 5 3" xfId="1643"/>
    <cellStyle name="Commentaire 2 8 2 2 2" xfId="1644"/>
    <cellStyle name="_JTP-月營運分析_PS1+3_月營運分析_NE1+NE3_月營運分析 3" xfId="1645"/>
    <cellStyle name="備註 2 3 2 2 7" xfId="1646"/>
    <cellStyle name="超链接 5 2 6 3" xfId="1647"/>
    <cellStyle name="_ASE" xfId="1648"/>
    <cellStyle name="Output 2 2 2 2 2 5" xfId="1649"/>
    <cellStyle name="常规 48 3 2 3" xfId="1650"/>
    <cellStyle name="常规 6 3 2 4 2 3" xfId="1651"/>
    <cellStyle name="_B009_JTP+CJ12_PHM - LMD all_PHM - LMD all_TMT 報告 (2) 2" xfId="1652"/>
    <cellStyle name="20% - Accent1 4 3" xfId="1653"/>
    <cellStyle name="_SHA 3" xfId="1654"/>
    <cellStyle name="超链接 2 4 5 5 2" xfId="1655"/>
    <cellStyle name="Input 6 3 5" xfId="1656"/>
    <cellStyle name="_CN1-2_2011 十一併班 - WSA ESA 3" xfId="1657"/>
    <cellStyle name="输入 2 2 4 2 9 3" xfId="1658"/>
    <cellStyle name="Note 2 8 2" xfId="1659"/>
    <cellStyle name="アクセント 6 2 3" xfId="1660"/>
    <cellStyle name="_JSH Blank voy (企劃版) 3" xfId="1661"/>
    <cellStyle name="好_COSCON THAILAND COSNAM STAFF 2012 JULY_南亚分部各类数据统计201303 2" xfId="1662"/>
    <cellStyle name="Header2 3 8" xfId="1663"/>
    <cellStyle name="Total 3 5 4 2" xfId="1664"/>
    <cellStyle name="_B009_JTP+CJ12_Teresa 201110" xfId="1665"/>
    <cellStyle name="_PHX+IF2 201007報告_2011 十一併班提案_HKG線改版 + MAL2線 研究 - 20121019" xfId="1666"/>
    <cellStyle name="常规 14 5" xfId="1667"/>
    <cellStyle name="Input 29 2 6 3" xfId="1668"/>
    <cellStyle name="Примечание 9" xfId="1669"/>
    <cellStyle name="_2003 SUMMER EB_WB BSA(TNWA_21May)a_AMP BUDGET 2007 2" xfId="1670"/>
    <cellStyle name="輸入 2 2 6 2 8 2" xfId="1671"/>
    <cellStyle name="常规 48 2 5 2 2" xfId="1672"/>
    <cellStyle name="_JTP-月營運分析_華中版估貨 (4)_PHM - LMD all_ABX ,歐線 201112_B50306CVI 2" xfId="1673"/>
    <cellStyle name="常规 36 11" xfId="1674"/>
    <cellStyle name="40% - Accent3 4 2 3 3" xfId="1675"/>
    <cellStyle name="20% - Accent1 4 4" xfId="1676"/>
    <cellStyle name="_B009_JTP+CJ12_華中版估貨 (4)_PHM - LMD all_Teresa 201110 2" xfId="1677"/>
    <cellStyle name="常规 2 2 2 2 2 2 2 2 3 2 2" xfId="1678"/>
    <cellStyle name="40% - Accent4 4 5 2" xfId="1679"/>
    <cellStyle name="Calculation 2 2 2 2 2 4 2" xfId="1680"/>
    <cellStyle name="Input 6 3 6" xfId="1681"/>
    <cellStyle name="_201301_PNH+PNS" xfId="1682"/>
    <cellStyle name="_20120817, MOL 新報價 JPN handling, OSA van pool,   1 GC 2 LOLO, 無 Kobe, 買 900 T, 800 T,  LF 0.95 版 - MOL - CHS 3 Service j.v. study 2" xfId="1683"/>
    <cellStyle name="_2003 SUMMER EB_WB BSA(TNWA_21May)a_AMP BUDGET 2007 3" xfId="1684"/>
    <cellStyle name="Warning Text 2 2 2 4 2" xfId="1685"/>
    <cellStyle name="40% - Accent6 7 2" xfId="1686"/>
    <cellStyle name="常规 14 6" xfId="1687"/>
    <cellStyle name="60% - 輔色2 2 10" xfId="1688"/>
    <cellStyle name="Calculation 5 3 2 2" xfId="1689"/>
    <cellStyle name="_B009_JTP+CJ12_華中版估貨 (4)_PHM - LMD all_ABX ,歐線 201112_B50306CVI 2" xfId="1690"/>
    <cellStyle name="_NCT 2011_2011 十一併班 - CIX" xfId="1691"/>
    <cellStyle name="_2003 SUMMER EB_WB BSA(TNWA_22May)" xfId="1692"/>
    <cellStyle name="Input 30 2 2" xfId="1693"/>
    <cellStyle name="Input 25 2 2" xfId="1694"/>
    <cellStyle name="_CN1-2_2012 日本新年併班 - JTS 2" xfId="1695"/>
    <cellStyle name="常规 9 3 2 3 2" xfId="1696"/>
    <cellStyle name="常规 3 3 5 3 2 3" xfId="1697"/>
    <cellStyle name="입력 3 2 2 8 2" xfId="1698"/>
    <cellStyle name="_Book1" xfId="1699"/>
    <cellStyle name="_JTP-月營運分析_貨量總表 2" xfId="1700"/>
    <cellStyle name="合計 2 8 4 7 2" xfId="1701"/>
    <cellStyle name="常规 7 2 4 2 4" xfId="1702"/>
    <cellStyle name="20% - Accent3 3 4 3" xfId="1703"/>
    <cellStyle name="Input 8 2 6 3" xfId="1704"/>
    <cellStyle name="標題 4 2" xfId="1705"/>
    <cellStyle name="20% - 强调文字颜色 4 2 3 2 3" xfId="1706"/>
    <cellStyle name="60% - アクセント 2 4 2" xfId="1707"/>
    <cellStyle name="_Kelly_201204 3" xfId="1708"/>
    <cellStyle name="常规 2 7 2" xfId="1709"/>
    <cellStyle name="_5. JTP 3" xfId="1710"/>
    <cellStyle name="Input 2 3 2 3 3" xfId="1711"/>
    <cellStyle name="_Book1 2" xfId="1712"/>
    <cellStyle name="計算方式 2 5 6 6 3" xfId="1713"/>
    <cellStyle name="_NCT 2011_2011 十一併班 - CIX 2" xfId="1714"/>
    <cellStyle name="메모 3 2" xfId="1715"/>
    <cellStyle name="Normal 2 6 4" xfId="1716"/>
    <cellStyle name="_2003 SUMMER EB_WB BSA(TNWA_22May) 2" xfId="1717"/>
    <cellStyle name="常规 25 3 3" xfId="1718"/>
    <cellStyle name="_Grace 201006_2011 十一併班 - TMT 3" xfId="1719"/>
    <cellStyle name="_Grace 201011_2011 十一併班 - TMT 3" xfId="1720"/>
    <cellStyle name="Input 2 3 2 3 4" xfId="1721"/>
    <cellStyle name="_Book1 3" xfId="1722"/>
    <cellStyle name="超链接 3 2 5 2 2 2 2" xfId="1723"/>
    <cellStyle name="40% - Accent6 2 2 2 2" xfId="1724"/>
    <cellStyle name="常规 25 2 2 2 3 6" xfId="1725"/>
    <cellStyle name="_2003 SUMMER EB_WB BSA(TNWA_22May) 3" xfId="1726"/>
    <cellStyle name="_Teresa 201010_Annie_201302 2" xfId="1727"/>
    <cellStyle name="메모 3 3" xfId="1728"/>
    <cellStyle name="Normal 2 6 5" xfId="1729"/>
    <cellStyle name="常规 2 17 6 2" xfId="1730"/>
    <cellStyle name="常规 2 22 6 2" xfId="1731"/>
    <cellStyle name="_NCT 2011_2011 十一併班 - CIX 3" xfId="1732"/>
    <cellStyle name="Input 8 3 9 2" xfId="1733"/>
    <cellStyle name="常规 2 2 4 6" xfId="1734"/>
    <cellStyle name="Input 30 2 2 3" xfId="1735"/>
    <cellStyle name="Input 25 2 2 3" xfId="1736"/>
    <cellStyle name="40% - 輔色1 5" xfId="1737"/>
    <cellStyle name="Calculation 4 2 4 5" xfId="1738"/>
    <cellStyle name="_B009_JTP+CJ12_華中版估貨 (4)_Teresa 201110" xfId="1739"/>
    <cellStyle name="20% - 輔色5 2 5 4" xfId="1740"/>
    <cellStyle name="40% - Accent2 5 2" xfId="1741"/>
    <cellStyle name="Separador de milhares_Person" xfId="1742"/>
    <cellStyle name="20% - Accent2 4 3 2" xfId="1743"/>
    <cellStyle name="Input 7 3 5 2" xfId="1744"/>
    <cellStyle name="アクセント 1 5" xfId="1745"/>
    <cellStyle name="常规 25 2 3 2 2 2 3 2 2" xfId="1746"/>
    <cellStyle name="常规 7 18 9" xfId="1747"/>
    <cellStyle name="_JTP-月營運分析_華中版估貨 (4)_PHM - LMD all_Teresa 201110" xfId="1748"/>
    <cellStyle name="_Doris_201102" xfId="1749"/>
    <cellStyle name="_2003 SUMMER EB_WB BSA(TNWA_22May)_AME BUDGET 2007" xfId="1750"/>
    <cellStyle name="常规 2 3 2 8 4" xfId="1751"/>
    <cellStyle name="Input 28 2 7" xfId="1752"/>
    <cellStyle name="常规 7 18 9 2" xfId="1753"/>
    <cellStyle name="_JTP-月營運分析_華中版估貨 (4)_PHM - LMD all_Teresa 201110 2" xfId="1754"/>
    <cellStyle name="常规 4 3 3 4 2 3" xfId="1755"/>
    <cellStyle name="_Doris_201102 2" xfId="1756"/>
    <cellStyle name="_2003 SUMMER EB_WB BSA(TNWA_22May)_AME BUDGET 2007 2" xfId="1757"/>
    <cellStyle name="_201302_PNH+PNS 3" xfId="1758"/>
    <cellStyle name="Input 28 2 8" xfId="1759"/>
    <cellStyle name="常规 7 18 9 3" xfId="1760"/>
    <cellStyle name="_JTP-月營運分析_華中版估貨 (4)_PHM - LMD all_Teresa 201110 3" xfId="1761"/>
    <cellStyle name="Heading 3 3 4 2" xfId="1762"/>
    <cellStyle name="_Doris_201102 3" xfId="1763"/>
    <cellStyle name="_2003 SUMMER EB_WB BSA(TNWA_22May)_AME BUDGET 2007 3" xfId="1764"/>
    <cellStyle name="_CIX 2011_2011 十一併班 - WSA ESA 2" xfId="1765"/>
    <cellStyle name="_JTP-月營運分析_JSH_月營運分析_B50306CVI 2" xfId="1766"/>
    <cellStyle name="_JTP-月營運分析_華中版估貨 (4)_ABX ,歐線 201112_B50306CVI 2" xfId="1767"/>
    <cellStyle name="常规 2 2 2 2 3 4 2 3" xfId="1768"/>
    <cellStyle name="常规 3 2 2 2 2 2 2 5" xfId="1769"/>
    <cellStyle name="超链接 10 3" xfId="1770"/>
    <cellStyle name="_2003 SUMMER EB_WB BSA(TNWA_22May)_AMP BUDGET 2007" xfId="1771"/>
    <cellStyle name="pricing" xfId="1772"/>
    <cellStyle name="Input 21 2 4 3" xfId="1773"/>
    <cellStyle name="Input 16 2 4 3" xfId="1774"/>
    <cellStyle name="_B009_JTP+CJ12_TMT 報告 (2)_Teresa 201110_B50306CVI 3" xfId="1775"/>
    <cellStyle name="Calculation 2 2 2 5 4" xfId="1776"/>
    <cellStyle name="Normal 14 5 3" xfId="1777"/>
    <cellStyle name="好_KEU Slot Cost Calc 02-02-2010_Simulation (2) 2 5" xfId="1778"/>
    <cellStyle name="_JTP-月營運分析_PHM - LMD all_PHM - LMD all_TMT 報告 (2)_ABX ,歐線 201112_B50306CVI" xfId="1779"/>
    <cellStyle name="Output 2 2 2 4 7" xfId="1780"/>
    <cellStyle name="60% - 輔色2 8 2" xfId="1781"/>
    <cellStyle name="_Doris_201201_B50306CVI" xfId="1782"/>
    <cellStyle name="常规_上海口岸船期表_64 2" xfId="1783"/>
    <cellStyle name="_NCT 2011_2012 CNY Blank Sailing BC update   (2)_TPS+HPH 整併研究 - 20121012" xfId="1784"/>
    <cellStyle name="40% - Акцент4" xfId="1785"/>
    <cellStyle name="輸入 2 10 8 2" xfId="1786"/>
    <cellStyle name="40% - 강조색4 2 2 3 3" xfId="1787"/>
    <cellStyle name="_2011 十一併班 - CMS" xfId="1788"/>
    <cellStyle name="超链接 10 3 2" xfId="1789"/>
    <cellStyle name="Input [yellow] 6" xfId="1790"/>
    <cellStyle name="_2003 SUMMER EB_WB BSA(TNWA_22May)_AMP BUDGET 2007 2" xfId="1791"/>
    <cellStyle name="pricing 2" xfId="1792"/>
    <cellStyle name="一般 5 5 3 2" xfId="1793"/>
    <cellStyle name="超链接 2 3 2 4 3 3 2" xfId="1794"/>
    <cellStyle name="20% - Accent6 2 2 2 5" xfId="1795"/>
    <cellStyle name="_ABX SVC 貨量預估_2013 潑水節併班-NTE 2" xfId="1796"/>
    <cellStyle name="pricing 3" xfId="1797"/>
    <cellStyle name="40% - 强调文字颜色 2 2 2 2" xfId="1798"/>
    <cellStyle name="Warning Text 4 2 4 2" xfId="1799"/>
    <cellStyle name="Input [yellow] 7" xfId="1800"/>
    <cellStyle name="_2003 SUMMER EB_WB BSA(TNWA_22May)_AMP BUDGET 2007 3" xfId="1801"/>
    <cellStyle name="20% - 輔色3 2 2 2" xfId="1802"/>
    <cellStyle name="_CN1-2_2012 日本新年併班 - JSH 3" xfId="1803"/>
    <cellStyle name="常规 2 6 2 8 2" xfId="1804"/>
    <cellStyle name="20% - Accent3 4 4 3" xfId="1805"/>
    <cellStyle name="Normal 3" xfId="1806"/>
    <cellStyle name="Normal 2 3 6" xfId="1807"/>
    <cellStyle name="常规 2 17 3 3" xfId="1808"/>
    <cellStyle name="常规 2 22 3 3" xfId="1809"/>
    <cellStyle name="60% - アクセント 3 4 2" xfId="1810"/>
    <cellStyle name="Input 8 3 6 3" xfId="1811"/>
    <cellStyle name="_B009_JTP+CJ12_貨量總表_PHM - LMD all" xfId="1812"/>
    <cellStyle name="常规 3 7 2" xfId="1813"/>
    <cellStyle name="常规 3 10 2 6" xfId="1814"/>
    <cellStyle name="合計 2 4 4 6" xfId="1815"/>
    <cellStyle name="20% - 輔色5 2 2 5" xfId="1816"/>
    <cellStyle name="_CN1 3" xfId="1817"/>
    <cellStyle name="常规 3 2 2 2 5 2 2 2" xfId="1818"/>
    <cellStyle name="40% - 强调文字颜色 4 2 2 5" xfId="1819"/>
    <cellStyle name="輸入 2 4 5 10 3" xfId="1820"/>
    <cellStyle name="常规 7 8 3 2" xfId="1821"/>
    <cellStyle name="_Teresa 201103 2" xfId="1822"/>
    <cellStyle name="Linked Cell 2 2 2 3 2 2" xfId="1823"/>
    <cellStyle name="_2003 SUMMER EB_WB BSA(TNWA_23May)" xfId="1824"/>
    <cellStyle name="_B009_JTP+CJ12_貨量總表_PHM - LMD all 2" xfId="1825"/>
    <cellStyle name="常规 3 7 2 2" xfId="1826"/>
    <cellStyle name="20% - 輔色6 2 5 3" xfId="1827"/>
    <cellStyle name="40% - 强调文字颜色 5 2 5 3" xfId="1828"/>
    <cellStyle name="Output 2 3 2 8 2" xfId="1829"/>
    <cellStyle name="_JTP-月營運分析_華中版估貨 (4)_PHM - LMD all_PHM - LMD all_TMT 報告 (2)_Teresa 201110_B50306CVI 3" xfId="1830"/>
    <cellStyle name="超链接 3 6 4 5" xfId="1831"/>
    <cellStyle name="常规 19 8" xfId="1832"/>
    <cellStyle name="60% - Accent1 4 4 3" xfId="1833"/>
    <cellStyle name="Input 3 2 2 5 2" xfId="1834"/>
    <cellStyle name="常规 4 2 2 2 3 2 2 2 3" xfId="1835"/>
    <cellStyle name="20% - Accent6 7 3" xfId="1836"/>
    <cellStyle name="_2003 SUMMER EB_WB BSA(TNWA_23May) 2" xfId="1837"/>
    <cellStyle name="一般 10 7 3" xfId="1838"/>
    <cellStyle name="常规 42 8 4 2 3" xfId="1839"/>
    <cellStyle name="一般 3 2 2" xfId="1840"/>
    <cellStyle name="_Christine 201006_2011 十一併班提案_TPS+HPH 整併研究 - 20121012 2" xfId="1841"/>
    <cellStyle name="_B009_JTP+CJ12_貨量總表_PHM - LMD all 3" xfId="1842"/>
    <cellStyle name="常规 3 7 2 3" xfId="1843"/>
    <cellStyle name="常规 3 11 2" xfId="1844"/>
    <cellStyle name="_FES-第九條 Kota Lumba 租金模擬 19000-II_2012 日本新年併班 - JST" xfId="1845"/>
    <cellStyle name="Accent1 2 2" xfId="1846"/>
    <cellStyle name="Total 2 2 2 4 3 2" xfId="1847"/>
    <cellStyle name="40% - Accent6 3 2 2 2" xfId="1848"/>
    <cellStyle name="常规 10 6 2 2" xfId="1849"/>
    <cellStyle name="常规 25 2 3 2 3 6" xfId="1850"/>
    <cellStyle name="_2003 SUMMER EB_WB BSA(TNWA_23May) 3" xfId="1851"/>
    <cellStyle name="강조색2 3 3" xfId="1852"/>
    <cellStyle name="輸出 2 3 2 4 10" xfId="1853"/>
    <cellStyle name="20% - Accent1 2 3 3 3" xfId="1854"/>
    <cellStyle name="_201012 PHX_IF2停止互換研究_Annie_201302 3" xfId="1855"/>
    <cellStyle name="超链接 2 3 5 4" xfId="1856"/>
    <cellStyle name="_2003 SUMMER EB_WB BSA(TNWA_23May)_AME BUDGET 2007" xfId="1857"/>
    <cellStyle name="常规 4 3 4 3 4" xfId="1858"/>
    <cellStyle name="Normal 2 21" xfId="1859"/>
    <cellStyle name="Normal 2 16" xfId="1860"/>
    <cellStyle name="_Christine 201006_2011 十一併班 - WSA ESA 2" xfId="1861"/>
    <cellStyle name="_JTP-月營運分析_貨量總表_TMT 報告 (2)_ABX ,歐線 201112_B50306CVI 3" xfId="1862"/>
    <cellStyle name="常规 17 4 2" xfId="1863"/>
    <cellStyle name="常规 22 4 2" xfId="1864"/>
    <cellStyle name="常规 2 2 2 2 4 2 2 2" xfId="1865"/>
    <cellStyle name="Input 13 8 2" xfId="1866"/>
    <cellStyle name="_JTP-月營運分析_華中版估貨 (4)_TMT 報告 (2) 2" xfId="1867"/>
    <cellStyle name="備註 2 2 3 7" xfId="1868"/>
    <cellStyle name="超链接 3 2 2 3 2 2" xfId="1869"/>
    <cellStyle name="40% - Accent3 3 2 2" xfId="1870"/>
    <cellStyle name="20% - 강조색6 3 3" xfId="1871"/>
    <cellStyle name="_Grace_201209" xfId="1872"/>
    <cellStyle name="常规 2 2 6 2 6" xfId="1873"/>
    <cellStyle name="_Grace 201006_2013 潑水節併班-NTE" xfId="1874"/>
    <cellStyle name="_Grace 201011_2013 潑水節併班-NTE" xfId="1875"/>
    <cellStyle name="제목 1 5 3" xfId="1876"/>
    <cellStyle name="_B009_JTP+CJ12_PHM - LMD all_TMT 報告 (2)_Teresa 201110 3" xfId="1877"/>
    <cellStyle name="常规 36 4 3 4 2" xfId="1878"/>
    <cellStyle name="計算方式 2 10 5 3" xfId="1879"/>
    <cellStyle name="Bad 2 2 7" xfId="1880"/>
    <cellStyle name="_2012JCV營運分析 3" xfId="1881"/>
    <cellStyle name="常规 2 4 2 2 4 2 2" xfId="1882"/>
    <cellStyle name="常规 28" xfId="1883"/>
    <cellStyle name="常规 33" xfId="1884"/>
    <cellStyle name="アクセント 3 4" xfId="1885"/>
    <cellStyle name="輸入 2 4 3 2 2 3 3" xfId="1886"/>
    <cellStyle name="Normal 8 2 4 2 3" xfId="1887"/>
    <cellStyle name="超链接 2 3 5 4 2" xfId="1888"/>
    <cellStyle name="_2003 SUMMER EB_WB BSA(TNWA_23May)_AME BUDGET 2007 2" xfId="1889"/>
    <cellStyle name="_JTP-月營運分析_ABX_月營運分析_ABX_月營運分析_B50306CVI 3" xfId="1890"/>
    <cellStyle name="輸入 2 4 4 9" xfId="1891"/>
    <cellStyle name="備註 2 2 3 7 2" xfId="1892"/>
    <cellStyle name="超链接 3 2 2 3 2 2 2" xfId="1893"/>
    <cellStyle name="40% - Accent3 3 2 2 2" xfId="1894"/>
    <cellStyle name="常规 5 7 5 3" xfId="1895"/>
    <cellStyle name="_Grace_201209 2" xfId="1896"/>
    <cellStyle name="_Grace 201006_2013 潑水節併班-NTE 2" xfId="1897"/>
    <cellStyle name="_Grace 201011_2013 潑水節併班-NTE 2" xfId="1898"/>
    <cellStyle name="超链接 5 10 2" xfId="1899"/>
    <cellStyle name="Input 28 2 5 3" xfId="1900"/>
    <cellStyle name="Check Cell 2 2 2 4" xfId="1901"/>
    <cellStyle name="_Grace 201012_2012 日本新年併班 - JTS" xfId="1902"/>
    <cellStyle name="20% - 强调文字颜色 6 2 3 4" xfId="1903"/>
    <cellStyle name="Total 3 7 2" xfId="1904"/>
    <cellStyle name="40% - 輔色1 2 2 7" xfId="1905"/>
    <cellStyle name="常规 4 2 2 2 2 4 2 2" xfId="1906"/>
    <cellStyle name="_B009_JTP+CJ12_TMT 報告 (2)_Teresa 201110" xfId="1907"/>
    <cellStyle name="常规 3 2 2 2 2 2 2 2 3" xfId="1908"/>
    <cellStyle name="_NCT 2011_2012 日本新年併班 - JST 3" xfId="1909"/>
    <cellStyle name="_201105_JTP+CJ12_B50306CVI" xfId="1910"/>
    <cellStyle name="常规 25 2 3 2 2 3 2" xfId="1911"/>
    <cellStyle name="60% - 輔色1 2 4 4" xfId="1912"/>
    <cellStyle name="常规 2 16" xfId="1913"/>
    <cellStyle name="常规 2 21" xfId="1914"/>
    <cellStyle name="超链接 3 6 3 3 2" xfId="1915"/>
    <cellStyle name="常规 18 6 2" xfId="1916"/>
    <cellStyle name="超链接 3 2 2 3 2 2 3" xfId="1917"/>
    <cellStyle name="40% - Accent3 3 2 2 3" xfId="1918"/>
    <cellStyle name="備註 2 10 8 2" xfId="1919"/>
    <cellStyle name="_Grace_201209 3" xfId="1920"/>
    <cellStyle name="備註 4 10" xfId="1921"/>
    <cellStyle name="備註 2 3 5 7" xfId="1922"/>
    <cellStyle name="超链接 3 2 2 4 4 2" xfId="1923"/>
    <cellStyle name="40% - Accent3 4 4 2" xfId="1924"/>
    <cellStyle name="輸入 2 5 3 3 2 3 2" xfId="1925"/>
    <cellStyle name="_2003 SUMMER EB_WB BSA(TNWA_23May)_AME BUDGET 2007 3" xfId="1926"/>
    <cellStyle name="Currency 2" xfId="1927"/>
    <cellStyle name="_Grace 201006_2013 潑水節併班-NTE 3" xfId="1928"/>
    <cellStyle name="_Grace 201011_2013 潑水節併班-NTE 3" xfId="1929"/>
    <cellStyle name="Total 2 5 3 3" xfId="1930"/>
    <cellStyle name="_201103_JTP+CJ12_B50306CVI 2" xfId="1931"/>
    <cellStyle name="超链接 3 2 5 4 3" xfId="1932"/>
    <cellStyle name="20% - Accent3 4 2 4 2" xfId="1933"/>
    <cellStyle name="40% - Accent6 4 3" xfId="1934"/>
    <cellStyle name="Calculation 2 2 2 4 2 2" xfId="1935"/>
    <cellStyle name="常规 11 7" xfId="1936"/>
    <cellStyle name="汇总 3 4 4" xfId="1937"/>
    <cellStyle name="合計 2 2 3 3 7" xfId="1938"/>
    <cellStyle name="Bad 6" xfId="1939"/>
    <cellStyle name="60% - Акцент1" xfId="1940"/>
    <cellStyle name="常规 3 5 3 2" xfId="1941"/>
    <cellStyle name="_CIX 2011_2012 CNY Blank Sailing BC update   (2)_TPS+HPH 整併研究 - 20121012" xfId="1942"/>
    <cellStyle name="_201208_JSH+JTC_B50306CVI" xfId="1943"/>
    <cellStyle name="注释 2 3 5 10" xfId="1944"/>
    <cellStyle name="Hyperlink 4 2 3 2" xfId="1945"/>
    <cellStyle name="常规 2 3 2 6" xfId="1946"/>
    <cellStyle name="Calculation 4 3 2 5" xfId="1947"/>
    <cellStyle name="輸出 2 6 2 4 2 4 3" xfId="1948"/>
    <cellStyle name="合計 2 5 5 5" xfId="1949"/>
    <cellStyle name="超链接 5 2 6 2 2" xfId="1950"/>
    <cellStyle name="_2003 SUMMER EB_WB BSA(TNWA_23May)_AMP BUDGET 2007" xfId="1951"/>
    <cellStyle name="60% - Акцент1 2" xfId="1952"/>
    <cellStyle name="常规 3 5 3 2 2" xfId="1953"/>
    <cellStyle name="備註 2 3 4 2 8" xfId="1954"/>
    <cellStyle name="연결된 셀 2 2 3" xfId="1955"/>
    <cellStyle name="_CIX 2011_2012 CNY Blank Sailing BC update   (2)_TPS+HPH 整併研究 - 20121012 2" xfId="1956"/>
    <cellStyle name="_201208_JSH+JTC_B50306CVI 2" xfId="1957"/>
    <cellStyle name="常规 21 3 2 3 4" xfId="1958"/>
    <cellStyle name="_IFX 營運分析_2012 CNY Blank Sailing BC update   (2)_CVT投入2500船型 study 20120704 (2)" xfId="1959"/>
    <cellStyle name="Note 3 2 8" xfId="1960"/>
    <cellStyle name="Note 3 2 2 2 4" xfId="1961"/>
    <cellStyle name="Calculation 2 2 9 3" xfId="1962"/>
    <cellStyle name="20% - 强调文字颜色 1 2 5 2" xfId="1963"/>
    <cellStyle name="40% - Accent4 4 2 3 2" xfId="1964"/>
    <cellStyle name="_B009_JTP+CJ12_貨量總表_TMT 報告 (2)" xfId="1965"/>
    <cellStyle name="Calculation 6 8 2" xfId="1966"/>
    <cellStyle name="열어본 하이퍼링크 2" xfId="1967"/>
    <cellStyle name="Normal 3 4 5 2" xfId="1968"/>
    <cellStyle name="輸出 11 3" xfId="1969"/>
    <cellStyle name="20% - 輔色3 4 2" xfId="1970"/>
    <cellStyle name="요약 2 3 2 2 9" xfId="1971"/>
    <cellStyle name="_IFX 2012 營運分析" xfId="1972"/>
    <cellStyle name="超链接 3 2 4 2 2 6" xfId="1973"/>
    <cellStyle name="40% - Accent5 2 2 6" xfId="1974"/>
    <cellStyle name="常规 3 3 2 12" xfId="1975"/>
    <cellStyle name="合計 2 5 5 5 2" xfId="1976"/>
    <cellStyle name="_2003 SUMMER EB_WB BSA(TNWA_23May)_AMP BUDGET 2007 2" xfId="1977"/>
    <cellStyle name="60% - Акцент1 3" xfId="1978"/>
    <cellStyle name="備註 2 6 2 2" xfId="1979"/>
    <cellStyle name="常规 3 5 3 2 3" xfId="1980"/>
    <cellStyle name="備註 2 3 4 2 9" xfId="1981"/>
    <cellStyle name="연결된 셀 2 2 4" xfId="1982"/>
    <cellStyle name="_CIX 2011_2012 CNY Blank Sailing BC update   (2)_TPS+HPH 整併研究 - 20121012 3" xfId="1983"/>
    <cellStyle name="Input 5 3 4 2 2" xfId="1984"/>
    <cellStyle name="_201208_JSH+JTC_B50306CVI 3" xfId="1985"/>
    <cellStyle name="常规 21 3 2 3 5" xfId="1986"/>
    <cellStyle name="표준 2 4 2" xfId="1987"/>
    <cellStyle name="40% - 輔色5 9 2" xfId="1988"/>
    <cellStyle name="超链接 3 4 5 5 3" xfId="1989"/>
    <cellStyle name="_201302_PNH+PNS" xfId="1990"/>
    <cellStyle name="Normal 16 4 2 2" xfId="1991"/>
    <cellStyle name="Note 3 2 7 2" xfId="1992"/>
    <cellStyle name="超链接 3 2 4 2 2 7" xfId="1993"/>
    <cellStyle name="40% - Accent5 2 2 7" xfId="1994"/>
    <cellStyle name="合計 2 5 5 5 3" xfId="1995"/>
    <cellStyle name="_2003 SUMMER EB_WB BSA(TNWA_23May)_AMP BUDGET 2007 3" xfId="1996"/>
    <cellStyle name="强调文字颜色 2 2 2 3" xfId="1997"/>
    <cellStyle name="20% - Accent1 3" xfId="1998"/>
    <cellStyle name="合計 2 7 4 9" xfId="1999"/>
    <cellStyle name="20% - 强调文字颜色 1 4" xfId="2000"/>
    <cellStyle name="常规 2 5 2 3 3 3" xfId="2001"/>
    <cellStyle name="警告文字 4" xfId="2002"/>
    <cellStyle name="Normal 8 3 4 2" xfId="2003"/>
    <cellStyle name="_Grace 201012_ABX -併班貨量預估 format 2" xfId="2004"/>
    <cellStyle name="60% - 輔色5 9 2" xfId="2005"/>
    <cellStyle name="超链接 3 4 7" xfId="2006"/>
    <cellStyle name="_CIX 2011_2012 CNY Blank Sailing BC update   (2) 3" xfId="2007"/>
    <cellStyle name="C¡IA¨ª_laroux" xfId="2008"/>
    <cellStyle name="60% - 輔色2 2 4" xfId="2009"/>
    <cellStyle name="Input 2 6 2" xfId="2010"/>
    <cellStyle name="_201101月版農曆年併班 study  ABX &amp; FBS   3" xfId="2011"/>
    <cellStyle name="Normal 5 3 9" xfId="2012"/>
    <cellStyle name="常规 4 4 5 5" xfId="2013"/>
    <cellStyle name="_B009_JTP+CJ12_PHM - LMD all_PHM - LMD all_TMT 報告 (2)_ABX ,歐線 201112_B50306CVI" xfId="2014"/>
    <cellStyle name="輸入 2 5 2 4 2 8 2" xfId="2015"/>
    <cellStyle name="Input 5 4 6 3" xfId="2016"/>
    <cellStyle name="_201201_FOC+FTS 2" xfId="2017"/>
    <cellStyle name="常规 2 2 2 17" xfId="2018"/>
    <cellStyle name="_EURCOAMXシステムコスト　July28.2009 2" xfId="2019"/>
    <cellStyle name="輸入 2 3 5 7" xfId="2020"/>
    <cellStyle name="_JTP_B50306CVI" xfId="2021"/>
    <cellStyle name="Note 4 4 8" xfId="2022"/>
    <cellStyle name="常规 10 4 4 3 2" xfId="2023"/>
    <cellStyle name="_201012 PHX_IF2停止互換研究" xfId="2024"/>
    <cellStyle name="_AES2AES3 winter CPS plan package ver 12042008 (3) 2 2" xfId="2025"/>
    <cellStyle name="60% - 輔色2 2 4 2" xfId="2026"/>
    <cellStyle name="_201209_JSH+JTC 3" xfId="2027"/>
    <cellStyle name="常规 4 4 5 5 2" xfId="2028"/>
    <cellStyle name="_B009_JTP+CJ12_PHM - LMD all_PHM - LMD all_TMT 報告 (2)_ABX ,歐線 201112_B50306CVI 2" xfId="2029"/>
    <cellStyle name="_B009_JTP+CJ12_貨量總表_PHM - LMD all_Teresa 201110_B50306CVI 3" xfId="2030"/>
    <cellStyle name="20% - Accent1 3 2" xfId="2031"/>
    <cellStyle name="輔色4 6" xfId="2032"/>
    <cellStyle name="Normal 13 2 2 3" xfId="2033"/>
    <cellStyle name="Normal 2 7 2 8" xfId="2034"/>
    <cellStyle name="計算方式 2 2 3 3 12" xfId="2035"/>
    <cellStyle name="常规 2 4 4 7 3" xfId="2036"/>
    <cellStyle name="輸入 2 3 5 7 2" xfId="2037"/>
    <cellStyle name="_JTP_B50306CVI 2" xfId="2038"/>
    <cellStyle name="輸入 2 5 2 4 3 3" xfId="2039"/>
    <cellStyle name="_201012 PHX_IF2停止互換研究 2" xfId="2040"/>
    <cellStyle name="_201012 PHX_IF2停止互換研究_2013 潑水節併班-NTE 2" xfId="2041"/>
    <cellStyle name="Input 4 2 2 5 3" xfId="2042"/>
    <cellStyle name="Euro 3 2" xfId="2043"/>
    <cellStyle name="计算 2 2 6 5 2" xfId="2044"/>
    <cellStyle name="_201012 PHX_IF2停止互換研究_2013 潑水節併班-NTE 3" xfId="2045"/>
    <cellStyle name="标题 3 2 3 2" xfId="2046"/>
    <cellStyle name="Input 4 2 2 5 4" xfId="2047"/>
    <cellStyle name="Euro 3 3" xfId="2048"/>
    <cellStyle name="好 6 2" xfId="2049"/>
    <cellStyle name="常规 17 3 3 5 2" xfId="2050"/>
    <cellStyle name="常规 3 2 2 4 4 2" xfId="2051"/>
    <cellStyle name="_B009_JTP+CJ12_ABX ,歐線 201112" xfId="2052"/>
    <cellStyle name="Input [yellow] 2 3 2" xfId="2053"/>
    <cellStyle name="강조색2 3" xfId="2054"/>
    <cellStyle name="计算 2 4 11 3" xfId="2055"/>
    <cellStyle name="20% - Accent1 2 3 3" xfId="2056"/>
    <cellStyle name="_201012 PHX_IF2停止互換研究_Annie_201302" xfId="2057"/>
    <cellStyle name="Total 2 2 9 2" xfId="2058"/>
    <cellStyle name="_B009_JTP+CJ12_TMT 報告 (2) 3" xfId="2059"/>
    <cellStyle name="_華中版 - C Oil, 500 3" xfId="2060"/>
    <cellStyle name="_JTP-月營運分析_貨量總表_TMT 報告 (2)_ABX ,歐線 201112_B50306CVI" xfId="2061"/>
    <cellStyle name="備註 2 2 2 5" xfId="2062"/>
    <cellStyle name="40% - Accent5 2 3 3 2" xfId="2063"/>
    <cellStyle name="常规 42 4 2 7 2 2" xfId="2064"/>
    <cellStyle name="제목 1 5" xfId="2065"/>
    <cellStyle name="_B009_JTP+CJ12_PHM - LMD all_TMT 報告 (2)_Teresa 201110" xfId="2066"/>
    <cellStyle name="輸入 2 5 2 4 2 4 3" xfId="2067"/>
    <cellStyle name="Input 5 4 2 4" xfId="2068"/>
    <cellStyle name="_2012JCV營運分析" xfId="2069"/>
    <cellStyle name="_CN1營運分析 2" xfId="2070"/>
    <cellStyle name="Normal 15 2 2 3 3" xfId="2071"/>
    <cellStyle name="Input [yellow] 2 3 2 2" xfId="2072"/>
    <cellStyle name="강조색2 3 2" xfId="2073"/>
    <cellStyle name="20% - Accent1 2 3 3 2" xfId="2074"/>
    <cellStyle name="_201012 PHX_IF2停止互換研究_Annie_201302 2" xfId="2075"/>
    <cellStyle name="常规 4 3 4 3 3" xfId="2076"/>
    <cellStyle name="Normal 2 20" xfId="2077"/>
    <cellStyle name="Normal 2 15" xfId="2078"/>
    <cellStyle name="常规 2 3 18 3" xfId="2079"/>
    <cellStyle name="_JTP-月營運分析_貨量總表_TMT 報告 (2)_ABX ,歐線 201112_B50306CVI 2" xfId="2080"/>
    <cellStyle name="備註 2 2 2 5 2" xfId="2081"/>
    <cellStyle name="40% - Accent5 2 3 3 2 2" xfId="2082"/>
    <cellStyle name="常规 2 2 6 2 5" xfId="2083"/>
    <cellStyle name="제목 1 5 2" xfId="2084"/>
    <cellStyle name="_B009_JTP+CJ12_PHM - LMD all_TMT 報告 (2)_Teresa 201110 2" xfId="2085"/>
    <cellStyle name="計算方式 2 10 5 2" xfId="2086"/>
    <cellStyle name="Bad 2 2 6" xfId="2087"/>
    <cellStyle name="備註 3 4 4 2" xfId="2088"/>
    <cellStyle name="_2012JCV營運分析 2" xfId="2089"/>
    <cellStyle name="常规 27" xfId="2090"/>
    <cellStyle name="常规 32" xfId="2091"/>
    <cellStyle name="アクセント 3 3" xfId="2092"/>
    <cellStyle name="計算方式 2 5 6 2 8 2" xfId="2093"/>
    <cellStyle name="_IFX 營運分析_2011 十一併班 - CIX 3" xfId="2094"/>
    <cellStyle name="合計 2 2 6 2 5 3" xfId="2095"/>
    <cellStyle name="_JTP-月營運分析_JTP-月營運分析_JSH_月營運分析_B50306CVI" xfId="2096"/>
    <cellStyle name="_JTP-月營運分析_PHM - LMD all_PHM - LMD all_TMT 報告 (2)_ABX ,歐線 201112_B50306CVI 2" xfId="2097"/>
    <cellStyle name="Input 2 2 2 2 8" xfId="2098"/>
    <cellStyle name="超链接 8 3 4 5" xfId="2099"/>
    <cellStyle name="_NCT 2011_2012 CNY Blank Sailing BC update   (2)_TPS+HPH 整併研究 - 20121012 2" xfId="2100"/>
    <cellStyle name="40% - Акцент4 2" xfId="2101"/>
    <cellStyle name="_Doris_201201_B50306CVI 2" xfId="2102"/>
    <cellStyle name="常规 2 47 3" xfId="2103"/>
    <cellStyle name="常规 2 52 3" xfId="2104"/>
    <cellStyle name="입력 2 3 2 7" xfId="2105"/>
    <cellStyle name="_2011 十一併班 - CMS 2" xfId="2106"/>
    <cellStyle name="60% - Accent4 4 6" xfId="2107"/>
    <cellStyle name="60% - Accent3 3" xfId="2108"/>
    <cellStyle name="Output 3 2 12" xfId="2109"/>
    <cellStyle name="常规 3 6 5 3" xfId="2110"/>
    <cellStyle name="Input 2 2 4 9" xfId="2111"/>
    <cellStyle name="20% - 강조색4 2 3 2" xfId="2112"/>
    <cellStyle name="Check Cell 3 2 2" xfId="2113"/>
    <cellStyle name="_FES-第九條 Kota Lumba 租金模擬 19000-II_2011 十一併班 - CIX" xfId="2114"/>
    <cellStyle name="_JTP-月營運分析_PHM - LMD all_PHM - LMD all_TMT 報告 (2)_ABX ,歐線 201112_B50306CVI 3" xfId="2115"/>
    <cellStyle name="_NCT 2011_2012 CNY Blank Sailing BC update   (2)_TPS+HPH 整併研究 - 20121012 3" xfId="2116"/>
    <cellStyle name="40% - Акцент4 3" xfId="2117"/>
    <cellStyle name="Percent [2] 2" xfId="2118"/>
    <cellStyle name="輔色4 2 5 2 2" xfId="2119"/>
    <cellStyle name="Input 2 2 2 2 9" xfId="2120"/>
    <cellStyle name="_Doris_201201_B50306CVI 3" xfId="2121"/>
    <cellStyle name="Output 2 3 3 2 2" xfId="2122"/>
    <cellStyle name="常规 5 2 2 2 2 2 2" xfId="2123"/>
    <cellStyle name="常规 5 4 2 4 2" xfId="2124"/>
    <cellStyle name="입력 2 3 2 8" xfId="2125"/>
    <cellStyle name="_2011 十一併班 - CMS 3" xfId="2126"/>
    <cellStyle name="60% - Accent4 4 7" xfId="2127"/>
    <cellStyle name="60% - Accent3 4" xfId="2128"/>
    <cellStyle name="常规 15 3 2 2" xfId="2129"/>
    <cellStyle name="常规 20 3 2 2" xfId="2130"/>
    <cellStyle name="常规 8 4 2 3" xfId="2131"/>
    <cellStyle name="_201209_JSH+JTC" xfId="2132"/>
    <cellStyle name="常规 3 2 3 2 2 5" xfId="2133"/>
    <cellStyle name="40% - Accent1 8" xfId="2134"/>
    <cellStyle name="輸出 2 8 4 2 8 3" xfId="2135"/>
    <cellStyle name="_B009_JTP+CJ12_貨量總表_PHM - LMD all_Teresa 201110_B50306CVI" xfId="2136"/>
    <cellStyle name="20% - Accent2 3 6" xfId="2137"/>
    <cellStyle name="輸出 2 2 6 2 6 2" xfId="2138"/>
    <cellStyle name="_Slot cost" xfId="2139"/>
    <cellStyle name="常规 7 7 4" xfId="2140"/>
    <cellStyle name="_2011 十一併班提案" xfId="2141"/>
    <cellStyle name="60% - 輔色3 2 3" xfId="2142"/>
    <cellStyle name="_GTE 3" xfId="2143"/>
    <cellStyle name="Normal 6 2 3" xfId="2144"/>
    <cellStyle name="_PSW_2_3_6_20091008 (3)" xfId="2145"/>
    <cellStyle name="_B009_JTP+CJ12_貨量總表_PHM - LMD all_PHM - LMD all_TMT 報告 (2)_ABX ,歐線 201112" xfId="2146"/>
    <cellStyle name="_StartUp_2012_1st_Qtr_SKD_Review_B50306CVI 2" xfId="2147"/>
    <cellStyle name="超链接 2 5 2 7" xfId="2148"/>
    <cellStyle name="20% - 强调文字颜色 4 2 3 3 3" xfId="2149"/>
    <cellStyle name="常规 2 4 2 3 3 2 4" xfId="2150"/>
    <cellStyle name="Input 8 2 7 3" xfId="2151"/>
    <cellStyle name="40% - Accent2 2 4 2 2" xfId="2152"/>
    <cellStyle name="標題 5 2" xfId="2153"/>
    <cellStyle name="입력 3 4 3" xfId="2154"/>
    <cellStyle name="_Kelly_201205 3" xfId="2155"/>
    <cellStyle name="_Kelly_201210 3" xfId="2156"/>
    <cellStyle name="常规 2 8 2" xfId="2157"/>
    <cellStyle name="Input 2 2 13" xfId="2158"/>
    <cellStyle name="_Slot cost 2" xfId="2159"/>
    <cellStyle name="_B009_JTP+CJ12_貨量總表_PHM - LMD all_B50306CVI 3" xfId="2160"/>
    <cellStyle name="常规 7 7 4 2" xfId="2161"/>
    <cellStyle name="常规 4 2 4 3 2 2 3" xfId="2162"/>
    <cellStyle name="_2011 十一併班提案 2" xfId="2163"/>
    <cellStyle name="60% - 輔色3 2 3 2" xfId="2164"/>
    <cellStyle name="輸入 2 2 6 2 8" xfId="2165"/>
    <cellStyle name="PERCENTAGE 3" xfId="2166"/>
    <cellStyle name="Milliers 2 8 2 2 2" xfId="2167"/>
    <cellStyle name="常规 48 2 5 2" xfId="2168"/>
    <cellStyle name="_JTP-月營運分析_華中版估貨 (4)_PHM - LMD all_ABX ,歐線 201112_B50306CVI" xfId="2169"/>
    <cellStyle name="說明文字 5 2" xfId="2170"/>
    <cellStyle name="_B009_JTP+CJ12_華中版估貨 (4)_PHM - LMD all_Teresa 201110" xfId="2171"/>
    <cellStyle name="常规 2 2 2 2 2 2 2 2 3 2" xfId="2172"/>
    <cellStyle name="超链接 3 2 3 4 5" xfId="2173"/>
    <cellStyle name="40% - Accent4 4 5" xfId="2174"/>
    <cellStyle name="Calculation 2 2 2 2 2 4" xfId="2175"/>
    <cellStyle name="常规 2 2 3 3 2 2 3 2 2" xfId="2176"/>
    <cellStyle name="Hyperlink seguido 3" xfId="2177"/>
    <cellStyle name="_20120817, MOL 新報價 JPN handling, OSA van pool,   1 GC 2 LOLO, 無 Kobe, 買 900 T, 800 T,  LF 0.95 版 - MOL - CHS 3 Service j.v. study" xfId="2178"/>
    <cellStyle name="Input 2 2 14" xfId="2179"/>
    <cellStyle name="_Slot cost 3" xfId="2180"/>
    <cellStyle name="常规 7 7 4 3" xfId="2181"/>
    <cellStyle name="_2011 十一併班提案 3" xfId="2182"/>
    <cellStyle name="_HK &amp; PRD 效益分析201012_Annie_201302" xfId="2183"/>
    <cellStyle name="60% - 輔色3 2 3 3" xfId="2184"/>
    <cellStyle name="常规 2 7 4 2" xfId="2185"/>
    <cellStyle name="40% - Accent5 4 2 2 2" xfId="2186"/>
    <cellStyle name="_B009_JTP+CJ12_華中版估貨 (4)_PHM - LMD all_ABX ,歐線 201112 3" xfId="2187"/>
    <cellStyle name="標題 4 4 2" xfId="2188"/>
    <cellStyle name="样式 1 6 2" xfId="2189"/>
    <cellStyle name="超链接 3 4 2 2 3 5" xfId="2190"/>
    <cellStyle name="_201101月版農曆年併班 study  ABX &amp; FBS  " xfId="2191"/>
    <cellStyle name="Normal 5 4 2 3" xfId="2192"/>
    <cellStyle name="_CIX 2011_2012 CNY Blank Sailing BC update   (2)" xfId="2193"/>
    <cellStyle name="Normal 17 6" xfId="2194"/>
    <cellStyle name="常规 2 2 2 2 2 3 3 2 2 3" xfId="2195"/>
    <cellStyle name="合計 2 6 2 4 4 3" xfId="2196"/>
    <cellStyle name="Normal 17 6 2" xfId="2197"/>
    <cellStyle name="60% - 輔色2 2 3" xfId="2198"/>
    <cellStyle name="合計 2 3 2 5 9" xfId="2199"/>
    <cellStyle name="超链接 3 4 6" xfId="2200"/>
    <cellStyle name="_CIX 2011_2012 CNY Blank Sailing BC update   (2) 2" xfId="2201"/>
    <cellStyle name="_201101月版農曆年併班 study  ABX &amp; FBS   2" xfId="2202"/>
    <cellStyle name="_Christine 201006_2012 日本新年併班 - JTS 3" xfId="2203"/>
    <cellStyle name="Input 28 2 10" xfId="2204"/>
    <cellStyle name="强调文字颜色 2 2 2 2" xfId="2205"/>
    <cellStyle name="20% - Accent1 2" xfId="2206"/>
    <cellStyle name="合計 2 7 4 8" xfId="2207"/>
    <cellStyle name="20% - 强调文字颜色 1 3" xfId="2208"/>
    <cellStyle name="一般 9 4 2 2" xfId="2209"/>
    <cellStyle name="Comma0 2 2" xfId="2210"/>
    <cellStyle name="20% - Accent3 2 6" xfId="2211"/>
    <cellStyle name="Input 31 2 4 3" xfId="2212"/>
    <cellStyle name="Input 26 2 4 3" xfId="2213"/>
    <cellStyle name="_TPI_2011 十一併班 - CIX 2" xfId="2214"/>
    <cellStyle name="60% - 강조색2 2 3" xfId="2215"/>
    <cellStyle name="常规 2 20 5" xfId="2216"/>
    <cellStyle name="常规 3 3 2 2 2 2 3" xfId="2217"/>
    <cellStyle name="常规 9 2 9 2 3" xfId="2218"/>
    <cellStyle name="常规 3 2 6 6" xfId="2219"/>
    <cellStyle name="好_StartUp_PA2 1xWH50 無NGB加SKU-20130123_B50306CVI 2" xfId="2220"/>
    <cellStyle name="20% - 强调文字颜色 4 2 2 4" xfId="2221"/>
    <cellStyle name="입력 2 5" xfId="2222"/>
    <cellStyle name="_B009_JTP+CJ12_PHM - LMD all_PHM - LMD all_Teresa 201110_B50306CVI" xfId="2223"/>
    <cellStyle name="_JTP-月營運分析_華中版估貨 (4)_PHM - LMD all_PHM - LMD all_TMT 報告 (2)_ABX ,歐線 201112_B50306CVI 3" xfId="2224"/>
    <cellStyle name="常规 25 2 2 2 3 2 5 2" xfId="2225"/>
    <cellStyle name="_Grace 201006_2012 CNY Blank Sailing BC update   (2) 3" xfId="2226"/>
    <cellStyle name="_Grace 201011_2012 CNY Blank Sailing BC update   (2) 3" xfId="2227"/>
    <cellStyle name="常规 2 25 5 3" xfId="2228"/>
    <cellStyle name="常规 4 4 7 2" xfId="2229"/>
    <cellStyle name="輸出 2 4 3 2" xfId="2230"/>
    <cellStyle name="_CIK-1_2012 CNY Blank Sailing BC update   (2)_CVT投入2500船型 study 20120704 (2)" xfId="2231"/>
    <cellStyle name="_201102_JTP+CJ12" xfId="2232"/>
    <cellStyle name="计算 2 6 8 3" xfId="2233"/>
    <cellStyle name="Comma0 2 2 2" xfId="2234"/>
    <cellStyle name="20% - Accent3 2 6 2" xfId="2235"/>
    <cellStyle name="60% - 강조색2 2 3 2" xfId="2236"/>
    <cellStyle name="常规 2 20 5 2" xfId="2237"/>
    <cellStyle name="常规 2 3 2 2 2 3 5" xfId="2238"/>
    <cellStyle name="常规 3 3 2 2 2 2 3 2" xfId="2239"/>
    <cellStyle name="_B009_JTP+CJ12_PHM - LMD all_PHM - LMD all_Teresa 201110_B50306CVI 2" xfId="2240"/>
    <cellStyle name="輸出 2 4 3 2 2" xfId="2241"/>
    <cellStyle name="_CIK-1_2012 CNY Blank Sailing BC update   (2)_CVT投入2500船型 study 20120704 (2) 2" xfId="2242"/>
    <cellStyle name="_201102_JTP+CJ12 2" xfId="2243"/>
    <cellStyle name="Comma0 2 2 3" xfId="2244"/>
    <cellStyle name="20% - Accent3 2 6 3" xfId="2245"/>
    <cellStyle name="Normal 8 4 3 2 2" xfId="2246"/>
    <cellStyle name="60% - 강조색2 2 3 3" xfId="2247"/>
    <cellStyle name="常规 2 20 5 3" xfId="2248"/>
    <cellStyle name="常规 3 3 2 2 2 2 3 3" xfId="2249"/>
    <cellStyle name="常规 2 4 2 3 2 3 4" xfId="2250"/>
    <cellStyle name="40% - Accent2 2 3 3 2" xfId="2251"/>
    <cellStyle name="_B009_JTP+CJ12_PHM - LMD all_PHM - LMD all_Teresa 201110_B50306CVI 3" xfId="2252"/>
    <cellStyle name="輸出 2 4 3 2 3" xfId="2253"/>
    <cellStyle name="_CIK-1_2012 CNY Blank Sailing BC update   (2)_CVT投入2500船型 study 20120704 (2) 3" xfId="2254"/>
    <cellStyle name="_201102_JTP+CJ12 3" xfId="2255"/>
    <cellStyle name="_NS3 upsize to 3 x 2,500 (樂觀) 3" xfId="2256"/>
    <cellStyle name="Fixed_012-(KMX) BTL Schedules for KHH_Cebu" xfId="2257"/>
    <cellStyle name="Accent4 3 2 3" xfId="2258"/>
    <cellStyle name="20% - 강조색1 2 2 3" xfId="2259"/>
    <cellStyle name="輸出 2 2 3 3 2 9 3" xfId="2260"/>
    <cellStyle name="Total 2 2 2 2 6" xfId="2261"/>
    <cellStyle name="_201201_JTH" xfId="2262"/>
    <cellStyle name="常规 10 4 5" xfId="2263"/>
    <cellStyle name="Input 6 4 2 2" xfId="2264"/>
    <cellStyle name="Good 4 5" xfId="2265"/>
    <cellStyle name="_201102_JTP+CJ12_B50306CVI" xfId="2266"/>
    <cellStyle name="_CIX 2011_2012 日本新年併班 - JSH" xfId="2267"/>
    <cellStyle name="20% - 강조색1 2 2 3 2" xfId="2268"/>
    <cellStyle name="_201201_JTH 2" xfId="2269"/>
    <cellStyle name="常规 10 4 5 2" xfId="2270"/>
    <cellStyle name="Good 4 5 2" xfId="2271"/>
    <cellStyle name="常规 8 3 2 3" xfId="2272"/>
    <cellStyle name="超链接 3 4 7 6" xfId="2273"/>
    <cellStyle name="_201102_JTP+CJ12_B50306CVI 2" xfId="2274"/>
    <cellStyle name="20% - Accent1 3 7" xfId="2275"/>
    <cellStyle name="_B009_JTP+CJ12_華中版估貨 (4)_PHM - LMD all_PHM - LMD all_Teresa 201110_B50306CVI" xfId="2276"/>
    <cellStyle name="Input 6 2 9" xfId="2277"/>
    <cellStyle name="_B009_JTP+CJ12_貨量總表_PHM - LMD all_TMT 報告 (2)_Teresa 201110_B50306CVI 2" xfId="2278"/>
    <cellStyle name="20% - 강조색1 2 2 3 3" xfId="2279"/>
    <cellStyle name="입력 2 3 2 2 4 2" xfId="2280"/>
    <cellStyle name="_201201_JTH 3" xfId="2281"/>
    <cellStyle name="常规 8 3 2 4" xfId="2282"/>
    <cellStyle name="_201102_JTP+CJ12_B50306CVI 3" xfId="2283"/>
    <cellStyle name="_201103_JTP+CJ12" xfId="2284"/>
    <cellStyle name="60% - Accent3 6 3" xfId="2285"/>
    <cellStyle name="60% - 輔色1 2 9" xfId="2286"/>
    <cellStyle name="Вычисление 2 2 3" xfId="2287"/>
    <cellStyle name="輸出 2 2 3 3 4 2" xfId="2288"/>
    <cellStyle name="Input 11 8" xfId="2289"/>
    <cellStyle name="_CIX 2011_2011 十一併班 - CIX" xfId="2290"/>
    <cellStyle name="常规 9 2 2 7 2" xfId="2291"/>
    <cellStyle name="アクセント 6 3 2" xfId="2292"/>
    <cellStyle name="_B009_JTP+CJ12_PHM - LMD all_PHM - LMD all 2" xfId="2293"/>
    <cellStyle name="_JTP-月營運分析_1_JSH_月營運分析" xfId="2294"/>
    <cellStyle name="60% - 着色 1 2" xfId="2295"/>
    <cellStyle name="_201103_JTP+CJ12 3" xfId="2296"/>
    <cellStyle name="常规 3 15" xfId="2297"/>
    <cellStyle name="常规 3 20" xfId="2298"/>
    <cellStyle name="_CIX 2011_2011 十一併班 - CIX 3" xfId="2299"/>
    <cellStyle name="Normal 9 3 2 2" xfId="2300"/>
    <cellStyle name="Вычисление 2 2 3 3" xfId="2301"/>
    <cellStyle name="Input 11 8 3" xfId="2302"/>
    <cellStyle name="Итог 2 8" xfId="2303"/>
    <cellStyle name="Date 7" xfId="2304"/>
    <cellStyle name="常规 2 2 3 4 2 2 2" xfId="2305"/>
    <cellStyle name="_CIK-1_2012 日本新年併班 - JSH" xfId="2306"/>
    <cellStyle name="計算方式 2 4 2 3 9" xfId="2307"/>
    <cellStyle name="_JTP-月營運分析_JSH_月營運分析_JSH_月營運分析 3" xfId="2308"/>
    <cellStyle name="常规 36 4 4 6" xfId="2309"/>
    <cellStyle name="_201103_JTP+CJ12_B50306CVI" xfId="2310"/>
    <cellStyle name="_Annie_201211 2" xfId="2311"/>
    <cellStyle name="輔色6 2 6 2 2 2" xfId="2312"/>
    <cellStyle name="60% - 强调文字颜色 5 2 4 2" xfId="2313"/>
    <cellStyle name="_201103_JTP+CJ12_B50306CVI 3" xfId="2314"/>
    <cellStyle name="常规 3 13 6 3" xfId="2315"/>
    <cellStyle name="_CIX 201107後 2" xfId="2316"/>
    <cellStyle name="Note 4 3 2 5" xfId="2317"/>
    <cellStyle name="출력 2 3 11" xfId="2318"/>
    <cellStyle name="Output 2 2 2 2 3" xfId="2319"/>
    <cellStyle name="_201201_HPH" xfId="2320"/>
    <cellStyle name="Calculation 4 5 5 3" xfId="2321"/>
    <cellStyle name="超链接 2 5 2 2 3 2 4" xfId="2322"/>
    <cellStyle name="Normal 2 4 2 3 2 2" xfId="2323"/>
    <cellStyle name="계산 2 2 2 2 6 2" xfId="2324"/>
    <cellStyle name="_201105_JTP+CJ12" xfId="2325"/>
    <cellStyle name="Accent6 2 3 3" xfId="2326"/>
    <cellStyle name="Input 24 8 2" xfId="2327"/>
    <cellStyle name="Input 19 8 2" xfId="2328"/>
    <cellStyle name="_3. NTE 3" xfId="2329"/>
    <cellStyle name="_2011小航發- NS1 drop UKB" xfId="2330"/>
    <cellStyle name="_B009_JTP+CJ12_TMT 報告 (2)_ABX ,歐線 201112 3" xfId="2331"/>
    <cellStyle name="常规 2 2 2 3 3 4 2" xfId="2332"/>
    <cellStyle name="Output 2 2 2 4 3" xfId="2333"/>
    <cellStyle name="•W?_BOOKSHIP" xfId="2334"/>
    <cellStyle name="_HK &amp; PRD 效益分析201012 2" xfId="2335"/>
    <cellStyle name="20% - 强调文字颜色 2 2 3 3 3" xfId="2336"/>
    <cellStyle name="출력 2 3 11 2" xfId="2337"/>
    <cellStyle name="計算方式 2 4 3 2 5 3" xfId="2338"/>
    <cellStyle name="Output 2 2 2 2 3 2" xfId="2339"/>
    <cellStyle name="_201201_HPH 2" xfId="2340"/>
    <cellStyle name="超链接 3 2 4 2 3" xfId="2341"/>
    <cellStyle name="40% - Accent5 2 3" xfId="2342"/>
    <cellStyle name="Normal - Style2 2 3" xfId="2343"/>
    <cellStyle name="_201105_JTP+CJ12 2" xfId="2344"/>
    <cellStyle name="출력 2 3 11 3" xfId="2345"/>
    <cellStyle name="Output 2 2 2 2 3 3" xfId="2346"/>
    <cellStyle name="_201201_HPH 3" xfId="2347"/>
    <cellStyle name="超链接 3 2 4 2 4" xfId="2348"/>
    <cellStyle name="40% - Accent5 2 4" xfId="2349"/>
    <cellStyle name="_201105_JTP+CJ12 3" xfId="2350"/>
    <cellStyle name="Hyperlink 4 3 2" xfId="2351"/>
    <cellStyle name="_JTP-月營運分析_貨量總表_PHM - LMD all_PHM - LMD all_TMT 報告 (2)_Teresa 201110 2" xfId="2352"/>
    <cellStyle name="Normal 7 2 4 3 2" xfId="2353"/>
    <cellStyle name="20% - Accent2 2 2 7" xfId="2354"/>
    <cellStyle name="_ABX -併班貨量預估 format 2" xfId="2355"/>
    <cellStyle name="常规 57 2 4 2 3" xfId="2356"/>
    <cellStyle name="Accent2 3 2 2" xfId="2357"/>
    <cellStyle name="計算方式 2 7 5 2 5 3" xfId="2358"/>
    <cellStyle name="Input 2 8 2 3" xfId="2359"/>
    <cellStyle name="_JTP-月營運分析_ABX_月營運分析" xfId="2360"/>
    <cellStyle name="一般 11 3 2 4" xfId="2361"/>
    <cellStyle name="備註 4 10 2" xfId="2362"/>
    <cellStyle name="輸入 2 5 3 3 6 3" xfId="2363"/>
    <cellStyle name="20% - Accent3 3 3" xfId="2364"/>
    <cellStyle name="Input 8 2 5" xfId="2365"/>
    <cellStyle name="_201105_JTP+CJ12_B50306CVI 2" xfId="2366"/>
    <cellStyle name="常规 25 2 3 2 2 3 2 2" xfId="2367"/>
    <cellStyle name="20% - Accent3 3 4" xfId="2368"/>
    <cellStyle name="20% - 强调文字颜色 4 2 3 2" xfId="2369"/>
    <cellStyle name="Input 8 2 6" xfId="2370"/>
    <cellStyle name="_201105_JTP+CJ12_B50306CVI 3" xfId="2371"/>
    <cellStyle name="입력 3 3" xfId="2372"/>
    <cellStyle name="Normal 5 2 2 6" xfId="2373"/>
    <cellStyle name="_Kelly_201204" xfId="2374"/>
    <cellStyle name="_5. JTP" xfId="2375"/>
    <cellStyle name="Accent2 2 2 2 4 2" xfId="2376"/>
    <cellStyle name="Input 2 2 3 2 7" xfId="2377"/>
    <cellStyle name="_201105_PNH+PNS_B50306CVI 2" xfId="2378"/>
    <cellStyle name="60% - Accent6 2 4 2" xfId="2379"/>
    <cellStyle name="Heading 4 4" xfId="2380"/>
    <cellStyle name="_B009_JTP+CJ12_PHM - LMD all_TMT 報告 (2)_ABX ,歐線 201112 2" xfId="2381"/>
    <cellStyle name="計算方式 2 10 11" xfId="2382"/>
    <cellStyle name="Note 4 7 3" xfId="2383"/>
    <cellStyle name="Input 4 2 8 2" xfId="2384"/>
    <cellStyle name="Input 8 2 2 7" xfId="2385"/>
    <cellStyle name="_201105_PNH+PNS 2" xfId="2386"/>
    <cellStyle name="Input 8 2 2 8" xfId="2387"/>
    <cellStyle name="_201105_PNH+PNS 3" xfId="2388"/>
    <cellStyle name="_201105_PNH+PNS_B50306CVI" xfId="2389"/>
    <cellStyle name="輸入 2 3 8" xfId="2390"/>
    <cellStyle name="合計 2 5 3 3 2 3" xfId="2391"/>
    <cellStyle name="Lien hypertexte visité 4" xfId="2392"/>
    <cellStyle name="COST1 2 2" xfId="2393"/>
    <cellStyle name="_CIK-1_2012 CNY Blank Sailing BC update   (2)_HKG線改版 + MAL2線 研究 - 20121019 2" xfId="2394"/>
    <cellStyle name="60% - Accent6 2 4" xfId="2395"/>
    <cellStyle name="超链接 3 2 3 2 4 4" xfId="2396"/>
    <cellStyle name="40% - Accent4 2 4 4" xfId="2397"/>
    <cellStyle name="Input 4 2 8" xfId="2398"/>
    <cellStyle name="常规 9 2 5 3 3" xfId="2399"/>
    <cellStyle name="_B009_JTP+CJ12_PHM - LMD all_TMT 報告 (2)_ABX ,歐線 201112" xfId="2400"/>
    <cellStyle name="_APL 2" xfId="2401"/>
    <cellStyle name="常规 5 12 6" xfId="2402"/>
    <cellStyle name="_Doris_201102_2012 日本新年併班 - JTS" xfId="2403"/>
    <cellStyle name="常规 2 3 2 3 2 3 2 2 3" xfId="2404"/>
    <cellStyle name="Normal 6 4 3" xfId="2405"/>
    <cellStyle name="20% - Accent3 3 5" xfId="2406"/>
    <cellStyle name="20% - 强调文字颜色 4 2 3 3" xfId="2407"/>
    <cellStyle name="Input 8 2 7" xfId="2408"/>
    <cellStyle name="Input 31 2 5 2" xfId="2409"/>
    <cellStyle name="Input 26 2 5 2" xfId="2410"/>
    <cellStyle name="60% - 강조색2 3 2" xfId="2411"/>
    <cellStyle name="Calculation 3 10 2" xfId="2412"/>
    <cellStyle name="常规 2 16 4" xfId="2413"/>
    <cellStyle name="常规 2 21 4" xfId="2414"/>
    <cellStyle name="常规 3 3 2 2 2 3 2" xfId="2415"/>
    <cellStyle name="常规 9 2 9 3 2" xfId="2416"/>
    <cellStyle name="입력 3 4" xfId="2417"/>
    <cellStyle name="Normal 5 2 2 7" xfId="2418"/>
    <cellStyle name="_Kelly_201205" xfId="2419"/>
    <cellStyle name="_Kelly_201210" xfId="2420"/>
    <cellStyle name="_B009_JTP+CJ12_貨量總表_PHM - LMD all_B50306CVI" xfId="2421"/>
    <cellStyle name="60% - Accent6 2 4 3" xfId="2422"/>
    <cellStyle name="출력 2 3 2 2 9 2" xfId="2423"/>
    <cellStyle name="Heading 4 5" xfId="2424"/>
    <cellStyle name="_201105_PNH+PNS_B50306CVI 3" xfId="2425"/>
    <cellStyle name="Input 4 2 8 3" xfId="2426"/>
    <cellStyle name="_B009_JTP+CJ12_PHM - LMD all_TMT 報告 (2)_ABX ,歐線 201112 3" xfId="2427"/>
    <cellStyle name="_Doris_201102_2012 日本新年併班 - JTS 3" xfId="2428"/>
    <cellStyle name="Normal 6 4 3 3" xfId="2429"/>
    <cellStyle name="合計 2 12 2 7 3" xfId="2430"/>
    <cellStyle name="_CIK-1_2011 十一併班 - CIX 2" xfId="2431"/>
    <cellStyle name="備註 2 2 2 12" xfId="2432"/>
    <cellStyle name="40% - Accent6 2 5 2 2" xfId="2433"/>
    <cellStyle name="_2012 CCI 營運分析 2" xfId="2434"/>
    <cellStyle name="常规 42 3 2 6" xfId="2435"/>
    <cellStyle name="_Sheet1_1004 MAL II線 2" xfId="2436"/>
    <cellStyle name="常规 3 2 3 2 7" xfId="2437"/>
    <cellStyle name="Input 9 2 5 2" xfId="2438"/>
    <cellStyle name="計算方式 2 6 5 2 4" xfId="2439"/>
    <cellStyle name="常规 3 3 7 3 2" xfId="2440"/>
    <cellStyle name="입력 2 3 12" xfId="2441"/>
    <cellStyle name="_JTP-月營運分析_PHM - LMD all_PHM - LMD all_ABX ,歐線 201112_B50306CVI 2" xfId="2442"/>
    <cellStyle name="20% - Accent5 3 4" xfId="2443"/>
    <cellStyle name="20% - Accent4 3 3 2" xfId="2444"/>
    <cellStyle name="계산 13 2" xfId="2445"/>
    <cellStyle name="样式 1 6 5" xfId="2446"/>
    <cellStyle name="_201112_JTP+CJ12" xfId="2447"/>
    <cellStyle name="_ESA每航次效益_2012 CNY Blank Sailing BC update   (2)_HKG線改版 + MAL2線 研究 - 20121019 2" xfId="2448"/>
    <cellStyle name="强调文字颜色 2 2 5" xfId="2449"/>
    <cellStyle name="20% - Accent4" xfId="2450"/>
    <cellStyle name="常规 3 2 3 5 2 3" xfId="2451"/>
    <cellStyle name="Normal 3 2 3 3" xfId="2452"/>
    <cellStyle name="Warning Text 2 2 5" xfId="2453"/>
    <cellStyle name="20% - 輔色1 2 3" xfId="2454"/>
    <cellStyle name="Calc Currency (0) 5" xfId="2455"/>
    <cellStyle name="_CIK-1_2012 CNY Blank Sailing BC update   (2)" xfId="2456"/>
    <cellStyle name="Output 4 2 2 7" xfId="2457"/>
    <cellStyle name="Normal 2 2 2 3 2" xfId="2458"/>
    <cellStyle name="60% - Accent6 4 4 2 2" xfId="2459"/>
    <cellStyle name="20% - Accent4_012-(KMX) BTL Schedules for KHH_Cebu" xfId="2460"/>
    <cellStyle name="Calculation 2 2 2 2 5" xfId="2461"/>
    <cellStyle name="Normal 14 2 4" xfId="2462"/>
    <cellStyle name="20% - Accent4 2" xfId="2463"/>
    <cellStyle name="_TPI" xfId="2464"/>
    <cellStyle name="args.style 4" xfId="2465"/>
    <cellStyle name="20% - 强调文字颜色 4 3" xfId="2466"/>
    <cellStyle name="計算方式 2 5 2 4 5 3" xfId="2467"/>
    <cellStyle name="_Grace 201012_2012 日本新年併班 - JSH" xfId="2468"/>
    <cellStyle name="計算方式 2 6 5 2 4 2" xfId="2469"/>
    <cellStyle name="40% - アクセント 6 2 3" xfId="2470"/>
    <cellStyle name="계산 2 4 2 4" xfId="2471"/>
    <cellStyle name="輸入 2 10 5 3" xfId="2472"/>
    <cellStyle name="20% - Accent5 3 4 2" xfId="2473"/>
    <cellStyle name="Normal 2 5 4 3 5" xfId="2474"/>
    <cellStyle name="_201112_JTP+CJ12 2" xfId="2475"/>
    <cellStyle name="_B009_JTP+CJ12_PHM - LMD all_ABX ,歐線 201112 2" xfId="2476"/>
    <cellStyle name="_YML-AES-AME-Jan09 4" xfId="2477"/>
    <cellStyle name="Accent3 3 4 2" xfId="2478"/>
    <cellStyle name="超链接 3 2 4 3 2 4" xfId="2479"/>
    <cellStyle name="40% - Accent5 3 2 4" xfId="2480"/>
    <cellStyle name="常规 42 4 3 6 3" xfId="2481"/>
    <cellStyle name="常规 42 6 4 6" xfId="2482"/>
    <cellStyle name="60% - Accent3 2 2 3 2" xfId="2483"/>
    <cellStyle name="_JSH-20130416" xfId="2484"/>
    <cellStyle name="超链接 2 5 3 2 2 2 2" xfId="2485"/>
    <cellStyle name="Bad 2 3 2" xfId="2486"/>
    <cellStyle name="Output 3 6" xfId="2487"/>
    <cellStyle name="_201112_PNH+PNS 3" xfId="2488"/>
    <cellStyle name="Calculation 4 2 2 2" xfId="2489"/>
    <cellStyle name="輸入 2 5 2 5 2 5 3" xfId="2490"/>
    <cellStyle name="_Grace_201007_2011 十一併班提案_CVT投入2500船型 study 20120704 (2)" xfId="2491"/>
    <cellStyle name="_201201_XMN 2" xfId="2492"/>
    <cellStyle name="_2011回教年預估Omit S3892E版" xfId="2493"/>
    <cellStyle name="Normal 2 4 2" xfId="2494"/>
    <cellStyle name="常规 2 3 2 2 4 2 2" xfId="2495"/>
    <cellStyle name="超链接 2 6 2 3" xfId="2496"/>
    <cellStyle name="_Christine 201006" xfId="2497"/>
    <cellStyle name="Input 7 2 2 6 3" xfId="2498"/>
    <cellStyle name="常规 2 2 5 2 3 2 2 2" xfId="2499"/>
    <cellStyle name="常规 3 2 3 4 3 2 3" xfId="2500"/>
    <cellStyle name="Calculation 2 8 3" xfId="2501"/>
    <cellStyle name="Total 2 2" xfId="2502"/>
    <cellStyle name="Output 2 3 2 4 4" xfId="2503"/>
    <cellStyle name="_2011回教年預估Omit S3892E版 (2)" xfId="2504"/>
    <cellStyle name="好_Bunker Cons Budget EURCO 2 3" xfId="2505"/>
    <cellStyle name="40% - 輔色1 9 2" xfId="2506"/>
    <cellStyle name="Normal 11 2 5 2" xfId="2507"/>
    <cellStyle name="_201203 以後CVT-營運分析 2" xfId="2508"/>
    <cellStyle name="Accent4 3 5" xfId="2509"/>
    <cellStyle name="20% - 강조색1 2 5" xfId="2510"/>
    <cellStyle name="제목 1 2 2" xfId="2511"/>
    <cellStyle name="備註 2 5 4 2 5" xfId="2512"/>
    <cellStyle name="計算方式 2 6 6 2 5 2" xfId="2513"/>
    <cellStyle name="_B009_JTP+CJ12_華中版估貨 (4)_ABX ,歐線 201112_B50306CVI" xfId="2514"/>
    <cellStyle name="20% - Accent6 3 5 2" xfId="2515"/>
    <cellStyle name="常规 2 3 2 2 3 3 2 2 3" xfId="2516"/>
    <cellStyle name="Total 2 2 2" xfId="2517"/>
    <cellStyle name="40% - Accent2 2 2 2 3 3" xfId="2518"/>
    <cellStyle name="一般 9 5" xfId="2519"/>
    <cellStyle name="超链接 2 5 3 3 2 3" xfId="2520"/>
    <cellStyle name="_2011回教年預估Omit S3892E版 (2) 2" xfId="2521"/>
    <cellStyle name="超链接 3 2 6 2 3" xfId="2522"/>
    <cellStyle name="常规 49 7" xfId="2523"/>
    <cellStyle name="_CN1-2_2012 CNY Blank Sailing BC update   (2)" xfId="2524"/>
    <cellStyle name="60% - Accent1 3 3 3" xfId="2525"/>
    <cellStyle name="20% - Accent5 6 3" xfId="2526"/>
    <cellStyle name="_2011小航發- NS1 drop UKB 2" xfId="2527"/>
    <cellStyle name="_CN1營運分析" xfId="2528"/>
    <cellStyle name="_2011小航發- NS1 drop UKB 3" xfId="2529"/>
    <cellStyle name="Input 9 2 8 2" xfId="2530"/>
    <cellStyle name="20% - Accent4 2 3 4 2" xfId="2531"/>
    <cellStyle name="_StartUp_2013 JP Golden Week 試算 2" xfId="2532"/>
    <cellStyle name="강조색3 2 2 3 3" xfId="2533"/>
    <cellStyle name="超链接 3 2 3 3 3 2 3" xfId="2534"/>
    <cellStyle name="_B009_JTP+CJ12_PHM - LMD all_TMT 報告 (2)_B50306CVI 3" xfId="2535"/>
    <cellStyle name="40% - Accent6 2 5 2" xfId="2536"/>
    <cellStyle name="計算方式 2 3 2 5 2 2" xfId="2537"/>
    <cellStyle name="Input 13 10 2" xfId="2538"/>
    <cellStyle name="_CIK-1_2011 十一併班 - CIX" xfId="2539"/>
    <cellStyle name="超链接 3 4 3 7 2" xfId="2540"/>
    <cellStyle name="_2012 CCI 營運分析" xfId="2541"/>
    <cellStyle name="_Sheet1_1004 MAL II線" xfId="2542"/>
    <cellStyle name="_CIK-1_2011 十一併班 - CIX 3" xfId="2543"/>
    <cellStyle name="備註 2 2 2 13" xfId="2544"/>
    <cellStyle name="_2012 CCI 營運分析 3" xfId="2545"/>
    <cellStyle name="常规 42 3 2 7" xfId="2546"/>
    <cellStyle name="_Sheet1_1004 MAL II線 3" xfId="2547"/>
    <cellStyle name="常规 3 2 3 2 8" xfId="2548"/>
    <cellStyle name="요약 5" xfId="2549"/>
    <cellStyle name="常规 2 3 3 2 3 3 2" xfId="2550"/>
    <cellStyle name="合計 2 3 2 5 8" xfId="2551"/>
    <cellStyle name="超链接 3 4 5" xfId="2552"/>
    <cellStyle name="_2012 CIX 營運分析" xfId="2553"/>
    <cellStyle name="合計 2 6 2 4 4 2" xfId="2554"/>
    <cellStyle name="_JTP-月營運分析_貨量總表_ABX ,歐線 201112_B50306CVI 3" xfId="2555"/>
    <cellStyle name="60% - 輔色2 2 2" xfId="2556"/>
    <cellStyle name="千位分隔[0] 2 6 6" xfId="2557"/>
    <cellStyle name="_B009_JTP+CJ12_貨量總表_PHM - LMD all_TMT 報告 (2)_ABX ,歐線 201112 3" xfId="2558"/>
    <cellStyle name="Normal 15 3 3 3" xfId="2559"/>
    <cellStyle name="Linked Cell 5 4" xfId="2560"/>
    <cellStyle name="_Christine 201006_2012 日本新年併班 - JTS 2" xfId="2561"/>
    <cellStyle name="合計 2 7 4 7" xfId="2562"/>
    <cellStyle name="20% - 强调文字颜色 1 2" xfId="2563"/>
    <cellStyle name="注释 2 3 16" xfId="2564"/>
    <cellStyle name="常规 3 4 2 3 4 2" xfId="2565"/>
    <cellStyle name="Output 3 2 10 3" xfId="2566"/>
    <cellStyle name="常规 18 2 9 2" xfId="2567"/>
    <cellStyle name="_B009_JTP+CJ12_華中版估貨 (4)_PHM - LMD all_PHM - LMD all_TMT 報告 (2)" xfId="2568"/>
    <cellStyle name="合計 2 2 3 3 4" xfId="2569"/>
    <cellStyle name="Bad 3" xfId="2570"/>
    <cellStyle name="常规 11 4" xfId="2571"/>
    <cellStyle name="合計 2 4 5 10 2" xfId="2572"/>
    <cellStyle name="Input 29 2 3 2" xfId="2573"/>
    <cellStyle name="_B009_JTP+CJ12_PHM - LMD all_Teresa 201110_B50306CVI" xfId="2574"/>
    <cellStyle name="合計 2 3 2 5 8 2" xfId="2575"/>
    <cellStyle name="超链接 3 4 5 2" xfId="2576"/>
    <cellStyle name="_2012 CIX 營運分析 2" xfId="2577"/>
    <cellStyle name="常规 6 9 12" xfId="2578"/>
    <cellStyle name="常规 2 2 2 2 2 5 3" xfId="2579"/>
    <cellStyle name="常规 3 2 3 2 2 3 3" xfId="2580"/>
    <cellStyle name="출력 2 2 2 4 8 3" xfId="2581"/>
    <cellStyle name="나쁨 6" xfId="2582"/>
    <cellStyle name="60% - 輔色2 2 2 2" xfId="2583"/>
    <cellStyle name="常规 2 3 2 4 7" xfId="2584"/>
    <cellStyle name="输入 2 2 4 2 6 3" xfId="2585"/>
    <cellStyle name="Note 2 5 2" xfId="2586"/>
    <cellStyle name="_Bunker Cons Budget EURCO 3 2" xfId="2587"/>
    <cellStyle name="合計 2 3 2 5 8 3" xfId="2588"/>
    <cellStyle name="超链接 3 4 5 3" xfId="2589"/>
    <cellStyle name="_2012 CIX 營運分析 3" xfId="2590"/>
    <cellStyle name="常规 3 3 3 3 2 3 2" xfId="2591"/>
    <cellStyle name="常规 2 2 2 2 2 5 4" xfId="2592"/>
    <cellStyle name="常规 3 2 3 2 2 3 4" xfId="2593"/>
    <cellStyle name="나쁨 7" xfId="2594"/>
    <cellStyle name="60% - 輔色2 2 2 3" xfId="2595"/>
    <cellStyle name="常规 2 3 2 4 8" xfId="2596"/>
    <cellStyle name="Примечание 3 2 2 4 2" xfId="2597"/>
    <cellStyle name="常规 2 5 2 2 3 4" xfId="2598"/>
    <cellStyle name="輸入 2 4 3 2 2 4" xfId="2599"/>
    <cellStyle name="Normal 8 2 4 3" xfId="2600"/>
    <cellStyle name="備註 2 6 2 2 2" xfId="2601"/>
    <cellStyle name="_Grace_201007_2013 潑水節併班-NTE" xfId="2602"/>
    <cellStyle name="備註 2 3 4 2 9 2" xfId="2603"/>
    <cellStyle name="_2012 CN1營運分析" xfId="2604"/>
    <cellStyle name="連結的儲存格 2 3 2 6" xfId="2605"/>
    <cellStyle name="20% - 輔色2 2 2 6" xfId="2606"/>
    <cellStyle name="_Grace 201006_2011 十一併班提案_TPS+HPH 整併研究 - 20121012" xfId="2607"/>
    <cellStyle name="_Grace 201011_2011 十一併班提案_TPS+HPH 整併研究 - 20121012" xfId="2608"/>
    <cellStyle name="常规 3 2 2 2 2 2 2 3" xfId="2609"/>
    <cellStyle name="Вычисление 12" xfId="2610"/>
    <cellStyle name="_FES-第九條 Kota Lumba 租金模擬 19000-II_2011 十一併班 - TMT" xfId="2611"/>
    <cellStyle name="_201302_PNH+PNS 2" xfId="2612"/>
    <cellStyle name="Input 30 5" xfId="2613"/>
    <cellStyle name="Input 25 5" xfId="2614"/>
    <cellStyle name="常规 4 2 3 2 2 2 2 3" xfId="2615"/>
    <cellStyle name="常规 7 17 2 3" xfId="2616"/>
    <cellStyle name="輸入 2 2 6 10" xfId="2617"/>
    <cellStyle name="常规 7 4 2 2 2 3" xfId="2618"/>
    <cellStyle name="_JTH_Kelly_201303_B50306CVI 2" xfId="2619"/>
    <cellStyle name="常规 3 2 2 2 2 4 2 3" xfId="2620"/>
    <cellStyle name="_Grace 201006_2011 十一併班提案_CVT投入2500船型 study 20120704 (2) 3" xfId="2621"/>
    <cellStyle name="_Grace 201011_2011 十一併班提案_CVT投入2500船型 study 20120704 (2) 3" xfId="2622"/>
    <cellStyle name="Calculation 3 3 5 2" xfId="2623"/>
    <cellStyle name="常规 2 2 5 3 2 2 2 2" xfId="2624"/>
    <cellStyle name="常规 3 2 4 3 3 2 3" xfId="2625"/>
    <cellStyle name="_APL" xfId="2626"/>
    <cellStyle name="_FES-第九條 Kota Lumba 租金模擬 19000-II_2011 十一併班 - TMT 2" xfId="2627"/>
    <cellStyle name="Calculation 2 6 2 3" xfId="2628"/>
    <cellStyle name="常规 10 2 5" xfId="2629"/>
    <cellStyle name="常规 6 2 4 3 5" xfId="2630"/>
    <cellStyle name="常规 4 8 3 3 2" xfId="2631"/>
    <cellStyle name="_Grace 201006_2011 十一併班提案_TPS+HPH 整併研究 - 20121012 2" xfId="2632"/>
    <cellStyle name="_Grace 201011_2011 十一併班提案_TPS+HPH 整併研究 - 20121012 2" xfId="2633"/>
    <cellStyle name="常规 3 2 2 2 2 2 2 3 2" xfId="2634"/>
    <cellStyle name="Accent2 2 6" xfId="2635"/>
    <cellStyle name="常规 5 2 12 2" xfId="2636"/>
    <cellStyle name="COST1 2" xfId="2637"/>
    <cellStyle name="_CIK-1_2012 CNY Blank Sailing BC update   (2)_HKG線改版 + MAL2線 研究 - 20121019" xfId="2638"/>
    <cellStyle name="輸入 2 4 3 2 2 4 2" xfId="2639"/>
    <cellStyle name="Normal 8 2 4 3 2" xfId="2640"/>
    <cellStyle name="Input 6 2 9 3" xfId="2641"/>
    <cellStyle name="備註 2 6 2 2 2 2" xfId="2642"/>
    <cellStyle name="_Grace_201007_2013 潑水節併班-NTE 2" xfId="2643"/>
    <cellStyle name="_B009_JTP+CJ12_華中版估貨 (4)_PHM - LMD all_PHM - LMD all_Teresa 201110_B50306CVI 3" xfId="2644"/>
    <cellStyle name="_2012 CN1營運分析 2" xfId="2645"/>
    <cellStyle name="_CIK-1_2011 十一併班 - WSA ESA 2" xfId="2646"/>
    <cellStyle name="_Grace 201006_2011 十一併班提案_TPS+HPH 整併研究 - 20121012 3" xfId="2647"/>
    <cellStyle name="_Grace 201011_2011 十一併班提案_TPS+HPH 整併研究 - 20121012 3" xfId="2648"/>
    <cellStyle name="常规 3 2 2 2 2 2 2 3 3" xfId="2649"/>
    <cellStyle name="常规 2 4 3 2 2" xfId="2650"/>
    <cellStyle name="Total 2 5 4 2" xfId="2651"/>
    <cellStyle name="_FES-第九條 Kota Lumba 租金模擬 19000-II_2011 十一併班 - TMT 3" xfId="2652"/>
    <cellStyle name="超链接 2 3 5 5 2" xfId="2653"/>
    <cellStyle name="_Grace_201007_2013 潑水節併班-NTE 3" xfId="2654"/>
    <cellStyle name="_2012 CN1營運分析 3" xfId="2655"/>
    <cellStyle name="_2012 TJS restructure study" xfId="2656"/>
    <cellStyle name="計算方式 2 3 5 2 3" xfId="2657"/>
    <cellStyle name="_PHX+IF2 201007報告_2011 十一併班 - TMT 2" xfId="2658"/>
    <cellStyle name="Input 8 5 3" xfId="2659"/>
    <cellStyle name="_2012 TJS restructure study 2" xfId="2660"/>
    <cellStyle name="Accent4 2 2 5 2" xfId="2661"/>
    <cellStyle name="_3. NTE 2" xfId="2662"/>
    <cellStyle name="輸出 2 3 6 5 3" xfId="2663"/>
    <cellStyle name="_B009_JTP+CJ12_TMT 報告 (2)_ABX ,歐線 201112 2" xfId="2664"/>
    <cellStyle name="Примечание 6 4 2" xfId="2665"/>
    <cellStyle name="輸入 2 5 3 3 9 2" xfId="2666"/>
    <cellStyle name="20% - Accent3 6 2" xfId="2667"/>
    <cellStyle name="_2012 TJS restructure study 3" xfId="2668"/>
    <cellStyle name="計算方式 2 3 5 2 3 3" xfId="2669"/>
    <cellStyle name="Output 3 5 2 2" xfId="2670"/>
    <cellStyle name="Note 2 4 3" xfId="2671"/>
    <cellStyle name="常规 2 2 2 2 7 2 2" xfId="2672"/>
    <cellStyle name="_Bunker Cons Budget EURCO 2 3" xfId="2673"/>
    <cellStyle name="超链接 2 2 2 2 2 3 2" xfId="2674"/>
    <cellStyle name="Output 5 5 4" xfId="2675"/>
    <cellStyle name="계산 3 2 6" xfId="2676"/>
    <cellStyle name="_Sheet1_1 2" xfId="2677"/>
    <cellStyle name="輸入 2 2 3 3 8" xfId="2678"/>
    <cellStyle name="计算 2 2 10 2" xfId="2679"/>
    <cellStyle name="_2012 WSA 營運分析" xfId="2680"/>
    <cellStyle name="常规 2 3 2 3 2 4 3" xfId="2681"/>
    <cellStyle name="常规 3 2 3 2 2 2 5" xfId="2682"/>
    <cellStyle name="常规 17 2 7 2 2 2" xfId="2683"/>
    <cellStyle name="常规 2 3 2 3 9" xfId="2684"/>
    <cellStyle name="超链接 3 4 4 4" xfId="2685"/>
    <cellStyle name="常规 3 3 3 3 2 2 3" xfId="2686"/>
    <cellStyle name="60% - Accent1 2 4 2" xfId="2687"/>
    <cellStyle name="常规 2 2 2 2 2 4 5" xfId="2688"/>
    <cellStyle name="合計 2 5 5 2 9" xfId="2689"/>
    <cellStyle name="20% - Accent4 7 2" xfId="2690"/>
    <cellStyle name="輸入 2 2 3 3 8 2" xfId="2691"/>
    <cellStyle name="_2012 WSA 營運分析 2" xfId="2692"/>
    <cellStyle name="60% - Accent1 2 4 2 2" xfId="2693"/>
    <cellStyle name="一般 4 6 3" xfId="2694"/>
    <cellStyle name="常规 2 3 3 2 2 2 2 2 3" xfId="2695"/>
    <cellStyle name="출력 2 3 3" xfId="2696"/>
    <cellStyle name="合計 2 5 5 2 9 2" xfId="2697"/>
    <cellStyle name="合計 2 13 2 2 3" xfId="2698"/>
    <cellStyle name="20% - Accent4 7 2 2" xfId="2699"/>
    <cellStyle name="一般 3 2" xfId="2700"/>
    <cellStyle name="_Christine 201006_2011 十一併班提案_TPS+HPH 整併研究 - 20121012" xfId="2701"/>
    <cellStyle name="Calculation 5 7 2" xfId="2702"/>
    <cellStyle name="常规 6 13 8" xfId="2703"/>
    <cellStyle name="Input 29 3" xfId="2704"/>
    <cellStyle name="_B009_JTP+CJ12_ABX ,歐線 201112_B50306CVI" xfId="2705"/>
    <cellStyle name="常规 2 4 7 10" xfId="2706"/>
    <cellStyle name="常规 4 4 6" xfId="2707"/>
    <cellStyle name="輸出 2 4 2" xfId="2708"/>
    <cellStyle name="_YML-AES-MCS-Mar09_Slot Cost Calculations - Nov09 2 2" xfId="2709"/>
    <cellStyle name="40% - 强调文字颜色 6 2 3 4" xfId="2710"/>
    <cellStyle name="60% - 輔色4 2 2 2 2" xfId="2711"/>
    <cellStyle name="좋음 4 3" xfId="2712"/>
    <cellStyle name="見出し 1 3 2" xfId="2713"/>
    <cellStyle name="備註 2 3 2 2 2 7" xfId="2714"/>
    <cellStyle name="超链接 5 4 5 2 2" xfId="2715"/>
    <cellStyle name="60% - アクセント 6 5" xfId="2716"/>
    <cellStyle name="超链接 2 5 2 4 2 3" xfId="2717"/>
    <cellStyle name="常规 7 11 5" xfId="2718"/>
    <cellStyle name="_B009_JTP+CJ12_華中版估貨 (4)" xfId="2719"/>
    <cellStyle name="常规 4 2 2 6" xfId="2720"/>
    <cellStyle name="40% - Accent4_012-(KMX) BTL Schedules for KHH_Cebu" xfId="2721"/>
    <cellStyle name="輸入 2 2 3 3 8 3" xfId="2722"/>
    <cellStyle name="超链接 3 3 2 2 3 3 2" xfId="2723"/>
    <cellStyle name="_2012 WSA 營運分析 3" xfId="2724"/>
    <cellStyle name="_AES2AES3 winter CPS plan package ver 12042008 (3)" xfId="2725"/>
    <cellStyle name="輸出 2 4 3 2 3 2" xfId="2726"/>
    <cellStyle name="_2012_1st_Qtr_SKD_Review 3" xfId="2727"/>
    <cellStyle name="超链接 2 7 2 9" xfId="2728"/>
    <cellStyle name="常规 3 2 2 2 2 2 3" xfId="2729"/>
    <cellStyle name="20% - 輔色3 7" xfId="2730"/>
    <cellStyle name="20% - 强调文字颜色 5 2 2 2" xfId="2731"/>
    <cellStyle name="输出 2 2 2 11 3" xfId="2732"/>
    <cellStyle name="Normal 15 7 2" xfId="2733"/>
    <cellStyle name="_ESA每航次效益_2012 日本新年併班 - JTS 3" xfId="2734"/>
    <cellStyle name="3232 2" xfId="2735"/>
    <cellStyle name="_TPI_2012 日本新年併班 - JST 3" xfId="2736"/>
    <cellStyle name="Ввод  3 3" xfId="2737"/>
    <cellStyle name="_2012_1st_Qtr_SKD_Review_B50306CVI" xfId="2738"/>
    <cellStyle name="_Grace 201006_2012 CNY Blank Sailing BC update   (2)_CVT投入2500船型 study 20120704 (2)" xfId="2739"/>
    <cellStyle name="_Grace 201011_2012 CNY Blank Sailing BC update   (2)_CVT投入2500船型 study 20120704 (2)" xfId="2740"/>
    <cellStyle name="常规 3 4 5 2 2 3" xfId="2741"/>
    <cellStyle name="출력 3 4 5 2" xfId="2742"/>
    <cellStyle name="20% - Accent1 2 2 4 2 2" xfId="2743"/>
    <cellStyle name="Ввод  3 3 3" xfId="2744"/>
    <cellStyle name="_2012_1st_Qtr_SKD_Review_B50306CVI 3" xfId="2745"/>
    <cellStyle name="Header2 5 3" xfId="2746"/>
    <cellStyle name="超链接 12 2 4 2" xfId="2747"/>
    <cellStyle name="常规 5 8 6" xfId="2748"/>
    <cellStyle name="60% - 輔色1" xfId="2749"/>
    <cellStyle name="_201302_JSH+JTC" xfId="2750"/>
    <cellStyle name="常规 6 17 6 3" xfId="2751"/>
    <cellStyle name="20% - Accent5 2 2 4" xfId="2752"/>
    <cellStyle name="常规 3 2 2 2 3 2 5" xfId="2753"/>
    <cellStyle name="輸出 2 3 2 6" xfId="2754"/>
    <cellStyle name="40% - 着色 2 2 3" xfId="2755"/>
    <cellStyle name="常规 3 3 2 3 3 2 3" xfId="2756"/>
    <cellStyle name="一般 9 2 2 3" xfId="2757"/>
    <cellStyle name="Input 4 5 5 2" xfId="2758"/>
    <cellStyle name="강조색6" xfId="2759"/>
    <cellStyle name="20% - Accent1 2 7" xfId="2760"/>
    <cellStyle name="_AES2AES3 winter CPS plan package ver 12042008 (3) 2" xfId="2761"/>
    <cellStyle name="_StartUp_航發會100810A 3" xfId="2762"/>
    <cellStyle name="40% - Accent1 2 3 2" xfId="2763"/>
    <cellStyle name="Calculation 2 5 2" xfId="2764"/>
    <cellStyle name="Input 7 2 2 3 2" xfId="2765"/>
    <cellStyle name="_AUS_大新華 3" xfId="2766"/>
    <cellStyle name="_201201_FOC+FTS" xfId="2767"/>
    <cellStyle name="_EURCOAMXシステムコスト　July28.2009" xfId="2768"/>
    <cellStyle name="Ввод  4 2" xfId="2769"/>
    <cellStyle name="_AES2AES3 winter CPS plan package ver 12042008 (3) 2 3" xfId="2770"/>
    <cellStyle name="强调文字颜色 2 2 2 4" xfId="2771"/>
    <cellStyle name="20% - Accent1 4" xfId="2772"/>
    <cellStyle name="_SHA" xfId="2773"/>
    <cellStyle name="常规 2 3 2 6 2 2 2" xfId="2774"/>
    <cellStyle name="備註 2 6 3 2 2" xfId="2775"/>
    <cellStyle name="常规 3 5 3 3 3 2" xfId="2776"/>
    <cellStyle name="_CN1-2_2011 十一併班 - WSA ESA" xfId="2777"/>
    <cellStyle name="常规 2 5 2 3 3 4" xfId="2778"/>
    <cellStyle name="警告文字 5" xfId="2779"/>
    <cellStyle name="_Grace 201012_ABX -併班貨量預估 format 3" xfId="2780"/>
    <cellStyle name="_JSH Blank voy (企劃版)" xfId="2781"/>
    <cellStyle name="_201201_FOC+FTS 3" xfId="2782"/>
    <cellStyle name="Calculation 3 2 5 2" xfId="2783"/>
    <cellStyle name="Output 2 3 2 10 2" xfId="2784"/>
    <cellStyle name="_EURCOAMXシステムコスト　July28.2009 3" xfId="2785"/>
    <cellStyle name="Header2 2 2 2 2" xfId="2786"/>
    <cellStyle name="60% - Accent5 2 2 2 4 2" xfId="2787"/>
    <cellStyle name="_201201_SEA+PSX" xfId="2788"/>
    <cellStyle name="常规 2 3 2 4 4 4" xfId="2789"/>
    <cellStyle name="一般 10 2 2 2" xfId="2790"/>
    <cellStyle name="¿­¾îº» ÇÏÀÌÆÛ¸µÅ© 4" xfId="2791"/>
    <cellStyle name="超链接 8 9" xfId="2792"/>
    <cellStyle name="_201201_SEA+PSX 2" xfId="2793"/>
    <cellStyle name="常规 2 2 5 2 2 3 2 3" xfId="2794"/>
    <cellStyle name="一般 10 2 2 2 2" xfId="2795"/>
    <cellStyle name="¿­¾îº» ÇÏÀÌÆÛ¸µÅ© 4 2" xfId="2796"/>
    <cellStyle name="常规 6 3 3 2 2 2 3" xfId="2797"/>
    <cellStyle name="注释 2 5 2 4 2" xfId="2798"/>
    <cellStyle name="Total 4 2 2 5" xfId="2799"/>
    <cellStyle name="_CN1-2_2012 CNY Blank Sailing BC update   (2)_TPS+HPH 整併研究 - 20121012 3" xfId="2800"/>
    <cellStyle name="合計 2 3 5 2 6" xfId="2801"/>
    <cellStyle name="Heading 3 2 2 5 2" xfId="2802"/>
    <cellStyle name="40% - 강조색2 2 2" xfId="2803"/>
    <cellStyle name="20% - アクセント 2 2 3" xfId="2804"/>
    <cellStyle name="_B009_JTP+CJ12_華中版估貨 (4)_TMT 報告 (2)_Teresa 201110 2" xfId="2805"/>
    <cellStyle name="_201201_SEA+PSX 3" xfId="2806"/>
    <cellStyle name="60% - Accent2 4 4 2" xfId="2807"/>
    <cellStyle name="¿­¾îº» ÇÏÀÌÆÛ¸µÅ© 4 3" xfId="2808"/>
    <cellStyle name="常规 6 3 3 2 2 2 4" xfId="2809"/>
    <cellStyle name="超链接 2 5 3 2 2 3 2" xfId="2810"/>
    <cellStyle name="Bad 2 4 2" xfId="2811"/>
    <cellStyle name="Output 4 6" xfId="2812"/>
    <cellStyle name="Heading 3 2 2 3 2 3" xfId="2813"/>
    <cellStyle name="20% - アクセント 4 2 2" xfId="2814"/>
    <cellStyle name="常规 7 27 3" xfId="2815"/>
    <cellStyle name="常规 11 3 4 2" xfId="2816"/>
    <cellStyle name="_APL_AMP BUDGET 2007 2" xfId="2817"/>
    <cellStyle name="Вывод 2 2 2" xfId="2818"/>
    <cellStyle name="_Doris_201102_2011 十一併班 - CIX 3" xfId="2819"/>
    <cellStyle name="Calculation 4 2 2" xfId="2820"/>
    <cellStyle name="20% - 輔色2 2 10" xfId="2821"/>
    <cellStyle name="_201201_XMN" xfId="2822"/>
    <cellStyle name="計算方式 2 2 5 2 6 2" xfId="2823"/>
    <cellStyle name="Note 2 11" xfId="2824"/>
    <cellStyle name="_HBS 營運分析 2" xfId="2825"/>
    <cellStyle name="40% - 輔色1 9" xfId="2826"/>
    <cellStyle name="Normal 11 2 5" xfId="2827"/>
    <cellStyle name="_201203 以後CVT-營運分析" xfId="2828"/>
    <cellStyle name="40% - 강조색2 2 4 2" xfId="2829"/>
    <cellStyle name="_201203以後 KVS" xfId="2830"/>
    <cellStyle name="_B009_JTP+CJ12_貨量總表_Teresa 201110 3" xfId="2831"/>
    <cellStyle name="超链接 3 2 3 6" xfId="2832"/>
    <cellStyle name="40% - Accent4 6" xfId="2833"/>
    <cellStyle name="Accent4 2 2 2 3 3" xfId="2834"/>
    <cellStyle name="常规 18 5 5 3" xfId="2835"/>
    <cellStyle name="常规 3 3 4 6 2" xfId="2836"/>
    <cellStyle name="60% - 强调文字颜色 1 2 3 3" xfId="2837"/>
    <cellStyle name="Normal - Style1 6" xfId="2838"/>
    <cellStyle name="_201203以後 KVS 2" xfId="2839"/>
    <cellStyle name="超链接 3 2 3 7" xfId="2840"/>
    <cellStyle name="40% - Accent4 7" xfId="2841"/>
    <cellStyle name="Normal - Style1 7" xfId="2842"/>
    <cellStyle name="_201203以後 KVS 3" xfId="2843"/>
    <cellStyle name="_JTP-月營運分析_貨量總表_PHM - LMD all_PHM - LMD all_ABX ,歐線 201112 2" xfId="2844"/>
    <cellStyle name="輸出 2 3 5 8" xfId="2845"/>
    <cellStyle name="_201208_JSH+JTC" xfId="2846"/>
    <cellStyle name="輸入 2 3 2 4 2 7 3" xfId="2847"/>
    <cellStyle name="Normal 13 12" xfId="2848"/>
    <cellStyle name="계산 2 12 2" xfId="2849"/>
    <cellStyle name="一般 8 4 7" xfId="2850"/>
    <cellStyle name="Normal 3 2 2 4 3 2 2" xfId="2851"/>
    <cellStyle name="_IFX LNY by Gimmy" xfId="2852"/>
    <cellStyle name="輸入 2 5 2 5 9 3" xfId="2853"/>
    <cellStyle name="计算 2 2 2 5 6 2" xfId="2854"/>
    <cellStyle name="_PHX+IF2 201007報告 3" xfId="2855"/>
    <cellStyle name="輸出 2 3 5 8 3" xfId="2856"/>
    <cellStyle name="_201208_JSH+JTC 3" xfId="2857"/>
    <cellStyle name="Примечание 5 7 2" xfId="2858"/>
    <cellStyle name="Output 2 4 8 2" xfId="2859"/>
    <cellStyle name="常规 5 5 7 4" xfId="2860"/>
    <cellStyle name="Input 3 2 2 2 2 2" xfId="2861"/>
    <cellStyle name="20% - Accent6 4 3 2" xfId="2862"/>
    <cellStyle name="_201208_PNH+PNS" xfId="2863"/>
    <cellStyle name="常规 6 3 4 2 2 4" xfId="2864"/>
    <cellStyle name="Calculation 3 4 7" xfId="2865"/>
    <cellStyle name="備註 3 3 2 3" xfId="2866"/>
    <cellStyle name="_NS1KSSJTSWH50X" xfId="2867"/>
    <cellStyle name="常规 48 7 4" xfId="2868"/>
    <cellStyle name="_201208_PNH+PNS 2" xfId="2869"/>
    <cellStyle name="40% - Accent1 5 2" xfId="2870"/>
    <cellStyle name="_201208_PNH+PNS 3" xfId="2871"/>
    <cellStyle name="20% - Accent2 3 3 2" xfId="2872"/>
    <cellStyle name="_ESA每航次效益_2011 十一併班 - CMS" xfId="2873"/>
    <cellStyle name="備註 2 8 2 2" xfId="2874"/>
    <cellStyle name="常规 3 5 5 2 3" xfId="2875"/>
    <cellStyle name="_201208_PNH+PNS_B50306CVI" xfId="2876"/>
    <cellStyle name="40% - 輔色4 2 4 2" xfId="2877"/>
    <cellStyle name="常规 18 3 9 3" xfId="2878"/>
    <cellStyle name="超链接 7 2 3 2 2" xfId="2879"/>
    <cellStyle name="Input 2 2 2 6" xfId="2880"/>
    <cellStyle name="輸出 2 7 4 9" xfId="2881"/>
    <cellStyle name="_SHA-2009後_2012 日本新年併班 - JSH" xfId="2882"/>
    <cellStyle name="_B009_JTP+CJ12_PHM - LMD all_ABX ,歐線 201112_B50306CVI 3" xfId="2883"/>
    <cellStyle name="常规 56 5" xfId="2884"/>
    <cellStyle name="_ESA每航次效益_2011 十一併班 - CMS 2" xfId="2885"/>
    <cellStyle name="요약 2 3 4 11" xfId="2886"/>
    <cellStyle name="備註 2 8 2 2 2" xfId="2887"/>
    <cellStyle name="Normal 17 2 9" xfId="2888"/>
    <cellStyle name="_201208_PNH+PNS_B50306CVI 2" xfId="2889"/>
    <cellStyle name="60% - Accent4 2 4" xfId="2890"/>
    <cellStyle name="_ESA每航次效益_2011 十一併班 - CMS 3" xfId="2891"/>
    <cellStyle name="_Grace_201007_ABX -併班貨量預估 format 2" xfId="2892"/>
    <cellStyle name="Normal 5 2 10" xfId="2893"/>
    <cellStyle name="_201208_PNH+PNS_B50306CVI 3" xfId="2894"/>
    <cellStyle name="60% - Accent4 2 5" xfId="2895"/>
    <cellStyle name="Input 8 10" xfId="2896"/>
    <cellStyle name="Input 2 2 9" xfId="2897"/>
    <cellStyle name="60% - Accent1 2" xfId="2898"/>
    <cellStyle name="_CCI_2011_2012 CNY Blank Sailing BC update   (2)_CVT投入2500船型 study 20120704 (2) 2" xfId="2899"/>
    <cellStyle name="常规 48 3 2 5 2" xfId="2900"/>
    <cellStyle name="常规 5 3 4 2 2" xfId="2901"/>
    <cellStyle name="_Slot cost 3 3" xfId="2902"/>
    <cellStyle name="說明文字 2 2 2 4" xfId="2903"/>
    <cellStyle name="常规 2 10 2 7" xfId="2904"/>
    <cellStyle name="_HK &amp; PRD 效益分析201012_Annie_201302 3" xfId="2905"/>
    <cellStyle name="_ESA每航次效益_2012 CNY Blank Sailing BC update   (2)" xfId="2906"/>
    <cellStyle name="Note 2 3 4 3 2" xfId="2907"/>
    <cellStyle name="Total 4 2 7 3" xfId="2908"/>
    <cellStyle name="_StartUp_PA2 1xWH50 無NGB加SKU-20130123_B50306CVI 2" xfId="2909"/>
    <cellStyle name="_ABX ,FBS ,FES 201107 2" xfId="2910"/>
    <cellStyle name="常规 2 3 5 6" xfId="2911"/>
    <cellStyle name="輔色5 2 2 5" xfId="2912"/>
    <cellStyle name="_JTP-月營運分析_貨量總表_TMT 報告 (2)_Teresa 201110_B50306CVI" xfId="2913"/>
    <cellStyle name="20% - Accent1 4 5" xfId="2914"/>
    <cellStyle name="_B009_JTP+CJ12_華中版估貨 (4)_PHM - LMD all_Teresa 201110 3" xfId="2915"/>
    <cellStyle name="常规 2 2 2 2 2 2 2 2 3 2 3" xfId="2916"/>
    <cellStyle name="Calculation 2 2 2 2 2 4 3" xfId="2917"/>
    <cellStyle name="_20120817, MOL 新報價 JPN handling, OSA van pool,   1 GC 2 LOLO, 無 Kobe, 買 900 T, 800 T,  LF 0.95 版 - MOL - CHS 3 Service j.v. study 3" xfId="2918"/>
    <cellStyle name="Input 6 3 7" xfId="2919"/>
    <cellStyle name="輸入 2 2 6 2 8 3" xfId="2920"/>
    <cellStyle name="常规 48 2 5 2 3" xfId="2921"/>
    <cellStyle name="_JTP-月營運分析_華中版估貨 (4)_PHM - LMD all_ABX ,歐線 201112_B50306CVI 3" xfId="2922"/>
    <cellStyle name="Lien hypertexte" xfId="2923"/>
    <cellStyle name="_B009_JTP+CJ12_貨量總表_PHM - LMD all_Teresa 201110 2" xfId="2924"/>
    <cellStyle name="표준 4 2" xfId="2925"/>
    <cellStyle name="計算方式 2 2 6 3 2" xfId="2926"/>
    <cellStyle name="Input 5 2 2 3 2" xfId="2927"/>
    <cellStyle name="_201209_PNH+PNS" xfId="2928"/>
    <cellStyle name="Accent1 2 2 3 2 2" xfId="2929"/>
    <cellStyle name="Input [yellow] 3 3" xfId="2930"/>
    <cellStyle name="_B009_JTP+CJ12_PHM - LMD all 3" xfId="2931"/>
    <cellStyle name="Normal 2 4 2 7" xfId="2932"/>
    <cellStyle name="20% - Accent1 3 3 3" xfId="2933"/>
    <cellStyle name="一般 11 3 7" xfId="2934"/>
    <cellStyle name="計算方式 2 2 5 10 3" xfId="2935"/>
    <cellStyle name="_201209_PNH+PNS 2" xfId="2936"/>
    <cellStyle name="Note 2 2 4 7" xfId="2937"/>
    <cellStyle name="강조색3 2 2" xfId="2938"/>
    <cellStyle name="20% - Accent1 2 4 2 2" xfId="2939"/>
    <cellStyle name="常规 4 3 5 2 3" xfId="2940"/>
    <cellStyle name="超链接 3 2 2 4 2 2 2 4" xfId="2941"/>
    <cellStyle name="_Grace-21208 2" xfId="2942"/>
    <cellStyle name="계산 7 2" xfId="2943"/>
    <cellStyle name="計算方式 2 3 5 2 6" xfId="2944"/>
    <cellStyle name="计算 2 3 2 2" xfId="2945"/>
    <cellStyle name="_Christine 201006_2013 潑水節併班-NTE" xfId="2946"/>
    <cellStyle name="Input 4 2 2 7 2" xfId="2947"/>
    <cellStyle name="_201209_PNH+PNS 3" xfId="2948"/>
    <cellStyle name="40% - 강조색1" xfId="2949"/>
    <cellStyle name="20% - Accent1 4 4 3" xfId="2950"/>
    <cellStyle name="60% - 强调文字颜色 5 4" xfId="2951"/>
    <cellStyle name="Input 6 3 6 3" xfId="2952"/>
    <cellStyle name="_201301_PNH+PNS 3" xfId="2953"/>
    <cellStyle name="常规 2 4 4 2 2 2 2" xfId="2954"/>
    <cellStyle name="超链接 7 3 2 2" xfId="2955"/>
    <cellStyle name="_JTP-月營運分析_PNH-月營運分析 2" xfId="2956"/>
    <cellStyle name="_B009_JTP+CJ12_PHM - LMD all_PHM - LMD all_TMT 報告 (2)_Teresa 201110" xfId="2957"/>
    <cellStyle name="超链接 12 2 4 2 2" xfId="2958"/>
    <cellStyle name="Calculation 2 2 4 6" xfId="2959"/>
    <cellStyle name="常规 5 8 6 2" xfId="2960"/>
    <cellStyle name="60% - 輔色1 2" xfId="2961"/>
    <cellStyle name="20% - Accent5 2 2 4 2" xfId="2962"/>
    <cellStyle name="常规 2 2 3 2 2 3 7" xfId="2963"/>
    <cellStyle name="輸入 2 5 5 8" xfId="2964"/>
    <cellStyle name="_201302_JSH+JTC 2" xfId="2965"/>
    <cellStyle name="Input 12 4 2" xfId="2966"/>
    <cellStyle name="40% - 輔色2 2 5 2 2" xfId="2967"/>
    <cellStyle name="_APL_AME BUDGET 2007 3" xfId="2968"/>
    <cellStyle name="_B009_JTP+CJ12_PHM - LMD all_PHM - LMD all_Teresa 201110 2" xfId="2969"/>
    <cellStyle name="计算 2 2 4 4 2" xfId="2970"/>
    <cellStyle name="Calculation 2 2 4 7" xfId="2971"/>
    <cellStyle name="常规 5 8 6 3" xfId="2972"/>
    <cellStyle name="60% - 輔色1 3" xfId="2973"/>
    <cellStyle name="超链接 3 2 2 3 3 3 2" xfId="2974"/>
    <cellStyle name="20% - Accent5 2 2 4 3" xfId="2975"/>
    <cellStyle name="常规 2 2 3 2 2 3 8" xfId="2976"/>
    <cellStyle name="輸入 2 5 5 9" xfId="2977"/>
    <cellStyle name="_201302_JSH+JTC 3" xfId="2978"/>
    <cellStyle name="備註 2 2 4 8 2" xfId="2979"/>
    <cellStyle name="Input 2 2 2 7 3" xfId="2980"/>
    <cellStyle name="_JSH-20130416 2" xfId="2981"/>
    <cellStyle name="계산 2 4 2 8" xfId="2982"/>
    <cellStyle name="常规 2 3 8 9 2" xfId="2983"/>
    <cellStyle name="_201302_JSH+JTC_B50306CVI" xfId="2984"/>
    <cellStyle name="Input 9 2 7 3" xfId="2985"/>
    <cellStyle name="20% - Accent4 2 3 3 3" xfId="2986"/>
    <cellStyle name="40% - Accent2 3 4 2 2" xfId="2987"/>
    <cellStyle name="超链接 3 5 2 7" xfId="2988"/>
    <cellStyle name="_Doris_201102_2011 十一併班 - CMS 2" xfId="2989"/>
    <cellStyle name="_201302_PNH+PNS_B50306CVI" xfId="2990"/>
    <cellStyle name="60% - 강조색4 5 2" xfId="2991"/>
    <cellStyle name="常规 21 3 2 3 2" xfId="2992"/>
    <cellStyle name="_B009_JTP+CJ12_華中版估貨 (4)_PHM - LMD all_PHM - LMD all_TMT 報告 (2)_ABX ,歐線 201112_B50306CVI 3" xfId="2993"/>
    <cellStyle name="Note 3 2 6" xfId="2994"/>
    <cellStyle name="Input 2 13 3" xfId="2995"/>
    <cellStyle name="_StartUp_2012_1st_Qtr_SKD_Review" xfId="2996"/>
    <cellStyle name="常规 2 37 5" xfId="2997"/>
    <cellStyle name="常规 48 5 2 2" xfId="2998"/>
    <cellStyle name="_201302_PNH+PNS_B50306CVI 2" xfId="2999"/>
    <cellStyle name="_201302_PNH+PNS_B50306CVI 3" xfId="3000"/>
    <cellStyle name="Accent4 2 2 5" xfId="3001"/>
    <cellStyle name="Note 4 2 5 2" xfId="3002"/>
    <cellStyle name="標題 1 2 4 3" xfId="3003"/>
    <cellStyle name="_3. NTE" xfId="3004"/>
    <cellStyle name="輸出 2 2 2 4 2 10" xfId="3005"/>
    <cellStyle name="合計 2 6 5 3 3" xfId="3006"/>
    <cellStyle name="Input 4 2 3 4 2" xfId="3007"/>
    <cellStyle name="常规 14 2 4" xfId="3008"/>
    <cellStyle name="_B009_JTP+CJ12_TMT 報告 (2)_ABX ,歐線 201112" xfId="3009"/>
    <cellStyle name="Примечание 6 4" xfId="3010"/>
    <cellStyle name="超链接 2 9 4 2" xfId="3011"/>
    <cellStyle name="差_NSC 1119" xfId="3012"/>
    <cellStyle name="計算方式 2 4 2 3 8 3" xfId="3013"/>
    <cellStyle name="40% - 輔色4 2 7" xfId="3014"/>
    <cellStyle name="60% - 强调文字颜色 5 2 3 2" xfId="3015"/>
    <cellStyle name="超链接 7 2 3 5" xfId="3016"/>
    <cellStyle name="_B009_JTP+CJ12_貨量總表_PHM - LMD all_TMT 報告 (2) 3" xfId="3017"/>
    <cellStyle name="60% - Accent2 2 3 2 2" xfId="3018"/>
    <cellStyle name="Total 2 5 2 4" xfId="3019"/>
    <cellStyle name="常规 2 4 2 2 9 2" xfId="3020"/>
    <cellStyle name="20% - 着色 6 2 3" xfId="3021"/>
    <cellStyle name="常规 3 2 3 2 3" xfId="3022"/>
    <cellStyle name="輸出 2 2 3 3 10" xfId="3023"/>
    <cellStyle name="超链接 2 2 2 3 2 2 2 2" xfId="3024"/>
    <cellStyle name="Title 2 2 3 2 2" xfId="3025"/>
    <cellStyle name="輸入 2 2 3 3 2 8" xfId="3026"/>
    <cellStyle name="_4. JTH 2" xfId="3027"/>
    <cellStyle name="輸入 2 2 3 3 2 9" xfId="3028"/>
    <cellStyle name="_4. JTH 3" xfId="3029"/>
    <cellStyle name="超链接 3 2 4 5" xfId="3030"/>
    <cellStyle name="40% - Accent5 5" xfId="3031"/>
    <cellStyle name="Accent4 2 2 2 4 2" xfId="3032"/>
    <cellStyle name="常规 18 5 6 2" xfId="3033"/>
    <cellStyle name="輔色6 2 2 2 2 2" xfId="3034"/>
    <cellStyle name="60% - 强调文字颜色 1 2 4 2" xfId="3035"/>
    <cellStyle name="20% - Accent2 7 3" xfId="3036"/>
    <cellStyle name="Output 4 2 2 3 2" xfId="3037"/>
    <cellStyle name="Output 3 4 3 3" xfId="3038"/>
    <cellStyle name="常规 5 2 3 3 2 3" xfId="3039"/>
    <cellStyle name="常规 6 5 2 5" xfId="3040"/>
    <cellStyle name="_B009_JTP+CJ12_PHM - LMD all_B50306CVI" xfId="3041"/>
    <cellStyle name="常规 4 2 2 3 2 5" xfId="3042"/>
    <cellStyle name="常规 7 2 4 2 3" xfId="3043"/>
    <cellStyle name="20% - Accent3 3 4 2" xfId="3044"/>
    <cellStyle name="출력 2 3 4 9 3" xfId="3045"/>
    <cellStyle name="20% - 强调文字颜色 4 2 3 2 2" xfId="3046"/>
    <cellStyle name="Input 8 2 6 2" xfId="3047"/>
    <cellStyle name="输出 2 8 3" xfId="3048"/>
    <cellStyle name="_Kelly_201204 2" xfId="3049"/>
    <cellStyle name="_JTP-月營運分析_B50306CVI 3" xfId="3050"/>
    <cellStyle name="_B009_JTP+CJ12_華中版估貨 (4)_PHM - LMD all_PHM - LMD all_TMT 報告 (2)_Teresa 201110_B50306CVI 3" xfId="3051"/>
    <cellStyle name="常规 3 2 3 3 2 3 2" xfId="3052"/>
    <cellStyle name="常规 2 4 2 4 6" xfId="3053"/>
    <cellStyle name="超链接 2 7 4 3 2 4" xfId="3054"/>
    <cellStyle name="_5. JTP 2" xfId="3055"/>
    <cellStyle name="强调文字颜色 1 2" xfId="3056"/>
    <cellStyle name="Accent2 2 2 4" xfId="3057"/>
    <cellStyle name="Calculation 4 2 2 3 2" xfId="3058"/>
    <cellStyle name="合計 2 4 5 3 2" xfId="3059"/>
    <cellStyle name="20% - 輔色5 2 3 2 2" xfId="3060"/>
    <cellStyle name="40% - 强调文字颜色 4 2 3 2 2" xfId="3061"/>
    <cellStyle name="_ABX - C7 Slot Cost" xfId="3062"/>
    <cellStyle name="輸入 2 4 2 3" xfId="3063"/>
    <cellStyle name="汇总 2 2 2 3 7 2" xfId="3064"/>
    <cellStyle name="_CIK-1" xfId="3065"/>
    <cellStyle name="_B009_JTP+CJ12_華中版估貨 (4)_TMT 報告 (2)" xfId="3066"/>
    <cellStyle name="强调文字颜色 1 2 2" xfId="3067"/>
    <cellStyle name="Accent2 2 2 4 2" xfId="3068"/>
    <cellStyle name="Total 3 3 5 3" xfId="3069"/>
    <cellStyle name="Input 4 2 2 11" xfId="3070"/>
    <cellStyle name="_LMD PA2 study (2) 3" xfId="3071"/>
    <cellStyle name="_ABX - C7 Slot Cost 2" xfId="3072"/>
    <cellStyle name="輸入 2 4 2 3 2" xfId="3073"/>
    <cellStyle name="_CIK-1 2" xfId="3074"/>
    <cellStyle name="輔色2 2 8" xfId="3075"/>
    <cellStyle name="_B009_JTP+CJ12_華中版估貨 (4)_TMT 報告 (2) 2" xfId="3076"/>
    <cellStyle name="Normal 5 3 2 3" xfId="3077"/>
    <cellStyle name="强调文字颜色 1 2 2 2" xfId="3078"/>
    <cellStyle name="Accent2 2 2 4 2 2" xfId="3079"/>
    <cellStyle name="Input 23 2 10" xfId="3080"/>
    <cellStyle name="Input 18 2 10" xfId="3081"/>
    <cellStyle name="_ABX - C7 Slot Cost 2 2" xfId="3082"/>
    <cellStyle name="Input 23 2 11" xfId="3083"/>
    <cellStyle name="Input 18 2 11" xfId="3084"/>
    <cellStyle name="_ABX - C7 Slot Cost 2 3" xfId="3085"/>
    <cellStyle name="_CCI_2011_2012 CNY Blank Sailing BC update   (2) 3" xfId="3086"/>
    <cellStyle name="超链接 2 6 2 4 2 4" xfId="3087"/>
    <cellStyle name="Calculation 2 2 2 2 6 3" xfId="3088"/>
    <cellStyle name="20% - Accent4 3 3" xfId="3089"/>
    <cellStyle name="계산 13" xfId="3090"/>
    <cellStyle name="一般 11 4 2 4" xfId="3091"/>
    <cellStyle name="60% - 輔色5 2 2 2 3" xfId="3092"/>
    <cellStyle name="Input 9 2 5" xfId="3093"/>
    <cellStyle name="常规 25 2 3 2 2 4 2 2" xfId="3094"/>
    <cellStyle name="常规 3 3 7 3" xfId="3095"/>
    <cellStyle name="_JTP-月營運分析_PHM - LMD all_PHM - LMD all_ABX ,歐線 201112_B50306CVI" xfId="3096"/>
    <cellStyle name="_ESA每航次效益_2012 CNY Blank Sailing BC update   (2)_HKG線改版 + MAL2線 研究 - 20121019" xfId="3097"/>
    <cellStyle name="輸出 2 4 4 5 3" xfId="3098"/>
    <cellStyle name="合計 2 2 13" xfId="3099"/>
    <cellStyle name="_麥寮二線研究HK 版 3" xfId="3100"/>
    <cellStyle name="Input 4 2 2 13" xfId="3101"/>
    <cellStyle name="_ABX - C7 Slot Cost 4" xfId="3102"/>
    <cellStyle name="Input 2 9 2 3" xfId="3103"/>
    <cellStyle name="Input 2 11" xfId="3104"/>
    <cellStyle name="_CCI_2011_2011 十一併班 - TMT 3" xfId="3105"/>
    <cellStyle name="20% - 輔色1 2 4 3" xfId="3106"/>
    <cellStyle name="_ABX - C7 Slot Cost 5" xfId="3107"/>
    <cellStyle name="_B009_JTP+CJ12_華中版估貨 (4)_PHM - LMD all_PHM - LMD all_TMT 報告 (2)_B50306CVI 2" xfId="3108"/>
    <cellStyle name="常规 3 3 6 3 2" xfId="3109"/>
    <cellStyle name="20% - Accent4 3 4" xfId="3110"/>
    <cellStyle name="계산 14" xfId="3111"/>
    <cellStyle name="Input 9 2 6" xfId="3112"/>
    <cellStyle name="20% - Accent4 2 3 2" xfId="3113"/>
    <cellStyle name="_JTH_Kelly_201303_Mindanao study 2" xfId="3114"/>
    <cellStyle name="Output 2 2 2 2 2 7" xfId="3115"/>
    <cellStyle name="_CCI_2011_2012 CNY Blank Sailing BC update   (2)_CVT投入2500船型 study 20120704 (2)" xfId="3116"/>
    <cellStyle name="常规 48 3 2 5" xfId="3117"/>
    <cellStyle name="常规 5 3 4 2" xfId="3118"/>
    <cellStyle name="常规 2 2 3 3 4" xfId="3119"/>
    <cellStyle name="Input 21 12" xfId="3120"/>
    <cellStyle name="Input 16 12" xfId="3121"/>
    <cellStyle name="메모 5 7 2" xfId="3122"/>
    <cellStyle name="常规 2 2 2 3 3 3 2 2 3" xfId="3123"/>
    <cellStyle name="Calculation 4 2 3 2 4" xfId="3124"/>
    <cellStyle name="Note 2 3 4 3" xfId="3125"/>
    <cellStyle name="_StartUp_PA2 1xWH50 無NGB加SKU-20130123_B50306CVI" xfId="3126"/>
    <cellStyle name="_B009_JTP+CJ12_華中版估貨 (4)_PHM - LMD all_PHM - LMD all_ABX ,歐線 201112_B50306CVI 2" xfId="3127"/>
    <cellStyle name="Warning Text 4 2 3 2" xfId="3128"/>
    <cellStyle name="輸入 2 6 2 4 2 3 2" xfId="3129"/>
    <cellStyle name="Hyperlink 4 2 6" xfId="3130"/>
    <cellStyle name="_ABX ,FBS ,FES 201107" xfId="3131"/>
    <cellStyle name="Normal 8 5 3" xfId="3132"/>
    <cellStyle name="20% - Accent2 2 3 2 2" xfId="3133"/>
    <cellStyle name="Normal 16 2 2 2 3" xfId="3134"/>
    <cellStyle name="_CCI_2011_2012 CNY Blank Sailing BC update   (2)_CVT投入2500船型 study 20120704 (2) 3" xfId="3135"/>
    <cellStyle name="常规 48 3 2 5 3" xfId="3136"/>
    <cellStyle name="常规 5 3 4 2 3" xfId="3137"/>
    <cellStyle name="_StartUp_PA2 1xWH50 無NGB加SKU-20130123_B50306CVI 3" xfId="3138"/>
    <cellStyle name="_B009_JTP+CJ12_貨量總表_TMT 報告 (2)_Teresa 201110 2" xfId="3139"/>
    <cellStyle name="Calculation 2" xfId="3140"/>
    <cellStyle name="常规 7 9 7 2" xfId="3141"/>
    <cellStyle name="Normal 12 3 2" xfId="3142"/>
    <cellStyle name="差_COSCON THAILAND COSNAM STAFF 2012 JULY_南亚分部各类数据统计201303 2 2" xfId="3143"/>
    <cellStyle name="_ABX ,FBS ,FES 201107 3" xfId="3144"/>
    <cellStyle name="常规 2 3 5 7" xfId="3145"/>
    <cellStyle name="超链接 3 2 2 2 2 6" xfId="3146"/>
    <cellStyle name="40% - Accent3 2 2 6" xfId="3147"/>
    <cellStyle name="合計 2 3 5 5 2" xfId="3148"/>
    <cellStyle name="_StartUp_PA2 NOW_B50306CVI" xfId="3149"/>
    <cellStyle name="_B009_JTP+CJ12_貨量總表_PHM - LMD all_TMT 報告 (2)_ABX ,歐線 201112_B50306CVI 3" xfId="3150"/>
    <cellStyle name="常规 8 18" xfId="3151"/>
    <cellStyle name="常规 8 23" xfId="3152"/>
    <cellStyle name="_EURCO AMX KY scheme April 2009 2" xfId="3153"/>
    <cellStyle name="_ABX SVC 貨量預估" xfId="3154"/>
    <cellStyle name="常规 5 10 5 2" xfId="3155"/>
    <cellStyle name="Normal 3 5 4" xfId="3156"/>
    <cellStyle name="40% - 强调文字颜色 3 3" xfId="3157"/>
    <cellStyle name="20% - 輔色4 3" xfId="3158"/>
    <cellStyle name="_ABX SVC 貨量預估 2" xfId="3159"/>
    <cellStyle name="Normal 3 5 4 2" xfId="3160"/>
    <cellStyle name="检查单元格 2 2 6" xfId="3161"/>
    <cellStyle name="20% - 輔色4 3 2" xfId="3162"/>
    <cellStyle name="超链接 2 6 5 2 3" xfId="3163"/>
    <cellStyle name="Output 2 2 2 12" xfId="3164"/>
    <cellStyle name="汇总 3 4 3 2" xfId="3165"/>
    <cellStyle name="合計 2 2 3 3 6 2" xfId="3166"/>
    <cellStyle name="Bad 5 2" xfId="3167"/>
    <cellStyle name="常规 2 2 4 4 7 3" xfId="3168"/>
    <cellStyle name="20% - Accent5 4 7" xfId="3169"/>
    <cellStyle name="Total 2 2 3 4 3" xfId="3170"/>
    <cellStyle name="超链接 3 2 5 4 2 2" xfId="3171"/>
    <cellStyle name="_ABX SVC 貨量預估_Annie_201302" xfId="3172"/>
    <cellStyle name="40% - Accent6 4 2 2" xfId="3173"/>
    <cellStyle name="常规 11 6 2" xfId="3174"/>
    <cellStyle name="_ABX SVC 貨量預估_Annie_201302 2" xfId="3175"/>
    <cellStyle name="40% - Accent6 4 2 2 2" xfId="3176"/>
    <cellStyle name="_ABX SVC 貨量預估_Annie_201302 3" xfId="3177"/>
    <cellStyle name="40% - Accent6 4 2 2 3" xfId="3178"/>
    <cellStyle name="常规 10 7 3 2" xfId="3179"/>
    <cellStyle name="_ABX -併班貨量預估 format" xfId="3180"/>
    <cellStyle name="Accent2 3 2" xfId="3181"/>
    <cellStyle name="輔色4 2 2 2 5" xfId="3182"/>
    <cellStyle name="超链接 7 3 3 3 2 3" xfId="3183"/>
    <cellStyle name="Hyperlink 4 3" xfId="3184"/>
    <cellStyle name="_JTP-月營運分析_貨量總表_PHM - LMD all_PHM - LMD all_TMT 報告 (2)_Teresa 201110" xfId="3185"/>
    <cellStyle name="常规 5 14 2 2 3" xfId="3186"/>
    <cellStyle name="Normal 7 2 4 3" xfId="3187"/>
    <cellStyle name="一般 9 2 2 4" xfId="3188"/>
    <cellStyle name="Input 4 5 5 3" xfId="3189"/>
    <cellStyle name="計算方式 2 2 3 3 2 4 2" xfId="3190"/>
    <cellStyle name="20% - Accent1 2 8" xfId="3191"/>
    <cellStyle name="40% - 輔色1 6 2" xfId="3192"/>
    <cellStyle name="Normal 11 2 2 2" xfId="3193"/>
    <cellStyle name="Linked Cells 3" xfId="3194"/>
    <cellStyle name="常规 2 2 4 7 2" xfId="3195"/>
    <cellStyle name="常规 6 11 10" xfId="3196"/>
    <cellStyle name="_AES2AES3 winter CPS plan package ver 12042008 (3) 3" xfId="3197"/>
    <cellStyle name="_AES2AES3 winter CPS plan package ver 12042008 (3) 3 2" xfId="3198"/>
    <cellStyle name="_AES2AES3 winter CPS plan package ver 12042008 (3) 3 3" xfId="3199"/>
    <cellStyle name="_B009_JTP+CJ12_貨量總表_PHM - LMD all_PHM - LMD all_ABX ,歐線 201112 3" xfId="3200"/>
    <cellStyle name="常规 2 6 2 3" xfId="3201"/>
    <cellStyle name="一般 680 2 3 2" xfId="3202"/>
    <cellStyle name="Calculation 4 6 2 2" xfId="3203"/>
    <cellStyle name="輸入 2 7 4 12" xfId="3204"/>
    <cellStyle name="計算方式 2 5 5 2 5 3" xfId="3205"/>
    <cellStyle name="Normal 16 2 2 9" xfId="3206"/>
    <cellStyle name="40% - 輔色3 2 3 5" xfId="3207"/>
    <cellStyle name="_JTP-月營運分析_華中版估貨 (4)_TMT 報告 (2)_B50306CVI" xfId="3208"/>
    <cellStyle name="_AMP BUDGET 2007" xfId="3209"/>
    <cellStyle name="입력 3 6 2" xfId="3210"/>
    <cellStyle name="_Kelly_201207 2" xfId="3211"/>
    <cellStyle name="강조색4 2 5" xfId="3212"/>
    <cellStyle name="计算 2 2 2 5 7 3" xfId="3213"/>
    <cellStyle name="40% - アクセント 1 3" xfId="3214"/>
    <cellStyle name="_JTP-月營運分析_華中版估貨 (4)_TMT 報告 (2)_B50306CVI 3" xfId="3215"/>
    <cellStyle name="Normal 4 10 2" xfId="3216"/>
    <cellStyle name="_AMP BUDGET 2007 3" xfId="3217"/>
    <cellStyle name="常规 3 4 2 5 2" xfId="3218"/>
    <cellStyle name="常规 18 4 7" xfId="3219"/>
    <cellStyle name="常规 6 10 2 3" xfId="3220"/>
    <cellStyle name="_JTP-月營運分析_JSH_月營運分析_JSH_月營運分析" xfId="3221"/>
    <cellStyle name="常规 3 18 2 2" xfId="3222"/>
    <cellStyle name="常规 57 2 2 4" xfId="3223"/>
    <cellStyle name="60% - 强调文字颜色 5 2 4 3" xfId="3224"/>
    <cellStyle name="常规 3 13 6 2" xfId="3225"/>
    <cellStyle name="超链接 3 3 3 2 2 4 2" xfId="3226"/>
    <cellStyle name="_Grace-201010_Annie_201302" xfId="3227"/>
    <cellStyle name="_Annie_201211 3" xfId="3228"/>
    <cellStyle name="Comma 2 2 2" xfId="3229"/>
    <cellStyle name="_Annie_201212 2" xfId="3230"/>
    <cellStyle name="_IFX 營運分析_2012 日本新年併班 - JTS" xfId="3231"/>
    <cellStyle name="_ECSYSTEM 2" xfId="3232"/>
    <cellStyle name="20% - Accent1 4 7" xfId="3233"/>
    <cellStyle name="中等 2 15" xfId="3234"/>
    <cellStyle name="20% - 輔色1 2 5 2 2" xfId="3235"/>
    <cellStyle name="Note 2 2 2 2 8" xfId="3236"/>
    <cellStyle name="_APL_AME BUDGET 2007" xfId="3237"/>
    <cellStyle name="_B009_JTP+CJ12_華中版估貨 (4)_PHM - LMD all_PHM - LMD all_B50306CVI 3" xfId="3238"/>
    <cellStyle name="Input 23 2 2 3" xfId="3239"/>
    <cellStyle name="Input 18 2 2 3" xfId="3240"/>
    <cellStyle name="Calculation 2 2 4 5" xfId="3241"/>
    <cellStyle name="20% - 輔色3 2 5 4" xfId="3242"/>
    <cellStyle name="常规 2 2 3 2 2 3 6" xfId="3243"/>
    <cellStyle name="_APL_AME BUDGET 2007 2" xfId="3244"/>
    <cellStyle name="60% - Accent6 2 2 2 3 3" xfId="3245"/>
    <cellStyle name="超链接 2 5 3 2 2 3" xfId="3246"/>
    <cellStyle name="Bad 2 4" xfId="3247"/>
    <cellStyle name="常规 11 3 4" xfId="3248"/>
    <cellStyle name="輸入 2 4 4 2 6 2" xfId="3249"/>
    <cellStyle name="20% - アクセント 4 2" xfId="3250"/>
    <cellStyle name="_APL_AMP BUDGET 2007" xfId="3251"/>
    <cellStyle name="Вывод 2 2" xfId="3252"/>
    <cellStyle name="常规 2 2 8 6 3" xfId="3253"/>
    <cellStyle name="Normal 7 4 5 2 2" xfId="3254"/>
    <cellStyle name="40% - 강조색4 2 2" xfId="3255"/>
    <cellStyle name="Bad 2 4 3" xfId="3256"/>
    <cellStyle name="Output 4 7" xfId="3257"/>
    <cellStyle name="Neutral 2 5 2" xfId="3258"/>
    <cellStyle name="Input 6 2 11 2" xfId="3259"/>
    <cellStyle name="20% - アクセント 4 2 3" xfId="3260"/>
    <cellStyle name="_APL_AMP BUDGET 2007 3" xfId="3261"/>
    <cellStyle name="Вывод 2 2 3" xfId="3262"/>
    <cellStyle name="_B009_JTP+CJ12_TMT 報告 (2)_ABX ,歐線 201112_B50306CVI 2" xfId="3263"/>
    <cellStyle name="_IFX 營運分析_2011 十一併班 - CMS 2" xfId="3264"/>
    <cellStyle name="常规 3 3 3 2 3" xfId="3265"/>
    <cellStyle name="강조색4" xfId="3266"/>
    <cellStyle name="计算 2 4 13" xfId="3267"/>
    <cellStyle name="20% - Accent1 2 5" xfId="3268"/>
    <cellStyle name="超链接 3 2 3 4 3 3" xfId="3269"/>
    <cellStyle name="_JTP-月營運分析_PHM - LMD all_B50306CVI" xfId="3270"/>
    <cellStyle name="40% - Accent4 4 3 3" xfId="3271"/>
    <cellStyle name="Calculation 2 2 2 2 2 2 3" xfId="3272"/>
    <cellStyle name="_CIX B版  IFX Cancel " xfId="3273"/>
    <cellStyle name="_EURCO AMX KY scheme April 2009 3" xfId="3274"/>
    <cellStyle name="輸出 2 6 2 4 2 5 3" xfId="3275"/>
    <cellStyle name="合計 2 5 6 5" xfId="3276"/>
    <cellStyle name="_ASE 2" xfId="3277"/>
    <cellStyle name="Output 2 2 2 3 6 3" xfId="3278"/>
    <cellStyle name="Note 2 6 5" xfId="3279"/>
    <cellStyle name="60% - 强调文字颜色 6 2 3 3" xfId="3280"/>
    <cellStyle name="_StartUp_航發會100810A 2" xfId="3281"/>
    <cellStyle name="_AUS_大新華 2" xfId="3282"/>
    <cellStyle name="_B009_JTP+CJ12_TMT 報告 (2)_ABX ,歐線 201112_B50306CVI 3" xfId="3283"/>
    <cellStyle name="_IFX 營運分析_2011 十一併班 - CMS 3" xfId="3284"/>
    <cellStyle name="常规 3 3 3 2 4" xfId="3285"/>
    <cellStyle name="강조색5" xfId="3286"/>
    <cellStyle name="20% - Accent1 2 6" xfId="3287"/>
    <cellStyle name="常规 6 11 9 2" xfId="3288"/>
    <cellStyle name="Input 32 4 2" xfId="3289"/>
    <cellStyle name="Input 27 4 2" xfId="3290"/>
    <cellStyle name="_CIX 2011_2011 十一併班 - TMT" xfId="3291"/>
    <cellStyle name="常规 11 2 10 2" xfId="3292"/>
    <cellStyle name="合計 2 5 6 6" xfId="3293"/>
    <cellStyle name="_ASE 3" xfId="3294"/>
    <cellStyle name="Accent1 2 2 2 4 2" xfId="3295"/>
    <cellStyle name="_併班貨量預估 format (2)" xfId="3296"/>
    <cellStyle name="Header2 3 2" xfId="3297"/>
    <cellStyle name="超链接 3 4 2 2 2 4 3" xfId="3298"/>
    <cellStyle name="Normal 13 2 10" xfId="3299"/>
    <cellStyle name="Normal 15 2 2 5" xfId="3300"/>
    <cellStyle name="Input 10 3" xfId="3301"/>
    <cellStyle name="_AU Dem Det" xfId="3302"/>
    <cellStyle name="Heading2 2 2 2" xfId="3303"/>
    <cellStyle name="好_麥寮二線研究HK 版 2" xfId="3304"/>
    <cellStyle name="경고문 2 2 3" xfId="3305"/>
    <cellStyle name="常规 48 3 2 2 3 2" xfId="3306"/>
    <cellStyle name="Input [yellow] 2 6" xfId="3307"/>
    <cellStyle name="_CIX 2011_2012 日本新年併班 - JTS" xfId="3308"/>
    <cellStyle name="_併班貨量預估 format (2) 3" xfId="3309"/>
    <cellStyle name="Header2 3 2 3" xfId="3310"/>
    <cellStyle name="计算 2 2 2 3 2" xfId="3311"/>
    <cellStyle name="常规 5 6 5 3" xfId="3312"/>
    <cellStyle name="20% - 강조색6 2 3 2" xfId="3313"/>
    <cellStyle name="超链接 2 3 7 3" xfId="3314"/>
    <cellStyle name="40% - 輔色3" xfId="3315"/>
    <cellStyle name="Calculation 4 2 6" xfId="3316"/>
    <cellStyle name="Heading 2 2 2 5" xfId="3317"/>
    <cellStyle name="강조색2 5 2" xfId="3318"/>
    <cellStyle name="Input 10 3 3" xfId="3319"/>
    <cellStyle name="_AU Dem Det 3" xfId="3320"/>
    <cellStyle name="计算 2 2 5 2" xfId="3321"/>
    <cellStyle name="常规 2 5 2 2 2 3 3" xfId="3322"/>
    <cellStyle name="연결된 셀 3" xfId="3323"/>
    <cellStyle name="20% - 강조색6 5 2" xfId="3324"/>
    <cellStyle name="경고문 2 2 3 3" xfId="3325"/>
    <cellStyle name="Input [yellow] 2 6 3" xfId="3326"/>
    <cellStyle name="Hyperlink 2 12" xfId="3327"/>
    <cellStyle name="설명 텍스트 2 3" xfId="3328"/>
    <cellStyle name="常规 3 10 7" xfId="3329"/>
    <cellStyle name="常规 5 2 2 4 2 2 2" xfId="3330"/>
    <cellStyle name="_CIX 2011_2012 日本新年併班 - JTS 3" xfId="3331"/>
    <cellStyle name="강조색5 4" xfId="3332"/>
    <cellStyle name="_StartUp_航發會100810A" xfId="3333"/>
    <cellStyle name="常规 9 2 13 3 3" xfId="3334"/>
    <cellStyle name="Calculation 2 3 5 2 2" xfId="3335"/>
    <cellStyle name="_AUS_大新華" xfId="3336"/>
    <cellStyle name="Output 6 11" xfId="3337"/>
    <cellStyle name="合計 2 10 2 6 3" xfId="3338"/>
    <cellStyle name="_B009_JTP+CJ12" xfId="3339"/>
    <cellStyle name="_JTP-月營運分析_PHM - LMD all_TMT 報告 (2)_Teresa 201110 3" xfId="3340"/>
    <cellStyle name="一般 10 5 2 2 2" xfId="3341"/>
    <cellStyle name="常规 49 4 2 2 3" xfId="3342"/>
    <cellStyle name="_B009_JTP+CJ12 2" xfId="3343"/>
    <cellStyle name="常规 3 4 10" xfId="3344"/>
    <cellStyle name="_CIX100805C" xfId="3345"/>
    <cellStyle name="常规 3 2 2 5 5" xfId="3346"/>
    <cellStyle name="60% - Accent5 4 4 2" xfId="3347"/>
    <cellStyle name="Input 3 4 8 2" xfId="3348"/>
    <cellStyle name="_B009_JTP+CJ12 3" xfId="3349"/>
    <cellStyle name="常规 3 4 11" xfId="3350"/>
    <cellStyle name="常规 6 13 8 2" xfId="3351"/>
    <cellStyle name="Input 29 3 2" xfId="3352"/>
    <cellStyle name="_B009_JTP+CJ12_ABX ,歐線 201112_B50306CVI 2" xfId="3353"/>
    <cellStyle name="合計 2 7 5 6" xfId="3354"/>
    <cellStyle name="_FAS 3" xfId="3355"/>
    <cellStyle name="常规 2 6 2 2 4" xfId="3356"/>
    <cellStyle name="超链接 3 5 4" xfId="3357"/>
    <cellStyle name="_StartUp_NTE NOW_B50306CVI 3" xfId="3358"/>
    <cellStyle name="常规 7 11 5 2" xfId="3359"/>
    <cellStyle name="_B009_JTP+CJ12_華中版估貨 (4) 2" xfId="3360"/>
    <cellStyle name="常规 4 2 2 6 2" xfId="3361"/>
    <cellStyle name="_B009_JTP+CJ12_PHM - LMD all_ABX ,歐線 201112_B50306CVI" xfId="3362"/>
    <cellStyle name="常规 6 13 8 3" xfId="3363"/>
    <cellStyle name="Input 29 3 3" xfId="3364"/>
    <cellStyle name="_B009_JTP+CJ12_ABX ,歐線 201112_B50306CVI 3" xfId="3365"/>
    <cellStyle name="輔色2 2 5 2 4" xfId="3366"/>
    <cellStyle name="60% - Accent2 2 2 2 3 2 2" xfId="3367"/>
    <cellStyle name="常规 7 11 5 3" xfId="3368"/>
    <cellStyle name="_B009_JTP+CJ12_華中版估貨 (4) 3" xfId="3369"/>
    <cellStyle name="常规 4 2 2 6 3" xfId="3370"/>
    <cellStyle name="常规 42 2 2 3 2 2" xfId="3371"/>
    <cellStyle name="常规 6 8 3" xfId="3372"/>
    <cellStyle name="_JTP-月營運分析_PHM - LMD all" xfId="3373"/>
    <cellStyle name="Input 22 7 3" xfId="3374"/>
    <cellStyle name="Input 17 7 3" xfId="3375"/>
    <cellStyle name="備註 2 6 2 8" xfId="3376"/>
    <cellStyle name="合計 2 3 2 4 2 2 3" xfId="3377"/>
    <cellStyle name="_B009_JTP+CJ12_B50306CVI 3" xfId="3378"/>
    <cellStyle name="常规 5 10 6 2" xfId="3379"/>
    <cellStyle name="Normal 3 6 4" xfId="3380"/>
    <cellStyle name="40% - 强调文字颜色 4 3" xfId="3381"/>
    <cellStyle name="20% - 輔色5 3" xfId="3382"/>
    <cellStyle name="_PHX+IF2 201007報告_2011 十一併班提案_CVT投入2500船型 study 20120704 (2) 3" xfId="3383"/>
    <cellStyle name="Total 2 3 2 7" xfId="3384"/>
    <cellStyle name="강조색6 2 4" xfId="3385"/>
    <cellStyle name="Normal 6 2 3 2" xfId="3386"/>
    <cellStyle name="_PSW_2_3_6_20091008 (3) 2" xfId="3387"/>
    <cellStyle name="汇总 2 4 2 9 3" xfId="3388"/>
    <cellStyle name="_B009_JTP+CJ12_貨量總表_PHM - LMD all_PHM - LMD all_TMT 報告 (2)_ABX ,歐線 201112 2" xfId="3389"/>
    <cellStyle name="20% - Accent1 3 3 2" xfId="3390"/>
    <cellStyle name="Calculation 2 4 7 3" xfId="3391"/>
    <cellStyle name="_B009_JTP+CJ12_PHM - LMD all 2" xfId="3392"/>
    <cellStyle name="Normal 2 4 2 6" xfId="3393"/>
    <cellStyle name="输入 2 2 13 3" xfId="3394"/>
    <cellStyle name="Input 6 2 5 2" xfId="3395"/>
    <cellStyle name="計算方式 2 3 5 2 4" xfId="3396"/>
    <cellStyle name="_PHX+IF2 201007報告_2011 十一併班 - TMT 3" xfId="3397"/>
    <cellStyle name="合計 2 13 11" xfId="3398"/>
    <cellStyle name="輔色2 5 3" xfId="3399"/>
    <cellStyle name="40% - 강조색6 4 2" xfId="3400"/>
    <cellStyle name="Normal 11 2 7" xfId="3401"/>
    <cellStyle name="20% - アクセント 6 4 3" xfId="3402"/>
    <cellStyle name="입력 2 3 2 10 2" xfId="3403"/>
    <cellStyle name="常规 2 3 2 2 3" xfId="3404"/>
    <cellStyle name="_JSH_月營運分析_JSH_月營運分析 2" xfId="3405"/>
    <cellStyle name="_B009_JTP+CJ12_PHM - LMD all_ABX ,歐線 201112" xfId="3406"/>
    <cellStyle name="合計 2 3 6" xfId="3407"/>
    <cellStyle name="标题 1 2 3 2" xfId="3408"/>
    <cellStyle name="_B009_JTP+CJ12_PHM - LMD all_ABX ,歐線 201112 3" xfId="3409"/>
    <cellStyle name="好_LMD PA2 study (2) 3" xfId="3410"/>
    <cellStyle name="Output 3 2 6 3" xfId="3411"/>
    <cellStyle name="_B009_JTP+CJ12_PHM - LMD all_ABX ,歐線 201112_B50306CVI 2" xfId="3412"/>
    <cellStyle name="常规 56 4" xfId="3413"/>
    <cellStyle name="常规 6 3 5 5" xfId="3414"/>
    <cellStyle name="_KEU Budget bunker 2010FY-29-01-2010 5" xfId="3415"/>
    <cellStyle name="常规 43 5" xfId="3416"/>
    <cellStyle name="超链接 2 4 4 3 3" xfId="3417"/>
    <cellStyle name="Normal - Style1 3 3 2" xfId="3418"/>
    <cellStyle name="常规 3 3 3 2 2 2 2 3" xfId="3419"/>
    <cellStyle name="常规 2 2 2 3 8 3" xfId="3420"/>
    <cellStyle name="常规 2 5 2 3 2 2 4" xfId="3421"/>
    <cellStyle name="60% - 강조색1 2 2 5" xfId="3422"/>
    <cellStyle name="Accent6 2 2 4 2 2" xfId="3423"/>
    <cellStyle name="常规 2 3 2 2 2 4 2 3" xfId="3424"/>
    <cellStyle name="강조색3 2 2 3" xfId="3425"/>
    <cellStyle name="超链接 3 2 3 3 3 2" xfId="3426"/>
    <cellStyle name="_B009_JTP+CJ12_PHM - LMD all_TMT 報告 (2)_B50306CVI" xfId="3427"/>
    <cellStyle name="40% - Accent4 3 3 2" xfId="3428"/>
    <cellStyle name="_JTP-月營運分析_ABX ,歐線 201112_B50306CVI 2" xfId="3429"/>
    <cellStyle name="60% - 강조색2" xfId="3430"/>
    <cellStyle name="常规 3 3 2 2 2" xfId="3431"/>
    <cellStyle name="常规 9 2 9" xfId="3432"/>
    <cellStyle name="計算方式 2 3 5 2 6 3" xfId="3433"/>
    <cellStyle name="_Christine 201006_2013 潑水節併班-NTE 3" xfId="3434"/>
    <cellStyle name="_B009_JTP+CJ12_PHM - LMD all_B50306CVI 2" xfId="3435"/>
    <cellStyle name="_JSH_月營運分析_B50306CVI" xfId="3436"/>
    <cellStyle name="超链接 3 2 4 5 2" xfId="3437"/>
    <cellStyle name="40% - Accent5 5 2" xfId="3438"/>
    <cellStyle name="輔色2 2 2 3 2" xfId="3439"/>
    <cellStyle name="40% - 輔色1 2 11" xfId="3440"/>
    <cellStyle name="_B009_JTP+CJ12_華中版估貨 (4)_PHM - LMD all" xfId="3441"/>
    <cellStyle name="Total 3 4 2 4" xfId="3442"/>
    <cellStyle name="_JTP-月營運分析_NE1+NE3_月營運分析" xfId="3443"/>
    <cellStyle name="계산 2 4 7" xfId="3444"/>
    <cellStyle name="나쁨 2 2 3 2" xfId="3445"/>
    <cellStyle name="40% - 강조색4 2 2 5" xfId="3446"/>
    <cellStyle name="_B009_JTP+CJ12_PHM - LMD all_B50306CVI 3" xfId="3447"/>
    <cellStyle name="常规 3 4 4 2" xfId="3448"/>
    <cellStyle name="アクセント 6 3" xfId="3449"/>
    <cellStyle name="_B009_JTP+CJ12_PHM - LMD all_PHM - LMD all" xfId="3450"/>
    <cellStyle name="표준 4 3" xfId="3451"/>
    <cellStyle name="計算方式 2 2 6 3 3" xfId="3452"/>
    <cellStyle name="Input 5 2 2 3 3" xfId="3453"/>
    <cellStyle name="_B009_JTP+CJ12_貨量總表_PHM - LMD all_Teresa 201110 3" xfId="3454"/>
    <cellStyle name="40% - Accent5 2 4 4" xfId="3455"/>
    <cellStyle name="_B009_JTP+CJ12_PHM - LMD all_PHM - LMD all_ABX ,歐線 201112" xfId="3456"/>
    <cellStyle name="常规 6 12 7 3" xfId="3457"/>
    <cellStyle name="超链接 2 5 3 4 5" xfId="3458"/>
    <cellStyle name="Input 33 2 3" xfId="3459"/>
    <cellStyle name="Input 28 2 3" xfId="3460"/>
    <cellStyle name="合計 2 2 3 3 4 2" xfId="3461"/>
    <cellStyle name="Bad 3 2" xfId="3462"/>
    <cellStyle name="常规 2 2 4 4 5 3" xfId="3463"/>
    <cellStyle name="20% - Accent5 2 7" xfId="3464"/>
    <cellStyle name="Total 2 2 3 2 3" xfId="3465"/>
    <cellStyle name="輸入 2 5 6 11" xfId="3466"/>
    <cellStyle name="常规 11 4 2" xfId="3467"/>
    <cellStyle name="_B009_JTP+CJ12_PHM - LMD all_Teresa 201110_B50306CVI 2" xfId="3468"/>
    <cellStyle name="_B009_JTP+CJ12_華中版估貨 (4)_PHM - LMD all_PHM - LMD all_TMT 報告 (2) 2" xfId="3469"/>
    <cellStyle name="60% - 강조색4 2 4" xfId="3470"/>
    <cellStyle name="常规 3 3 2 2 4 2 4" xfId="3471"/>
    <cellStyle name="Input 22" xfId="3472"/>
    <cellStyle name="Input 17" xfId="3473"/>
    <cellStyle name="どちらでもない 6" xfId="3474"/>
    <cellStyle name="20% - Accent4 3 2 5" xfId="3475"/>
    <cellStyle name="Accent3 4 3" xfId="3476"/>
    <cellStyle name="_Doris_201102_2012 CNY Blank Sailing BC update   (2)_HKG線改版 + MAL2線 研究 - 20121019 3" xfId="3477"/>
    <cellStyle name="60% - Accent3 2 3 2" xfId="3478"/>
    <cellStyle name="Normal 11 3 6" xfId="3479"/>
    <cellStyle name="_StartUp_2012Q1" xfId="3480"/>
    <cellStyle name="_B009_JTP+CJ12_PHM - LMD all_PHM - LMD all_ABX ,歐線 201112_B50306CVI" xfId="3481"/>
    <cellStyle name="Calculation 4 3 2 2 2" xfId="3482"/>
    <cellStyle name="常规 2 3 3 2 5 2 3" xfId="3483"/>
    <cellStyle name="常规 2 2 3 2 4 7" xfId="3484"/>
    <cellStyle name="_IFX 營運分析_2012 CNY Blank Sailing BC update   (2) 2" xfId="3485"/>
    <cellStyle name="常规 6 15 9 3" xfId="3486"/>
    <cellStyle name="_B009_JTP+CJ12_貨量總表_PHM - LMD all_PHM - LMD all_TMT 報告 (2)_B50306CVI 2" xfId="3487"/>
    <cellStyle name="输入 2 2 14 2" xfId="3488"/>
    <cellStyle name="_StartUp_2012Q1 3" xfId="3489"/>
    <cellStyle name="_B009_JTP+CJ12_PHM - LMD all_PHM - LMD all_ABX ,歐線 201112_B50306CVI 3" xfId="3490"/>
    <cellStyle name="输入 2 2 2 14 2" xfId="3491"/>
    <cellStyle name="合計 2 2 7 2 5 3" xfId="3492"/>
    <cellStyle name="_B009_JTP+CJ12_PHM - LMD all_PHM - LMD all_TMT 報告 (2)_B50306CVI 2" xfId="3493"/>
    <cellStyle name="常规 8 7 2" xfId="3494"/>
    <cellStyle name="20% - 輔色1 8 2" xfId="3495"/>
    <cellStyle name="Calculation 4 2 3 6 3" xfId="3496"/>
    <cellStyle name="輸出 2 5 2 5 2 3" xfId="3497"/>
    <cellStyle name="Note 2 3 8 2" xfId="3498"/>
    <cellStyle name="_B009_JTP+CJ12_PHM - LMD all_PHM - LMD all_B50306CVI" xfId="3499"/>
    <cellStyle name="Normal 11 4 4" xfId="3500"/>
    <cellStyle name="常规 3 4 2 2 2 2 4" xfId="3501"/>
    <cellStyle name="Normal 7 3 3 3 2" xfId="3502"/>
    <cellStyle name="40% - 輔色3 8" xfId="3503"/>
    <cellStyle name="_CIX 2011_2012 CNY Blank Sailing BC update   (2)_HKG線改版 + MAL2線 研究 - 20121019" xfId="3504"/>
    <cellStyle name="常规 2 3 4 11" xfId="3505"/>
    <cellStyle name="常规 25 2 3 2 10" xfId="3506"/>
    <cellStyle name="常规 6 12 3 3" xfId="3507"/>
    <cellStyle name="_JTP-月營運分析_TMT 報告 (2)_ABX ,歐線 201112" xfId="3508"/>
    <cellStyle name="好_投 1 x 50 於華中 &amp; 換入華南艙位_MOL - CHS 3 Service j v study 3" xfId="3509"/>
    <cellStyle name="Accent3 2 2 2" xfId="3510"/>
    <cellStyle name="好_中远印度各类数据统计201212_副本东南亚分部各类数据统计201303" xfId="3511"/>
    <cellStyle name="Input 13 2 9" xfId="3512"/>
    <cellStyle name="Input 12 2 7 3" xfId="3513"/>
    <cellStyle name="40% - アクセント 3 4 3" xfId="3514"/>
    <cellStyle name="常规 2 2 4 4 3 2 2" xfId="3515"/>
    <cellStyle name="Output 4 4 2 4" xfId="3516"/>
    <cellStyle name="Output 4 3 2 2 3" xfId="3517"/>
    <cellStyle name="_FES-第九條 Kota Lumba 租金模擬 19000-II_2012 CNY Blank Sailing BC update   (2)_CVT投入2500船型 study 20120704 (2)" xfId="3518"/>
    <cellStyle name="Calculation 2 2 4 2 2" xfId="3519"/>
    <cellStyle name="常规 2 2 3 2 2 3 3 2" xfId="3520"/>
    <cellStyle name="常规 2 6 4 4 3" xfId="3521"/>
    <cellStyle name="輸入 2 5 5 4 2" xfId="3522"/>
    <cellStyle name="20% - 강조색3 2 2 3 3" xfId="3523"/>
    <cellStyle name="常规 3 3 2 2 7 2" xfId="3524"/>
    <cellStyle name="常规 9 2 12 5" xfId="3525"/>
    <cellStyle name="超链接 3 3 3 2 4" xfId="3526"/>
    <cellStyle name="Accent6 4 2 5" xfId="3527"/>
    <cellStyle name="輸出 2 5 2 5 2 3 2" xfId="3528"/>
    <cellStyle name="_B009_JTP+CJ12_PHM - LMD all_PHM - LMD all_B50306CVI 2" xfId="3529"/>
    <cellStyle name="常规 5 3 3" xfId="3530"/>
    <cellStyle name="20% - Accent6 7 2 2" xfId="3531"/>
    <cellStyle name="计算 2 2 4 4 3" xfId="3532"/>
    <cellStyle name="Calculation 2 2 4 8" xfId="3533"/>
    <cellStyle name="60% - 輔色1 4" xfId="3534"/>
    <cellStyle name="百分比 256 2" xfId="3535"/>
    <cellStyle name="常规 19 7 2" xfId="3536"/>
    <cellStyle name="超链接 3 2 2 3 3 3 3" xfId="3537"/>
    <cellStyle name="60% - Accent1 4 4 2 2" xfId="3538"/>
    <cellStyle name="輔色1 2 2 2 6" xfId="3539"/>
    <cellStyle name="_FES併班_2013 潑水節併班-NTE" xfId="3540"/>
    <cellStyle name="20% - 輔色6 2 5 2 2" xfId="3541"/>
    <cellStyle name="_B009_JTP+CJ12_PHM - LMD all_PHM - LMD all_Teresa 201110 3" xfId="3542"/>
    <cellStyle name="壞" xfId="3543"/>
    <cellStyle name="60% - 輔色5 2 10" xfId="3544"/>
    <cellStyle name="Check Cell 4 4" xfId="3545"/>
    <cellStyle name="_B009_JTP+CJ12_PHM - LMD all_PHM - LMD all_TMT 報告 (2)" xfId="3546"/>
    <cellStyle name="Output 2 2 2 2 2 6" xfId="3547"/>
    <cellStyle name="常规 48 3 2 4" xfId="3548"/>
    <cellStyle name="_B009_JTP+CJ12_PHM - LMD all_PHM - LMD all_TMT 報告 (2) 3" xfId="3549"/>
    <cellStyle name="_Grace_201007_2011 十一併班 - TMT 3" xfId="3550"/>
    <cellStyle name="Accent4 3 4" xfId="3551"/>
    <cellStyle name="20% - 강조색1 2 4" xfId="3552"/>
    <cellStyle name="60% - Accent3 3 2 3" xfId="3553"/>
    <cellStyle name="_WSA 買艙 (2)" xfId="3554"/>
    <cellStyle name="40% - Accent2 2 2 2 3 2" xfId="3555"/>
    <cellStyle name="一般 9 4" xfId="3556"/>
    <cellStyle name="超链接 2 5 3 3 2 2" xfId="3557"/>
    <cellStyle name="超链接 2 3 2 8 2" xfId="3558"/>
    <cellStyle name="Comma0" xfId="3559"/>
    <cellStyle name="_B009_JTP+CJ12_PHM - LMD all_PHM - LMD all_TMT 報告 (2)_ABX ,歐線 201112" xfId="3560"/>
    <cellStyle name="常规 2 3 2 2 3 3 2 2 2" xfId="3561"/>
    <cellStyle name="超链接 2 2 3 2 3 3 2" xfId="3562"/>
    <cellStyle name="常规 12 3 3" xfId="3563"/>
    <cellStyle name="霓付_laroux" xfId="3564"/>
    <cellStyle name="Check Cell 2 2 7" xfId="3565"/>
    <cellStyle name="20% - 强调文字颜色 6 2 8" xfId="3566"/>
    <cellStyle name="_TPI_2011 十一併班 - CIX" xfId="3567"/>
    <cellStyle name="_B009_JTP+CJ12_PHM - LMD all_PHM - LMD all_TMT 報告 (2)_ABX ,歐線 201112 2" xfId="3568"/>
    <cellStyle name="Hyperlink 7 6" xfId="3569"/>
    <cellStyle name="一般 9 4 2" xfId="3570"/>
    <cellStyle name="Comma0 2" xfId="3571"/>
    <cellStyle name="常规 3_北美" xfId="3572"/>
    <cellStyle name="計算方式 2 3 2 4 10" xfId="3573"/>
    <cellStyle name="40% - Accent2 2 2 2 3 2 2" xfId="3574"/>
    <cellStyle name="常规 9 4 2" xfId="3575"/>
    <cellStyle name="좋음 2 2 2 2" xfId="3576"/>
    <cellStyle name="連結的儲存格 2 6 2" xfId="3577"/>
    <cellStyle name="20% - 輔色2 5 2" xfId="3578"/>
    <cellStyle name="常规 4 2 5 2 2" xfId="3579"/>
    <cellStyle name="_B009_JTP+CJ12_華中版估貨 (4)_TMT 報告 (2)_Teresa 201110 3" xfId="3580"/>
    <cellStyle name="_NCT 2011_2012 CNY Blank Sailing BC update   (2)_CVT投入2500船型 study 20120704 (2) 2" xfId="3581"/>
    <cellStyle name="Header1 3 2" xfId="3582"/>
    <cellStyle name="常规 4 6 5" xfId="3583"/>
    <cellStyle name="40% - 强调文字颜色 6 2 5 3" xfId="3584"/>
    <cellStyle name="汇总 2 6 2 3" xfId="3585"/>
    <cellStyle name="合計 2 2 2 5 5 3" xfId="3586"/>
    <cellStyle name="Input 27 2 2 2" xfId="3587"/>
    <cellStyle name="常规 7 13 4" xfId="3588"/>
    <cellStyle name="Normal 3 2 9" xfId="3589"/>
    <cellStyle name="常规 4 2 4 5" xfId="3590"/>
    <cellStyle name="输入 2 2 2 14" xfId="3591"/>
    <cellStyle name="_B009_JTP+CJ12_PHM - LMD all_PHM - LMD all_TMT 報告 (2)_B50306CVI" xfId="3592"/>
    <cellStyle name="常规 8 7" xfId="3593"/>
    <cellStyle name="計算方式 2 5 2 5 8 2" xfId="3594"/>
    <cellStyle name="20% - 輔色1 8" xfId="3595"/>
    <cellStyle name="常规 6 16 4 2" xfId="3596"/>
    <cellStyle name="_JSV add Caimep calling_B10929" xfId="3597"/>
    <cellStyle name="_CN1-2_2011 十一併班 - TMT 2" xfId="3598"/>
    <cellStyle name="輔色2 4 2" xfId="3599"/>
    <cellStyle name="40% - 강조색2 2 3 3" xfId="3600"/>
    <cellStyle name="Bad 4 5 2" xfId="3601"/>
    <cellStyle name="20% - アクセント 6 3 2" xfId="3602"/>
    <cellStyle name="표준 2 2 4 2" xfId="3603"/>
    <cellStyle name="20% - Accent2_012-(KMX) BTL Schedules for KHH_Cebu" xfId="3604"/>
    <cellStyle name="_B009_JTP+CJ12_貨量總表_PHM - LMD all_PHM - LMD all_Teresa 201110_B50306CVI 2" xfId="3605"/>
    <cellStyle name="常规 4 2 5 2 2 3" xfId="3606"/>
    <cellStyle name="常规 2 2 3 2 2 7" xfId="3607"/>
    <cellStyle name="输入 2 2 2 14 3" xfId="3608"/>
    <cellStyle name="_B009_JTP+CJ12_PHM - LMD all_PHM - LMD all_TMT 報告 (2)_B50306CVI 3" xfId="3609"/>
    <cellStyle name="常规 8 7 3" xfId="3610"/>
    <cellStyle name="20% - 강조색5 2 3 2" xfId="3611"/>
    <cellStyle name="Normal 7 3 7" xfId="3612"/>
    <cellStyle name="Heading 1 2 2 5" xfId="3613"/>
    <cellStyle name="_YML-AES-MCS-Mar09_Slot Cost Calculations - Nov09" xfId="3614"/>
    <cellStyle name="60% - 輔色4 2 2" xfId="3615"/>
    <cellStyle name="메모 5" xfId="3616"/>
    <cellStyle name="_B009_JTP+CJ12_PHM - LMD all_PHM - LMD all_TMT 報告 (2)_Teresa 201110 3" xfId="3617"/>
    <cellStyle name="常规 2 2 2 2 5 2 2 2 2" xfId="3618"/>
    <cellStyle name="_Christine 201006_2011 十一併班提案 2" xfId="3619"/>
    <cellStyle name="_Grace-201010_2013 潑水節併班-NTE 3" xfId="3620"/>
    <cellStyle name="40% - アクセント 2 3 3" xfId="3621"/>
    <cellStyle name="40% - アクセント 2 6" xfId="3622"/>
    <cellStyle name="_B009_JTP+CJ12_PHM - LMD all_PHM - LMD all_TMT 報告 (2)_Teresa 201110_B50306CVI 2" xfId="3623"/>
    <cellStyle name="常规 2 2 5 2 2 3 2" xfId="3624"/>
    <cellStyle name="_Christine 201006_2011 十一併班提案 3" xfId="3625"/>
    <cellStyle name="Normal 2 5 5 2 3" xfId="3626"/>
    <cellStyle name="常规 6 3 3 2 2 2" xfId="3627"/>
    <cellStyle name="_CN1-2_2012 CNY Blank Sailing BC update   (2)_TPS+HPH 整併研究 - 20121012" xfId="3628"/>
    <cellStyle name="常规 5 3 2 2 2 4" xfId="3629"/>
    <cellStyle name="_B009_JTP+CJ12_PHM - LMD all_PHM - LMD all_TMT 報告 (2)_Teresa 201110_B50306CVI 3" xfId="3630"/>
    <cellStyle name="20% - Accent5 3 2 5" xfId="3631"/>
    <cellStyle name="Input 2 7 4" xfId="3632"/>
    <cellStyle name="_B009_JTP+CJ12_PHM - LMD all_Teresa 201110" xfId="3633"/>
    <cellStyle name="20% - Акцент4 3" xfId="3634"/>
    <cellStyle name="20% - Accent2 5 2" xfId="3635"/>
    <cellStyle name="_Grace_201007_2012 CNY Blank Sailing BC update   (2)_TPS+HPH 整併研究 - 20121012 3" xfId="3636"/>
    <cellStyle name="60% - Accent4 2 3 2 2" xfId="3637"/>
    <cellStyle name="超链接 3 2 2 4" xfId="3638"/>
    <cellStyle name="40% - Accent3 4" xfId="3639"/>
    <cellStyle name="輸出 2 2 3 3 7" xfId="3640"/>
    <cellStyle name="Input 2 2 7 2 2" xfId="3641"/>
    <cellStyle name="60% - 輔色1 2 11" xfId="3642"/>
    <cellStyle name="_SHA-2009後_2012 CNY Blank Sailing BC update   (2)_HKG線改版 + MAL2線 研究 - 20121019" xfId="3643"/>
    <cellStyle name="_B009_JTP+CJ12_PHM - LMD all_Teresa 201110 2" xfId="3644"/>
    <cellStyle name="_NCT 2011_2011 十一併班 - TMT 3" xfId="3645"/>
    <cellStyle name="_B009_JTP+CJ12_PHM - LMD all_Teresa 201110 3" xfId="3646"/>
    <cellStyle name="Input 23 2 4 2" xfId="3647"/>
    <cellStyle name="Input 18 2 4 2" xfId="3648"/>
    <cellStyle name="Calculation 2 2 6 4" xfId="3649"/>
    <cellStyle name="20% - 强调文字颜色 1 2 2 3" xfId="3650"/>
    <cellStyle name="_Doris_201102_2012 CNY Blank Sailing BC update   (2)_TPS+HPH 整併研究 - 20121012 2" xfId="3651"/>
    <cellStyle name="AÞ¸¶_INQUIRY ¿?¾÷AßAø " xfId="3652"/>
    <cellStyle name="Calculation 6 5 3" xfId="3653"/>
    <cellStyle name="常规 4 2 10 2" xfId="3654"/>
    <cellStyle name="_SHA-2009後_2011 十一併班 - CIX 3" xfId="3655"/>
    <cellStyle name="合計 2 2 3 3 4 3" xfId="3656"/>
    <cellStyle name="輔色1 2" xfId="3657"/>
    <cellStyle name="超链接 2 5 3 2 3 2" xfId="3658"/>
    <cellStyle name="Bad 3 3" xfId="3659"/>
    <cellStyle name="超链接 3 2 4 2 2 2 2" xfId="3660"/>
    <cellStyle name="20% - Accent5 2 8" xfId="3661"/>
    <cellStyle name="40% - Accent5 2 2 2 2" xfId="3662"/>
    <cellStyle name="Total 2 2 3 2 4" xfId="3663"/>
    <cellStyle name="輸入 2 5 6 12" xfId="3664"/>
    <cellStyle name="常规 11 4 3" xfId="3665"/>
    <cellStyle name="_B009_JTP+CJ12_PHM - LMD all_Teresa 201110_B50306CVI 3" xfId="3666"/>
    <cellStyle name="_B009_JTP+CJ12_華中版估貨 (4)_PHM - LMD all_PHM - LMD all_TMT 報告 (2) 3" xfId="3667"/>
    <cellStyle name="60% - 강조색4 2 5" xfId="3668"/>
    <cellStyle name="Input 23" xfId="3669"/>
    <cellStyle name="Input 18" xfId="3670"/>
    <cellStyle name="40% - 輔色5 6 2" xfId="3671"/>
    <cellStyle name="_B009_JTP+CJ12_華中版估貨 (4)_ABX ,歐線 201112_B50306CVI 3" xfId="3672"/>
    <cellStyle name="常规 25 2 2 2 3 3 6" xfId="3673"/>
    <cellStyle name="Normal 15 11" xfId="3674"/>
    <cellStyle name="Input 5 2 4 6" xfId="3675"/>
    <cellStyle name="_JTP-月營運分析_貨量總表_PHM - LMD all_PHM - LMD all_TMT 報告 (2)" xfId="3676"/>
    <cellStyle name="常规 17 2 3 6 2" xfId="3677"/>
    <cellStyle name="60% - Accent5 3 3 2 2" xfId="3678"/>
    <cellStyle name="計算方式 2 2 6" xfId="3679"/>
    <cellStyle name="Input 5 2 2" xfId="3680"/>
    <cellStyle name="常规 2 4 2 2 2 3 2" xfId="3681"/>
    <cellStyle name="_B009_JTP+CJ12_PHM - LMD all_TMT 報告 (2) 2" xfId="3682"/>
    <cellStyle name="20% - Accent2 2 6 2" xfId="3683"/>
    <cellStyle name="_B009_JTP+CJ12_PHM - LMD all_TMT 報告 (2) 3" xfId="3684"/>
    <cellStyle name="常规 39 2" xfId="3685"/>
    <cellStyle name="常规 44 2" xfId="3686"/>
    <cellStyle name="計算方式 2 2 7" xfId="3687"/>
    <cellStyle name="Input 5 2 3" xfId="3688"/>
    <cellStyle name="常规 2 4 2 2 2 3 3" xfId="3689"/>
    <cellStyle name="60% - 강조색1 2 3 2" xfId="3690"/>
    <cellStyle name="Normal 8 12" xfId="3691"/>
    <cellStyle name="Normal 7 7 3 2" xfId="3692"/>
    <cellStyle name="20% - Accent2 2 2 4 2 2" xfId="3693"/>
    <cellStyle name="常规 2 2 2 3 5 2 2 2" xfId="3694"/>
    <cellStyle name="輸出 2 2 2 5 2 7 2" xfId="3695"/>
    <cellStyle name="Heading 2 3 5 2" xfId="3696"/>
    <cellStyle name="_B009_JTP+CJ12_PHM - LMD all_TMT 報告 (2)_Teresa 201110_B50306CVI" xfId="3697"/>
    <cellStyle name="60% - Акцент2" xfId="3698"/>
    <cellStyle name="常规 3 5 3 3" xfId="3699"/>
    <cellStyle name="_B009_JTP+CJ12_PHM - LMD all_TMT 報告 (2)_Teresa 201110_B50306CVI 2" xfId="3700"/>
    <cellStyle name="超链接 3 2 5 4 5" xfId="3701"/>
    <cellStyle name="40% - Accent6 4 5" xfId="3702"/>
    <cellStyle name="常规 11 9" xfId="3703"/>
    <cellStyle name="_PA2 1xWH50 無NGB加SKU-20130123" xfId="3704"/>
    <cellStyle name="60% - Акцент3" xfId="3705"/>
    <cellStyle name="常规 3 5 3 4" xfId="3706"/>
    <cellStyle name="_B009_JTP+CJ12_PHM - LMD all_TMT 報告 (2)_Teresa 201110_B50306CVI 3" xfId="3707"/>
    <cellStyle name="계산 2 2 3 2 4 2" xfId="3708"/>
    <cellStyle name="Input 10 9 3" xfId="3709"/>
    <cellStyle name="Accent6 5 4" xfId="3710"/>
    <cellStyle name="超链接 3 2" xfId="3711"/>
    <cellStyle name="20% - 輔色2 2 3 2 2" xfId="3712"/>
    <cellStyle name="差_2012_1st_Qtr_SKD_Review" xfId="3713"/>
    <cellStyle name="合計 2 12 2 2" xfId="3714"/>
    <cellStyle name="常规 9 2 13 11" xfId="3715"/>
    <cellStyle name="40% - 强调文字颜色 1 2 3 2 2" xfId="3716"/>
    <cellStyle name="计算 2 2 2 9 2" xfId="3717"/>
    <cellStyle name="_B009_JTP+CJ12_Teresa 201110 3" xfId="3718"/>
    <cellStyle name="20% - Accent5 4 2 2" xfId="3719"/>
    <cellStyle name="常规 3 2 2 2 5 2 3" xfId="3720"/>
    <cellStyle name="_JTP-月營運分析_貨量總表_PHM - LMD all_ABX ,歐線 201112" xfId="3721"/>
    <cellStyle name="常规 2 2 5 2 2 2 4" xfId="3722"/>
    <cellStyle name="60% - 輔色3 3 3" xfId="3723"/>
    <cellStyle name="_B009_JTP+CJ12_Teresa 201110_B50306CVI" xfId="3724"/>
    <cellStyle name="60% - アクセント 3 5" xfId="3725"/>
    <cellStyle name="40% - Accent2 2 5 2" xfId="3726"/>
    <cellStyle name="好_KEU Slot Cost Calc 02-02-2010_Simulation (2) 4" xfId="3727"/>
    <cellStyle name="Normal 3 7 2 2 2 2" xfId="3728"/>
    <cellStyle name="好 2 2 2 2 2" xfId="3729"/>
    <cellStyle name="常规 2 6 2 9" xfId="3730"/>
    <cellStyle name="_Grace_201007_2011十一併班 - NS1" xfId="3731"/>
    <cellStyle name="合計 2 7 4 8 3" xfId="3732"/>
    <cellStyle name="Input 4 3 2 9 2" xfId="3733"/>
    <cellStyle name="강조색2" xfId="3734"/>
    <cellStyle name="强调文字颜色 2 2 2 2 3" xfId="3735"/>
    <cellStyle name="计算 2 4 11" xfId="3736"/>
    <cellStyle name="20% - Accent1 2 3" xfId="3737"/>
    <cellStyle name="計算方式 2 5 2 4 2 3 3" xfId="3738"/>
    <cellStyle name="計算方式 2 2 2 5 7 3" xfId="3739"/>
    <cellStyle name="_華中版 - C Oil, 500" xfId="3740"/>
    <cellStyle name="輸入 4 2 5" xfId="3741"/>
    <cellStyle name="超链接 2 2 2 4 3 3" xfId="3742"/>
    <cellStyle name="_B009_JTP+CJ12_TMT 報告 (2)" xfId="3743"/>
    <cellStyle name="标题 1 3 2 5 2" xfId="3744"/>
    <cellStyle name="合計 2 3 2 5 9 3" xfId="3745"/>
    <cellStyle name="超链接 3 4 6 3" xfId="3746"/>
    <cellStyle name="20% - 강조색6" xfId="3747"/>
    <cellStyle name="常规 4 2 4 2 2 2 4" xfId="3748"/>
    <cellStyle name="计算 2 2" xfId="3749"/>
    <cellStyle name="常规 2 2 2 2 2 6 4" xfId="3750"/>
    <cellStyle name="常规 3 2 3 2 2 4 4" xfId="3751"/>
    <cellStyle name="60% - 輔色2 2 3 3" xfId="3752"/>
    <cellStyle name="常规 6 7 4 3" xfId="3753"/>
    <cellStyle name="Input 9 8 3" xfId="3754"/>
    <cellStyle name="_Christine edit 201008_Annie_201302 2" xfId="3755"/>
    <cellStyle name="_TJS_Kelly_201303" xfId="3756"/>
    <cellStyle name="超链接 3 4 6 3 2" xfId="3757"/>
    <cellStyle name="20% - 강조색6 2" xfId="3758"/>
    <cellStyle name="_B009_JTP+CJ12_華中版估貨 (4)_B50306CVI 3" xfId="3759"/>
    <cellStyle name="_TJS_Kelly_201303 2" xfId="3760"/>
    <cellStyle name="40% - 輔色6 2 3 3" xfId="3761"/>
    <cellStyle name="備註 2 5 9 2" xfId="3762"/>
    <cellStyle name="_YML-AES-AME-Jan09_KEU Slot Cost Calc 02-02-2010_Simulation 2 3" xfId="3763"/>
    <cellStyle name="Hyperlink 2 2 8" xfId="3764"/>
    <cellStyle name="超链接 2 2 2 4 3 3 2" xfId="3765"/>
    <cellStyle name="Commentaire 2 5 3" xfId="3766"/>
    <cellStyle name="_B009_JTP+CJ12_TMT 報告 (2) 2" xfId="3767"/>
    <cellStyle name="20% - Accent6 3 2 2 3" xfId="3768"/>
    <cellStyle name="_華中版 - C Oil, 500 2" xfId="3769"/>
    <cellStyle name="備註 2 2 2 4" xfId="3770"/>
    <cellStyle name="강조색2 2" xfId="3771"/>
    <cellStyle name="计算 2 4 11 2" xfId="3772"/>
    <cellStyle name="20% - Accent1 2 3 2" xfId="3773"/>
    <cellStyle name="Calculation 2 3 7 3" xfId="3774"/>
    <cellStyle name="출력 2 3 2 5" xfId="3775"/>
    <cellStyle name="_B009_JTP+CJ12_TMT 報告 (2)_B50306CVI" xfId="3776"/>
    <cellStyle name="40% - 輔色6 2 6 3" xfId="3777"/>
    <cellStyle name="超链接 3 5 2 10" xfId="3778"/>
    <cellStyle name="Accent2 7" xfId="3779"/>
    <cellStyle name="출력 2 3 2 5 2" xfId="3780"/>
    <cellStyle name="_B009_JTP+CJ12_TMT 報告 (2)_B50306CVI 2" xfId="3781"/>
    <cellStyle name="計算方式 2 5 6 6 2" xfId="3782"/>
    <cellStyle name="常规 2 2 4 3 9" xfId="3783"/>
    <cellStyle name="Normal 2 6 3" xfId="3784"/>
    <cellStyle name="_TJS_Kelly_201303_B50306CVI 3" xfId="3785"/>
    <cellStyle name="超链接 2 6 4 4" xfId="3786"/>
    <cellStyle name="常规 3 3 3 2 4 2 3" xfId="3787"/>
    <cellStyle name="40% - 輔色1 2 9" xfId="3788"/>
    <cellStyle name="常规 25 3 2" xfId="3789"/>
    <cellStyle name="中等 2 6 2 2 2" xfId="3790"/>
    <cellStyle name="_Grace 201006_2011 十一併班 - TMT 2" xfId="3791"/>
    <cellStyle name="_Grace 201011_2011 十一併班 - TMT 2" xfId="3792"/>
    <cellStyle name="40% - 輔色1 3" xfId="3793"/>
    <cellStyle name="Calculation 4 2 4 3" xfId="3794"/>
    <cellStyle name="Input 21 7 2" xfId="3795"/>
    <cellStyle name="Input 16 7 2" xfId="3796"/>
    <cellStyle name="備註 2 5 2 7" xfId="3797"/>
    <cellStyle name="常规 3 5 2 2 8" xfId="3798"/>
    <cellStyle name="40% - 强调文字颜色 4 2 5 2" xfId="3799"/>
    <cellStyle name="20% - 輔色5 2 5 2" xfId="3800"/>
    <cellStyle name="常规 2 2 3 4 2 3 4" xfId="3801"/>
    <cellStyle name="출력 2 3 2 5 3" xfId="3802"/>
    <cellStyle name="輸出 2 3 6 9 2" xfId="3803"/>
    <cellStyle name="_B009_JTP+CJ12_TMT 報告 (2)_B50306CVI 3" xfId="3804"/>
    <cellStyle name="合計 2 4 3 2 2 2 3" xfId="3805"/>
    <cellStyle name="Total 3 7 2 2" xfId="3806"/>
    <cellStyle name="超链接 8 4 3 3" xfId="3807"/>
    <cellStyle name="Heading 3 3" xfId="3808"/>
    <cellStyle name="Check Cell 2 2 2 4 2" xfId="3809"/>
    <cellStyle name="_Grace 201012_2012 日本新年併班 - JTS 2" xfId="3810"/>
    <cellStyle name="_FES-第九條 Kota Lumba 租金模擬 19000-II_2012 CNY Blank Sailing BC update   (2)" xfId="3811"/>
    <cellStyle name="Note 4 6 2" xfId="3812"/>
    <cellStyle name="常规 48 2 2 2 4" xfId="3813"/>
    <cellStyle name="常规 6 3 2 3 2 2 4" xfId="3814"/>
    <cellStyle name="_B009_JTP+CJ12_TMT 報告 (2)_Teresa 201110 2" xfId="3815"/>
    <cellStyle name="常规 3 2 2 2 2 2 2 2 3 2" xfId="3816"/>
    <cellStyle name="常规 2 4 3 2 6" xfId="3817"/>
    <cellStyle name="_B009_JTP+CJ12_TMT 報告 (2)_Teresa 201110_B50306CVI" xfId="3818"/>
    <cellStyle name="Input 21 2 4" xfId="3819"/>
    <cellStyle name="Input 16 2 4" xfId="3820"/>
    <cellStyle name="常规 3 13 7 3" xfId="3821"/>
    <cellStyle name="_HK &amp; PRD 效益分析201011 2" xfId="3822"/>
    <cellStyle name="Accent6 2 4 3" xfId="3823"/>
    <cellStyle name="Input 24 9 2" xfId="3824"/>
    <cellStyle name="Input 19 9 2" xfId="3825"/>
    <cellStyle name="超链接 2 5 2 2 3 3 4" xfId="3826"/>
    <cellStyle name="_CCI_2011_2012 日本新年併班 - JSH 3" xfId="3827"/>
    <cellStyle name="계산 2 2 2 2 7 2" xfId="3828"/>
    <cellStyle name="超链接 5 4 3 3 2 4" xfId="3829"/>
    <cellStyle name="20% - Accent3 4 2 2" xfId="3830"/>
    <cellStyle name="警告文字 2 9" xfId="3831"/>
    <cellStyle name="Calculation 4 2 4 5 3" xfId="3832"/>
    <cellStyle name="_B009_JTP+CJ12_華中版估貨 (4)_Teresa 201110 3" xfId="3833"/>
    <cellStyle name="Heading 14" xfId="3834"/>
    <cellStyle name="Normal 7 4 2 3" xfId="3835"/>
    <cellStyle name="Normal 294 2 3" xfId="3836"/>
    <cellStyle name="40% - Accent1 2 2 4" xfId="3837"/>
    <cellStyle name="合計 4 2 10 2" xfId="3838"/>
    <cellStyle name="常规 6 19 10" xfId="3839"/>
    <cellStyle name="Note 2 5 8" xfId="3840"/>
    <cellStyle name="_黑海2線(share 3 vsl)-update slot" xfId="3841"/>
    <cellStyle name="_JTP-月營運分析_華中版估貨 (4)_PHM - LMD all_TMT 報告 (2)_ABX ,歐線 201112_B50306CVI 2" xfId="3842"/>
    <cellStyle name="Input 3 15" xfId="3843"/>
    <cellStyle name="_B009_JTP+CJ12_華中版估貨 (4)_ABX ,歐線 201112" xfId="3844"/>
    <cellStyle name="메모 3 2 2 2" xfId="3845"/>
    <cellStyle name="Good 4 2 4 2" xfId="3846"/>
    <cellStyle name="常规 2 2 4 11 3" xfId="3847"/>
    <cellStyle name="Calculation 2 4 4" xfId="3848"/>
    <cellStyle name="_B009_JTP+CJ12_華中版估貨 (4)_ABX ,歐線 201112 2" xfId="3849"/>
    <cellStyle name="20% - Accent2 2 9" xfId="3850"/>
    <cellStyle name="Calculation 2 4 4 2" xfId="3851"/>
    <cellStyle name="输入 2 2 10 2" xfId="3852"/>
    <cellStyle name="Normal 11 3 2 3" xfId="3853"/>
    <cellStyle name="60% - 강조색1 2 6" xfId="3854"/>
    <cellStyle name="40% - Accent1 2 2 4 2" xfId="3855"/>
    <cellStyle name="_黑海2線(share 3 vsl)-update slot 2" xfId="3856"/>
    <cellStyle name="Title 2 7" xfId="3857"/>
    <cellStyle name="_IFX 營運分析 2" xfId="3858"/>
    <cellStyle name="60% - Акцент5 3" xfId="3859"/>
    <cellStyle name="備註 2 6 6 2" xfId="3860"/>
    <cellStyle name="输入 2 2 10 3" xfId="3861"/>
    <cellStyle name="Input 6 2 2 2" xfId="3862"/>
    <cellStyle name="常规 2 4 2 2 3 3 2 2" xfId="3863"/>
    <cellStyle name="40% - Accent1 2 2 4 3" xfId="3864"/>
    <cellStyle name="Normal 3 2 2 3 3 2 2 2" xfId="3865"/>
    <cellStyle name="_黑海2線(share 3 vsl)-update slot 3" xfId="3866"/>
    <cellStyle name="_B009_JTP+CJ12_華中版估貨 (4)_ABX ,歐線 201112 3" xfId="3867"/>
    <cellStyle name="Calculation 2 4 4 3" xfId="3868"/>
    <cellStyle name="Input 5 3 3 2 3" xfId="3869"/>
    <cellStyle name="_B009_JTP+CJ12_華中版估貨 (4)_ABX ,歐線 201112_B50306CVI 2" xfId="3870"/>
    <cellStyle name="常规 25 2 2 2 3 3 5" xfId="3871"/>
    <cellStyle name="제목 1 2 2 2" xfId="3872"/>
    <cellStyle name="備註 2 5 4 2 5 2" xfId="3873"/>
    <cellStyle name="_B009_JTP+CJ12_華中版估貨 (4)_PHM - LMD all 3" xfId="3874"/>
    <cellStyle name="Input 3 2 7" xfId="3875"/>
    <cellStyle name="常规 2 3 3 2 3 2 3 2" xfId="3876"/>
    <cellStyle name="_JTP-月營運分析_貨量總表_Teresa 201110 3" xfId="3877"/>
    <cellStyle name="Calculation 2 10 2" xfId="3878"/>
    <cellStyle name="常规 9 2 4 3 2" xfId="3879"/>
    <cellStyle name="Accent6 2 2 2 3 3" xfId="3880"/>
    <cellStyle name="常规 2 3 2 2 2 2 3 4" xfId="3881"/>
    <cellStyle name="60% - Accent5 2 3" xfId="3882"/>
    <cellStyle name="_B009_JTP+CJ12_華中版估貨 (4)_PHM - LMD all_ABX ,歐線 201112" xfId="3883"/>
    <cellStyle name="_JTP-月營運分析_Teresa 201110 2" xfId="3884"/>
    <cellStyle name="Normal 3 2 2 2 2 2" xfId="3885"/>
    <cellStyle name="20% - Accent6 3 2 5" xfId="3886"/>
    <cellStyle name="Commentaire 2 8" xfId="3887"/>
    <cellStyle name="_B009_JTP+CJ12_華中版估貨 (4)_PHM - LMD all_ABX ,歐線 201112 2" xfId="3888"/>
    <cellStyle name="Calculation 5 3 2" xfId="3889"/>
    <cellStyle name="_B009_JTP+CJ12_華中版估貨 (4)_PHM - LMD all_ABX ,歐線 201112_B50306CVI" xfId="3890"/>
    <cellStyle name="輸出 2 5 2 4 2 4" xfId="3891"/>
    <cellStyle name="Note 2 2 8 3" xfId="3892"/>
    <cellStyle name="備註 3 3 2 3 2" xfId="3893"/>
    <cellStyle name="_NS1KSSJTSWH50X 2" xfId="3894"/>
    <cellStyle name="_Winter Plan_Service Comparison 4 3" xfId="3895"/>
    <cellStyle name="Input 7 3 8" xfId="3896"/>
    <cellStyle name="60% - 강조색1 4 3" xfId="3897"/>
    <cellStyle name="常规 9 2 8 4 3" xfId="3898"/>
    <cellStyle name="20% - Акцент2" xfId="3899"/>
    <cellStyle name="Title 4 4" xfId="3900"/>
    <cellStyle name="常规 3 3 4 4 4" xfId="3901"/>
    <cellStyle name="輸出 9 3" xfId="3902"/>
    <cellStyle name="_B009_JTP+CJ12_華中版估貨 (4)_PHM - LMD all_B50306CVI" xfId="3903"/>
    <cellStyle name="超链接 2 6 2 2 2" xfId="3904"/>
    <cellStyle name="40% - Accent2 8" xfId="3905"/>
    <cellStyle name="20% - Accent2 4 6" xfId="3906"/>
    <cellStyle name="40% - 강조색3 4" xfId="3907"/>
    <cellStyle name="_Christine 201006_2012 CNY Blank Sailing BC update   (2) 2" xfId="3908"/>
    <cellStyle name="計算方式 3 5" xfId="3909"/>
    <cellStyle name="Percent 2 5 3" xfId="3910"/>
    <cellStyle name="입력 2 2 2 2 10" xfId="3911"/>
    <cellStyle name="Normal 2 2 2 4 2 2" xfId="3912"/>
    <cellStyle name="常规 7 3 2 9 2" xfId="3913"/>
    <cellStyle name="_Grace 201104 2" xfId="3914"/>
    <cellStyle name="_JTP-月營運分析_貨量總表_PHM - LMD all_PHM - LMD all_Teresa 201110" xfId="3915"/>
    <cellStyle name="常规 2 29 2" xfId="3916"/>
    <cellStyle name="常规 2 34 2" xfId="3917"/>
    <cellStyle name="Normal 14 3 4 2" xfId="3918"/>
    <cellStyle name="ﾄﾞｸｶ [0]_pldt" xfId="3919"/>
    <cellStyle name="Calculation 2 2 2 3 5 2" xfId="3920"/>
    <cellStyle name="Good 2 2 3 3" xfId="3921"/>
    <cellStyle name="20% - Accent5 2 2" xfId="3922"/>
    <cellStyle name="_YG2 2" xfId="3923"/>
    <cellStyle name="Input 12" xfId="3924"/>
    <cellStyle name="_B009_JTP+CJ12_華中版估貨 (4)_PHM - LMD all_PHM - LMD all 3" xfId="3925"/>
    <cellStyle name="常规 3 4 6 2" xfId="3926"/>
    <cellStyle name="常规 10 2 2 3 3" xfId="3927"/>
    <cellStyle name="Normal 3 2 2 2 4 3 2" xfId="3928"/>
    <cellStyle name="_B009_JTP+CJ12_華中版估貨 (4)_PHM - LMD all_PHM - LMD all_B50306CVI 2" xfId="3929"/>
    <cellStyle name="Input 23 2 2 2" xfId="3930"/>
    <cellStyle name="Input 18 2 2 2" xfId="3931"/>
    <cellStyle name="Calculation 2 2 4 4" xfId="3932"/>
    <cellStyle name="20% - 輔色3 2 5 3" xfId="3933"/>
    <cellStyle name="常规 2 2 3 2 2 3 5" xfId="3934"/>
    <cellStyle name="輸入 2 5 5 6" xfId="3935"/>
    <cellStyle name="_Christine 201006_2011 十一併班提案_CVT投入2500船型 study 20120704 (2) 3" xfId="3936"/>
    <cellStyle name="常规 3 3 2 2 9" xfId="3937"/>
    <cellStyle name="40% - 强调文字颜色 2 2 5 3" xfId="3938"/>
    <cellStyle name="常规 2 3 3 3 2 3 3" xfId="3939"/>
    <cellStyle name="60% - Accent6 2 2 2 3 2" xfId="3940"/>
    <cellStyle name="輸出 2 5 2 5 2 5" xfId="3941"/>
    <cellStyle name="Heading 2 4 3 2" xfId="3942"/>
    <cellStyle name="_StartUp_NTE NOW 3" xfId="3943"/>
    <cellStyle name="Accent2 4 3 3" xfId="3944"/>
    <cellStyle name="_Grace_201007_2012 CNY Blank Sailing BC update   (2)_CVT投入2500船型 study 20120704 (2) 3" xfId="3945"/>
    <cellStyle name="Total 2 2 2 2 3 3" xfId="3946"/>
    <cellStyle name="_B009_JTP+CJ12_華中版估貨 (4)_PHM - LMD all_PHM - LMD all_Teresa 201110 2" xfId="3947"/>
    <cellStyle name="常规 10 4 2 3" xfId="3948"/>
    <cellStyle name="Commentaire 2" xfId="3949"/>
    <cellStyle name="常规 25 2 2 2 3 5 2" xfId="3950"/>
    <cellStyle name="_B009_JTP+CJ12_華中版估貨 (4)_PHM - LMD all_PHM - LMD all_Teresa 201110 3" xfId="3951"/>
    <cellStyle name="常规 10 4 2 4" xfId="3952"/>
    <cellStyle name="_JTP-月營運分析_華中版估貨 (4)_PHM - LMD all_TMT 報告 (2)_ABX ,歐線 201112_B50306CVI" xfId="3953"/>
    <cellStyle name="好_123东南亚分部各类数据统计201206（1）_菲律宾2" xfId="3954"/>
    <cellStyle name="_B009_JTP+CJ12_華中版估貨 (4)_PHM - LMD all_PHM - LMD all_Teresa 201110_B50306CVI 2" xfId="3955"/>
    <cellStyle name="20% - 輔色6 2 4 3" xfId="3956"/>
    <cellStyle name="40% - 强调文字颜色 5 2 4 3" xfId="3957"/>
    <cellStyle name="常规 3 2 3 5" xfId="3958"/>
    <cellStyle name="_B009_JTP+CJ12_華中版估貨 (4)_PHM - LMD all_PHM - LMD all_TMT 報告 (2)_ABX ,歐線 201112" xfId="3959"/>
    <cellStyle name="常规 2 12 4" xfId="3960"/>
    <cellStyle name="_StartUp_1004 MAL II線 3" xfId="3961"/>
    <cellStyle name="Normal 2 18 3" xfId="3962"/>
    <cellStyle name="常规 17 4 4 3" xfId="3963"/>
    <cellStyle name="常规 3 2 3 5 2" xfId="3964"/>
    <cellStyle name="_B009_JTP+CJ12_華中版估貨 (4)_PHM - LMD all_PHM - LMD all_TMT 報告 (2)_ABX ,歐線 201112 2" xfId="3965"/>
    <cellStyle name="常规 2 12 4 2" xfId="3966"/>
    <cellStyle name="常规 3 2 3 5 3" xfId="3967"/>
    <cellStyle name="_B009_JTP+CJ12_華中版估貨 (4)_PHM - LMD all_PHM - LMD all_TMT 報告 (2)_ABX ,歐線 201112 3" xfId="3968"/>
    <cellStyle name="_B009_JTP+CJ12_華中版估貨 (4)_PHM - LMD all_PHM - LMD all_TMT 報告 (2)_B50306CVI 3" xfId="3969"/>
    <cellStyle name="常规 3 3 6 3 3" xfId="3970"/>
    <cellStyle name="20% - Accent4 3 5" xfId="3971"/>
    <cellStyle name="Input 9 2 7" xfId="3972"/>
    <cellStyle name="20% - Accent4 2 3 3" xfId="3973"/>
    <cellStyle name="常规 3 3 7 5" xfId="3974"/>
    <cellStyle name="60% - 강조색3 3 2" xfId="3975"/>
    <cellStyle name="常规 3 3 2 2 3 3 2" xfId="3976"/>
    <cellStyle name="Input 2 13" xfId="3977"/>
    <cellStyle name="常规 2 4 3 2 2 2 3" xfId="3978"/>
    <cellStyle name="_B009_JTP+CJ12_華中版估貨 (4)_PHM - LMD all_PHM - LMD all_TMT 報告 (2)_ABX ,歐線 201112_B50306CVI" xfId="3979"/>
    <cellStyle name="_B009_JTP+CJ12_華中版估貨 (4)_PHM - LMD all_PHM - LMD all_TMT 報告 (2)_ABX ,歐線 201112_B50306CVI 2" xfId="3980"/>
    <cellStyle name="Output 2 2 2 4 2 3" xfId="3981"/>
    <cellStyle name="Note 3 2 5" xfId="3982"/>
    <cellStyle name="Input 2 13 2" xfId="3983"/>
    <cellStyle name="20% - 輔色1 2 3 3" xfId="3984"/>
    <cellStyle name="Calc Currency (0) 5 3" xfId="3985"/>
    <cellStyle name="常规 16 13" xfId="3986"/>
    <cellStyle name="常规 21 13" xfId="3987"/>
    <cellStyle name="_CIK-1_2012 CNY Blank Sailing BC update   (2) 3" xfId="3988"/>
    <cellStyle name="合計 2 3 2 5 2 5" xfId="3989"/>
    <cellStyle name="Calculation 2 2 2 2 5 3" xfId="3990"/>
    <cellStyle name="Normal 14 2 4 3" xfId="3991"/>
    <cellStyle name="40% - Accent3 3 2 3 2 2" xfId="3992"/>
    <cellStyle name="20% - Accent4 2 3" xfId="3993"/>
    <cellStyle name="_TPI 3" xfId="3994"/>
    <cellStyle name="args.style 4 3" xfId="3995"/>
    <cellStyle name="_Grace 201012_2012 日本新年併班 - JSH 3" xfId="3996"/>
    <cellStyle name="_B009_JTP+CJ12_華中版估貨 (4)_PHM - LMD all_PHM - LMD all_TMT 報告 (2)_B50306CVI" xfId="3997"/>
    <cellStyle name="常规 3 3 6 3" xfId="3998"/>
    <cellStyle name="輸入 2 4 4 2 3 2" xfId="3999"/>
    <cellStyle name="20% - アクセント 1 2" xfId="4000"/>
    <cellStyle name="_JTP-月營運分析" xfId="4001"/>
    <cellStyle name="Output 2 2 7 2" xfId="4002"/>
    <cellStyle name="常规 132" xfId="4003"/>
    <cellStyle name="20% - Accent6 2 2 2" xfId="4004"/>
    <cellStyle name="常规 3 2 2 3 3 2 3" xfId="4005"/>
    <cellStyle name="_B009_JTP+CJ12_華中版估貨 (4)_PHM - LMD all_PHM - LMD all_TMT 報告 (2)_Teresa 201110" xfId="4006"/>
    <cellStyle name="Accent3_2012_1st_Qtr_SKD_Review" xfId="4007"/>
    <cellStyle name="Output 4 2 5 4" xfId="4008"/>
    <cellStyle name="_JTP-月營運分析 2" xfId="4009"/>
    <cellStyle name="20% - アクセント 1 2 2" xfId="4010"/>
    <cellStyle name="ﾅ・ｭ [0]_pldt" xfId="4011"/>
    <cellStyle name="輸出 6" xfId="4012"/>
    <cellStyle name="Output 2 2 7 2 2" xfId="4013"/>
    <cellStyle name="20% - Accent6 2 2 2 2" xfId="4014"/>
    <cellStyle name="_B009_JTP+CJ12_華中版估貨 (4)_PHM - LMD all_PHM - LMD all_TMT 報告 (2)_Teresa 201110 2" xfId="4015"/>
    <cellStyle name="40% - 강조색1 2 2" xfId="4016"/>
    <cellStyle name="超链接 3 3 6 3 2" xfId="4017"/>
    <cellStyle name="_JTP-月營運分析 3" xfId="4018"/>
    <cellStyle name="Input 29 8 2" xfId="4019"/>
    <cellStyle name="輸入 2 2 2 5 7 2" xfId="4020"/>
    <cellStyle name="20% - アクセント 1 2 3" xfId="4021"/>
    <cellStyle name="_TPS_AWE_CKYH_2009system_cost　Market Hire 2" xfId="4022"/>
    <cellStyle name="40% - 輔色5 2 3 3" xfId="4023"/>
    <cellStyle name="輸出 7" xfId="4024"/>
    <cellStyle name="超链接 2 2 2 3 3 3 2" xfId="4025"/>
    <cellStyle name="Output 2 2 7 2 3" xfId="4026"/>
    <cellStyle name="輸出 2 8 4 2 7" xfId="4027"/>
    <cellStyle name="강조색3 2 2 2 2" xfId="4028"/>
    <cellStyle name="20% - Accent6 2 2 2 3" xfId="4029"/>
    <cellStyle name="60% - 강조색1 2" xfId="4030"/>
    <cellStyle name="常规 3 18 6 3" xfId="4031"/>
    <cellStyle name="常规 9 2 8 2" xfId="4032"/>
    <cellStyle name="_B009_JTP+CJ12_華中版估貨 (4)_PHM - LMD all_PHM - LMD all_TMT 報告 (2)_Teresa 201110 3" xfId="4033"/>
    <cellStyle name="常规 17 8 3" xfId="4034"/>
    <cellStyle name="60% - Accent1 4 2 3 3" xfId="4035"/>
    <cellStyle name="Input 3 2 2 3 2 3" xfId="4036"/>
    <cellStyle name="_JTP-月營運分析_B50306CVI" xfId="4037"/>
    <cellStyle name="계산 2 10" xfId="4038"/>
    <cellStyle name="_B009_JTP+CJ12_華中版估貨 (4)_PHM - LMD all_PHM - LMD all_TMT 報告 (2)_Teresa 201110_B50306CVI" xfId="4039"/>
    <cellStyle name="_JTP-月營運分析_B50306CVI 2" xfId="4040"/>
    <cellStyle name="계산 2 10 2" xfId="4041"/>
    <cellStyle name="常规 2 4 2 4 5" xfId="4042"/>
    <cellStyle name="_B009_JTP+CJ12_華中版估貨 (4)_PHM - LMD all_PHM - LMD all_TMT 報告 (2)_Teresa 201110_B50306CVI 2" xfId="4043"/>
    <cellStyle name="輸出 2 3 5 6 3" xfId="4044"/>
    <cellStyle name="Accent4 2 2 7" xfId="4045"/>
    <cellStyle name="Примечание 5 5 2" xfId="4046"/>
    <cellStyle name="常规 7 2 3 2 3" xfId="4047"/>
    <cellStyle name="20% - Accent3 2 4 2" xfId="4048"/>
    <cellStyle name="_B009_JTP+CJ12_華中版估貨 (4)_PHM - LMD all_TMT 報告 (2) 2" xfId="4049"/>
    <cellStyle name="常规 2 3 8 4" xfId="4050"/>
    <cellStyle name="_JTP-月營運分析_貨量總表_PHM - LMD all_PHM - LMD all_TMT 報告 (2)_Teresa 201110_B50306CVI" xfId="4051"/>
    <cellStyle name="常规 2 7 5" xfId="4052"/>
    <cellStyle name="超链接 3 2 4 4 2 3" xfId="4053"/>
    <cellStyle name="40% - Accent5 4 2 3" xfId="4054"/>
    <cellStyle name="標題 4 5" xfId="4055"/>
    <cellStyle name="常规 6 14 5 2" xfId="4056"/>
    <cellStyle name="超链接 2 5 5 2 4" xfId="4057"/>
    <cellStyle name="_B009_JTP+CJ12_華中版估貨 (4)_PHM - LMD all_TMT 報告 (2)_ABX ,歐線 201112" xfId="4058"/>
    <cellStyle name="_JTP-月營運分析_貨量總表_PHM - LMD all_PHM - LMD all_TMT 報告 (2)_Teresa 201110_B50306CVI 2" xfId="4059"/>
    <cellStyle name="一般 7 9" xfId="4060"/>
    <cellStyle name="輸出 2 2 2 5 2 5" xfId="4061"/>
    <cellStyle name="Heading 2 3 3" xfId="4062"/>
    <cellStyle name="_JTP-月營運分析_PHM - LMD all_PHM - LMD all_B50306CVI 3" xfId="4063"/>
    <cellStyle name="常规 2 7 5 2" xfId="4064"/>
    <cellStyle name="40% - Accent5 4 2 3 2" xfId="4065"/>
    <cellStyle name="_B009_JTP+CJ12_華中版估貨 (4)_PHM - LMD all_TMT 報告 (2)_ABX ,歐線 201112 2" xfId="4066"/>
    <cellStyle name="常规 3 2 2 2 2 2 2 2 2 2 3" xfId="4067"/>
    <cellStyle name="標題 4 5 2" xfId="4068"/>
    <cellStyle name="Output 2 2 4 2 2" xfId="4069"/>
    <cellStyle name="常规 5 3 3 4 2" xfId="4070"/>
    <cellStyle name="計算方式 2 4 3 2 12" xfId="4071"/>
    <cellStyle name="Total 4 10" xfId="4072"/>
    <cellStyle name="_JTP-月營運分析_貨量總表_PHM - LMD all_PHM - LMD all_TMT 報告 (2)_Teresa 201110_B50306CVI 3" xfId="4073"/>
    <cellStyle name="_B009_JTP+CJ12_華中版估貨 (4)_PHM - LMD all_TMT 報告 (2)_ABX ,歐線 201112 3" xfId="4074"/>
    <cellStyle name="常规 9 2 13 2" xfId="4075"/>
    <cellStyle name="Accent6 4 3 2" xfId="4076"/>
    <cellStyle name="常规 2 7 5 3" xfId="4077"/>
    <cellStyle name="40% - Accent5 4 2 3 3" xfId="4078"/>
    <cellStyle name="_JTP-月營運分析_JTP-月營運分析_JSH_月營運分析_B50306CVI 3" xfId="4079"/>
    <cellStyle name="Output 5 7 2" xfId="4080"/>
    <cellStyle name="_Christine 201006_2011 十一併班提案_HKG線改版 + MAL2線 研究 - 20121019" xfId="4081"/>
    <cellStyle name="Normal 16 3 8" xfId="4082"/>
    <cellStyle name="60% - Accent3 3 3" xfId="4083"/>
    <cellStyle name="常规 9 2 2 4 2" xfId="4084"/>
    <cellStyle name="_B009_JTP+CJ12_華中版估貨 (4)_PHM - LMD all_TMT 報告 (2)_ABX ,歐線 201112_B50306CVI" xfId="4085"/>
    <cellStyle name="_B009_JTP+CJ12_華中版估貨 (4)_PHM - LMD all_TMT 報告 (2)_ABX ,歐線 201112_B50306CVI 2" xfId="4086"/>
    <cellStyle name="Accent4 4 3" xfId="4087"/>
    <cellStyle name="20% - 강조색1 3 3" xfId="4088"/>
    <cellStyle name="60% - Accent3 3 3 2" xfId="4089"/>
    <cellStyle name="輸入 2 4 4 2 8" xfId="4090"/>
    <cellStyle name="20% - アクセント 6" xfId="4091"/>
    <cellStyle name="_Christine 201006_2011 十一併班提案_HKG線改版 + MAL2線 研究 - 20121019 2" xfId="4092"/>
    <cellStyle name="一般 10 2 7" xfId="4093"/>
    <cellStyle name="常规 2 2 2 5 2 2 2 2 3" xfId="4094"/>
    <cellStyle name="Input [yellow] 2 2 2" xfId="4095"/>
    <cellStyle name="_CIX 2011_2012 日本新年併班 - JST 2" xfId="4096"/>
    <cellStyle name="강조색1 3" xfId="4097"/>
    <cellStyle name="计算 2 4 10 3" xfId="4098"/>
    <cellStyle name="20% - Accent1 2 2 3" xfId="4099"/>
    <cellStyle name="輸入 4 2 4 3" xfId="4100"/>
    <cellStyle name="Total 2 2 8 2" xfId="4101"/>
    <cellStyle name="Commentaire 2 4 4" xfId="4102"/>
    <cellStyle name="_CN1-2_2011 十一併班 - CMS" xfId="4103"/>
    <cellStyle name="_JTP-月營運分析_PHM - LMD all_PHM - LMD all_TMT 報告 (2)_Teresa 201110_B50306CVI 3" xfId="4104"/>
    <cellStyle name="_Grace_201007" xfId="4105"/>
    <cellStyle name="常规 2 2 2 3 3 2 2 2 2 2" xfId="4106"/>
    <cellStyle name="_Christine 201006_2011 十一併班提案_HKG線改版 + MAL2線 研究 - 20121019 3" xfId="4107"/>
    <cellStyle name="_B009_JTP+CJ12_華中版估貨 (4)_PHM - LMD all_TMT 報告 (2)_ABX ,歐線 201112_B50306CVI 3" xfId="4108"/>
    <cellStyle name="Accent4 4 4" xfId="4109"/>
    <cellStyle name="60% - Accent3 3 3 3" xfId="4110"/>
    <cellStyle name="40% - Accent1 3 2 3 3" xfId="4111"/>
    <cellStyle name="アクセント 4 3 2" xfId="4112"/>
    <cellStyle name="_B009_JTP+CJ12_華中版估貨 (4)_PHM - LMD all_TMT 報告 (2)_B50306CVI" xfId="4113"/>
    <cellStyle name="_B009_JTP+CJ12_華中版估貨 (4)_PHM - LMD all_TMT 報告 (2)_B50306CVI 2" xfId="4114"/>
    <cellStyle name="超链接 3 5 3 2 2 4" xfId="4115"/>
    <cellStyle name="_B009_JTP+CJ12_華中版估貨 (4)_PHM - LMD all_TMT 報告 (2)_Teresa 201110" xfId="4116"/>
    <cellStyle name="標題 1 9" xfId="4117"/>
    <cellStyle name="常规 2 3 4 3 3" xfId="4118"/>
    <cellStyle name="輸入 2 2 5 3 2" xfId="4119"/>
    <cellStyle name="계산 4 2 7 2" xfId="4120"/>
    <cellStyle name="20% - 강조색3 2 6" xfId="4121"/>
    <cellStyle name="_B009_JTP+CJ12_華中版估貨 (4)_TMT 報告 (2)_Teresa 201110_B50306CVI" xfId="4122"/>
    <cellStyle name="常规 7 2 6 2" xfId="4123"/>
    <cellStyle name="輸出 5 2 2 2" xfId="4124"/>
    <cellStyle name="Calculation 2 4 13" xfId="4125"/>
    <cellStyle name="Accent6 3 6" xfId="4126"/>
    <cellStyle name="제목 3 2 3" xfId="4127"/>
    <cellStyle name="常规 9" xfId="4128"/>
    <cellStyle name="_JTP-月營運分析_1 3" xfId="4129"/>
    <cellStyle name="Normal 4 4 4 4" xfId="4130"/>
    <cellStyle name="_B009_JTP+CJ12_華中版估貨 (4)_PHM - LMD all_TMT 報告 (2)_Teresa 201110 2" xfId="4131"/>
    <cellStyle name="標題 1 9 2" xfId="4132"/>
    <cellStyle name="常规 2 3 4 3 3 2" xfId="4133"/>
    <cellStyle name="_B009_JTP+CJ12_華中版估貨 (4)_PHM - LMD all_TMT 報告 (2)_Teresa 201110 3" xfId="4134"/>
    <cellStyle name="常规 2 3 4 3 3 3" xfId="4135"/>
    <cellStyle name="输出 2 2 4 5" xfId="4136"/>
    <cellStyle name="_CIX100805C 2" xfId="4137"/>
    <cellStyle name="Input 2 2 11" xfId="4138"/>
    <cellStyle name="_Grace 201006_ABX -併班貨量預估 format 3" xfId="4139"/>
    <cellStyle name="_Grace 201011_ABX -併班貨量預估 format 3" xfId="4140"/>
    <cellStyle name="常规 2 2 5 5" xfId="4141"/>
    <cellStyle name="Input 30 2 3 2" xfId="4142"/>
    <cellStyle name="Input 25 2 3 2" xfId="4143"/>
    <cellStyle name="40% - 輔色2 4" xfId="4144"/>
    <cellStyle name="Calculation 4 2 5 4" xfId="4145"/>
    <cellStyle name="Input 21 8 3" xfId="4146"/>
    <cellStyle name="Input 16 8 3" xfId="4147"/>
    <cellStyle name="備註 2 5 3 8" xfId="4148"/>
    <cellStyle name="超链接 3 2 2 6 2 3" xfId="4149"/>
    <cellStyle name="40% - 强调文字颜色 4 2 6 3" xfId="4150"/>
    <cellStyle name="常规 2 3 11 7" xfId="4151"/>
    <cellStyle name="20% - 輔色5 2 6 3" xfId="4152"/>
    <cellStyle name="Примечание 6 9 2" xfId="4153"/>
    <cellStyle name="_B009_JTP+CJ12_華中版估貨 (4)_PHM - LMD all_TMT 報告 (2)_Teresa 201110_B50306CVI 2" xfId="4154"/>
    <cellStyle name="計算方式 2 2 3 3 3 3" xfId="4155"/>
    <cellStyle name="60% - 輔色6 2 10" xfId="4156"/>
    <cellStyle name="Output 2 2 2 9 3" xfId="4157"/>
    <cellStyle name="Note 2 3 3 3 2" xfId="4158"/>
    <cellStyle name="_B009_JTP+CJ12_華中版估貨 (4)_PHM - LMD all_TMT 報告 (2)_Teresa 201110_B50306CVI 3" xfId="4159"/>
    <cellStyle name="_資料整理Example 3" xfId="4160"/>
    <cellStyle name="Total 2 2 2 8 2" xfId="4161"/>
    <cellStyle name="_JTP-月營運分析_華中版估貨 (4)_TMT 報告 (2)_Teresa 201110" xfId="4162"/>
    <cellStyle name="Input 4 5 4 3" xfId="4163"/>
    <cellStyle name="20% - 强调文字颜色 1 2 8" xfId="4164"/>
    <cellStyle name="警告文字 2 8" xfId="4165"/>
    <cellStyle name="40% - 輔色1 5 2" xfId="4166"/>
    <cellStyle name="Calculation 4 2 4 5 2" xfId="4167"/>
    <cellStyle name="_B009_JTP+CJ12_華中版估貨 (4)_Teresa 201110 2" xfId="4168"/>
    <cellStyle name="Input 2 3 4 2" xfId="4169"/>
    <cellStyle name="_B009_JTP+CJ12_華中版估貨 (4)_Teresa 201110_B50306CVI" xfId="4170"/>
    <cellStyle name="_ESA 201107以後 3" xfId="4171"/>
    <cellStyle name="Normal 8 4 2 4" xfId="4172"/>
    <cellStyle name="常规 4 4 2 7 2" xfId="4173"/>
    <cellStyle name="40% - Accent2 2 2 5" xfId="4174"/>
    <cellStyle name="Normal 2 24" xfId="4175"/>
    <cellStyle name="Normal 2 19" xfId="4176"/>
    <cellStyle name="Input 2 3 4 2 2" xfId="4177"/>
    <cellStyle name="常规 2 2 3 2 5 2 2 3" xfId="4178"/>
    <cellStyle name="_B009_JTP+CJ12_華中版估貨 (4)_Teresa 201110_B50306CVI 2" xfId="4179"/>
    <cellStyle name="常规 17 4 5" xfId="4180"/>
    <cellStyle name="合計 2 3 6 5 2" xfId="4181"/>
    <cellStyle name="超链接 5 2 4 3 2 2" xfId="4182"/>
    <cellStyle name="_JTP-月營運分析_貨量總表_Teresa 201110_B50306CVI" xfId="4183"/>
    <cellStyle name="Normal 2 25" xfId="4184"/>
    <cellStyle name="Input 2 3 4 2 3" xfId="4185"/>
    <cellStyle name="_B009_JTP+CJ12_華中版估貨 (4)_Teresa 201110_B50306CVI 3" xfId="4186"/>
    <cellStyle name="常规 17 4 6" xfId="4187"/>
    <cellStyle name="Normal 2 2 2 8" xfId="4188"/>
    <cellStyle name="_B009_JTP+CJ12_貨量總表_PHM - LMD all_ABX ,歐線 201112_B50306CVI 3" xfId="4189"/>
    <cellStyle name="Input 23 2 5 3" xfId="4190"/>
    <cellStyle name="Input 18 2 5 3" xfId="4191"/>
    <cellStyle name="20% - 强调文字颜色 1 2 3 4" xfId="4192"/>
    <cellStyle name="常规 4 2 11 3" xfId="4193"/>
    <cellStyle name="Explanatory Text 4 7" xfId="4194"/>
    <cellStyle name="20% - 강조색5 2 2" xfId="4195"/>
    <cellStyle name="計算方式 2 6 5 2 9" xfId="4196"/>
    <cellStyle name="輔色2 3" xfId="4197"/>
    <cellStyle name="Bad 4 4" xfId="4198"/>
    <cellStyle name="Accent4 4 3 2" xfId="4199"/>
    <cellStyle name="輸入 2 4 4 2 8 2" xfId="4200"/>
    <cellStyle name="20% - アクセント 6 2" xfId="4201"/>
    <cellStyle name="40% - Accent5 2 2 3 3" xfId="4202"/>
    <cellStyle name="60% - Accent3 3 3 2 2" xfId="4203"/>
    <cellStyle name="_B009_JTP+CJ12_華中版估貨 (4)_TMT 報告 (2)_ABX ,歐線 201112" xfId="4204"/>
    <cellStyle name="計算方式 2 6 5 2 9 2" xfId="4205"/>
    <cellStyle name="輔色2 3 2" xfId="4206"/>
    <cellStyle name="40% - 강조색2 2 2 3" xfId="4207"/>
    <cellStyle name="Bad 4 4 2" xfId="4208"/>
    <cellStyle name="20% - アクセント 6 2 2" xfId="4209"/>
    <cellStyle name="_B009_JTP+CJ12_華中版估貨 (4)_TMT 報告 (2)_ABX ,歐線 201112 2" xfId="4210"/>
    <cellStyle name="計算方式 2 6 5 2 9 3" xfId="4211"/>
    <cellStyle name="輔色2 3 3" xfId="4212"/>
    <cellStyle name="40% - 강조색2 2 2 4" xfId="4213"/>
    <cellStyle name="40% - 강조색6 2 2" xfId="4214"/>
    <cellStyle name="Bad 4 4 3" xfId="4215"/>
    <cellStyle name="Neutral 4 5 2" xfId="4216"/>
    <cellStyle name="20% - アクセント 6 2 3" xfId="4217"/>
    <cellStyle name="_B009_JTP+CJ12_華中版估貨 (4)_TMT 報告 (2)_ABX ,歐線 201112 3" xfId="4218"/>
    <cellStyle name="_JTP-月營運分析_貨量總表_TMT 報告 (2)_B50306CVI 2" xfId="4219"/>
    <cellStyle name="20% - 輔色6 2 2 4" xfId="4220"/>
    <cellStyle name="40% - 强调文字颜色 5 2 2 4" xfId="4221"/>
    <cellStyle name="_Grace 201012_2012 CNY Blank Sailing BC update   (2)_CVT投入2500船型 study 20120704 (2)" xfId="4222"/>
    <cellStyle name="Calculation 2 9 2" xfId="4223"/>
    <cellStyle name="Input 7 2 2 7 2" xfId="4224"/>
    <cellStyle name="超链接 3 2 2 2 7" xfId="4225"/>
    <cellStyle name="40% - Accent3 2 7" xfId="4226"/>
    <cellStyle name="常规 2 2 4 2 2 2 3 3" xfId="4227"/>
    <cellStyle name="Input 4 13" xfId="4228"/>
    <cellStyle name="常规 16 9" xfId="4229"/>
    <cellStyle name="常规 21 9" xfId="4230"/>
    <cellStyle name="20% - Accent4 2 4 2 2" xfId="4231"/>
    <cellStyle name="Output 2 4 9" xfId="4232"/>
    <cellStyle name="常规 5 2 2 3 8" xfId="4233"/>
    <cellStyle name="Input 3 2 2 2 3" xfId="4234"/>
    <cellStyle name="20% - Accent6 4 4" xfId="4235"/>
    <cellStyle name="輸出 2 2 5 2 9 2" xfId="4236"/>
    <cellStyle name="20% - Accent4 2 2 2 2 2" xfId="4237"/>
    <cellStyle name="계산 2 2 3 2 9 2" xfId="4238"/>
    <cellStyle name="_B009_JTP+CJ12_華中版估貨 (4)_TMT 報告 (2)_ABX ,歐線 201112_B50306CVI" xfId="4239"/>
    <cellStyle name="20% - Accent4 4 4 2" xfId="4240"/>
    <cellStyle name="Input 4 13 2" xfId="4241"/>
    <cellStyle name="_Grace 201012_2012 CNY Blank Sailing BC update   (2)_CVT投入2500船型 study 20120704 (2) 2" xfId="4242"/>
    <cellStyle name="Calculation 2 9 2 2" xfId="4243"/>
    <cellStyle name="常规 13 2 4" xfId="4244"/>
    <cellStyle name="Output 2 4 9 2" xfId="4245"/>
    <cellStyle name="20% - Accent6 4 4 2" xfId="4246"/>
    <cellStyle name="20% - Accent4 2 2 2 2 2 2" xfId="4247"/>
    <cellStyle name="셀 확인 2 2 2 3" xfId="4248"/>
    <cellStyle name="Input 3 4 2 2 3" xfId="4249"/>
    <cellStyle name="Accent5 2 5" xfId="4250"/>
    <cellStyle name="_B009_JTP+CJ12_華中版估貨 (4)_TMT 報告 (2)_ABX ,歐線 201112_B50306CVI 2" xfId="4251"/>
    <cellStyle name="입력 2 2 2 2 4" xfId="4252"/>
    <cellStyle name="20% - Accent4 4 4 2 2" xfId="4253"/>
    <cellStyle name="Input 4 13 3" xfId="4254"/>
    <cellStyle name="_Grace 201012_2012 CNY Blank Sailing BC update   (2)_CVT投入2500船型 study 20120704 (2) 3" xfId="4255"/>
    <cellStyle name="Calculation 2 9 2 3" xfId="4256"/>
    <cellStyle name="常规 13 2 5" xfId="4257"/>
    <cellStyle name="标题 2 4 2" xfId="4258"/>
    <cellStyle name="超链接 3 2 2 2 3 3 2 2" xfId="4259"/>
    <cellStyle name="40% - Accent3 2 3 3 2 2" xfId="4260"/>
    <cellStyle name="計算方式 2 4 2 3 3 2" xfId="4261"/>
    <cellStyle name="常规 16 5 3 2 2" xfId="4262"/>
    <cellStyle name="Output 2 4 9 3" xfId="4263"/>
    <cellStyle name="20% - Accent6 4 4 3" xfId="4264"/>
    <cellStyle name="Accent5 2 6" xfId="4265"/>
    <cellStyle name="_B009_JTP+CJ12_華中版估貨 (4)_TMT 報告 (2)_ABX ,歐線 201112_B50306CVI 3" xfId="4266"/>
    <cellStyle name="40% - 輔色3 4 2" xfId="4267"/>
    <cellStyle name="常规 3 2 4 8" xfId="4268"/>
    <cellStyle name="20% - 强调文字颜色 3 2 2 3 2" xfId="4269"/>
    <cellStyle name="_Grace 201006_2012 CNY Blank Sailing BC update   (2)_HKG線改版 + MAL2線 研究 - 20121019 3" xfId="4270"/>
    <cellStyle name="_Grace 201011_2012 CNY Blank Sailing BC update   (2)_HKG線改版 + MAL2線 研究 - 20121019 3" xfId="4271"/>
    <cellStyle name="常规 3 2 5 2 3 2" xfId="4272"/>
    <cellStyle name="_B009_JTP+CJ12_華中版估貨 (4)_TMT 報告 (2)_B50306CVI" xfId="4273"/>
    <cellStyle name="Input 13 2 5 2" xfId="4274"/>
    <cellStyle name="Date 3 4" xfId="4275"/>
    <cellStyle name="_B009_JTP+CJ12_華中版估貨 (4)_TMT 報告 (2)_B50306CVI 2" xfId="4276"/>
    <cellStyle name="_JTP-月營運分析_PHM - LMD all_PHM - LMD all 3" xfId="4277"/>
    <cellStyle name="60% - 輔色5 4" xfId="4278"/>
    <cellStyle name="常规 42 4 8 2" xfId="4279"/>
    <cellStyle name="_JTP-月營運分析_貨量總表_PHM - LMD all_PHM - LMD all_B50306CVI" xfId="4280"/>
    <cellStyle name="_B009_JTP+CJ12_貨量總表_PHM - LMD all_TMT 報告 (2)_ABX ,歐線 201112_B50306CVI 2" xfId="4281"/>
    <cellStyle name="Accent1 2 4 3" xfId="4282"/>
    <cellStyle name="常规 8 17" xfId="4283"/>
    <cellStyle name="常规 8 22" xfId="4284"/>
    <cellStyle name="超链接 3 2 2 2 2 5" xfId="4285"/>
    <cellStyle name="40% - Accent3 2 2 5" xfId="4286"/>
    <cellStyle name="Input 3 3 4 2" xfId="4287"/>
    <cellStyle name="備註 8" xfId="4288"/>
    <cellStyle name="_B009_JTP+CJ12_華中版估貨 (4)_TMT 報告 (2)_B50306CVI 3" xfId="4289"/>
    <cellStyle name="60% - 輔色5 5" xfId="4290"/>
    <cellStyle name="備註 2 3 2 7 2" xfId="4291"/>
    <cellStyle name="_B009_JTP+CJ12_華中版估貨 (4)_TMT 報告 (2)_Teresa 201110" xfId="4292"/>
    <cellStyle name="常规 5 10 3 2" xfId="4293"/>
    <cellStyle name="Normal 3 3 4" xfId="4294"/>
    <cellStyle name="40% - 强调文字颜色 1 3" xfId="4295"/>
    <cellStyle name="제목 3 2 3 2" xfId="4296"/>
    <cellStyle name="常规 9 2" xfId="4297"/>
    <cellStyle name="連結的儲存格 2 4" xfId="4298"/>
    <cellStyle name="20% - 輔色2 3" xfId="4299"/>
    <cellStyle name="常规 2 6 8 3" xfId="4300"/>
    <cellStyle name="_B009_JTP+CJ12_華中版估貨 (4)_TMT 報告 (2)_Teresa 201110_B50306CVI 2" xfId="4301"/>
    <cellStyle name="常规 5 10 3 3" xfId="4302"/>
    <cellStyle name="Normal 3 3 5" xfId="4303"/>
    <cellStyle name="40% - 强调文字颜色 1 4" xfId="4304"/>
    <cellStyle name="常规 2 18 3 2" xfId="4305"/>
    <cellStyle name="제목 3 2 3 3" xfId="4306"/>
    <cellStyle name="常规 9 3" xfId="4307"/>
    <cellStyle name="連結的儲存格 2 5" xfId="4308"/>
    <cellStyle name="20% - 輔色2 4" xfId="4309"/>
    <cellStyle name="_CIK-1_2012 CNY Blank Sailing BC update   (2)_TPS+HPH 整併研究 - 20121012 2" xfId="4310"/>
    <cellStyle name="常规 2 6 8 4" xfId="4311"/>
    <cellStyle name="_B009_JTP+CJ12_華中版估貨 (4)_TMT 報告 (2)_Teresa 201110_B50306CVI 3" xfId="4312"/>
    <cellStyle name="Calculation 2 15" xfId="4313"/>
    <cellStyle name="常规 9 2 2 11" xfId="4314"/>
    <cellStyle name="常规 9 2 4 8" xfId="4315"/>
    <cellStyle name="출력 2 2 2 2 7 3" xfId="4316"/>
    <cellStyle name="超链接 3 2 2 2 4 2 4" xfId="4317"/>
    <cellStyle name="_B009_JTP+CJ12_貨量總表 2" xfId="4318"/>
    <cellStyle name="_HK &amp; PRD 效益分析201012_2013 潑水節併班-NTE 3" xfId="4319"/>
    <cellStyle name="输入 2 6 5 2" xfId="4320"/>
    <cellStyle name="超链接 3 2 4 2" xfId="4321"/>
    <cellStyle name="40% - Accent5 2" xfId="4322"/>
    <cellStyle name="Heading 8" xfId="4323"/>
    <cellStyle name="20% - Акцент6 2" xfId="4324"/>
    <cellStyle name="Calculation 2 16" xfId="4325"/>
    <cellStyle name="常规 9 2 2 12" xfId="4326"/>
    <cellStyle name="常规 9 2 4 9" xfId="4327"/>
    <cellStyle name="_B009_JTP+CJ12_貨量總表 3" xfId="4328"/>
    <cellStyle name="输入 2 6 5 3" xfId="4329"/>
    <cellStyle name="超链接 3 2 4 3" xfId="4330"/>
    <cellStyle name="40% - Accent5 3" xfId="4331"/>
    <cellStyle name="Normal - Style2 3" xfId="4332"/>
    <cellStyle name="20% - Accent1 3 2 2 2" xfId="4333"/>
    <cellStyle name="_B009_JTP+CJ12_貨量總表_ABX ,歐線 201112" xfId="4334"/>
    <cellStyle name="備註 2 8 2 4" xfId="4335"/>
    <cellStyle name="常规 4 4 2 3 5 2" xfId="4336"/>
    <cellStyle name="計算方式 2 4 2 3 8 2" xfId="4337"/>
    <cellStyle name="40% - 輔色4 2 6" xfId="4338"/>
    <cellStyle name="超链接 7 2 3 4" xfId="4339"/>
    <cellStyle name="_B009_JTP+CJ12_貨量總表_PHM - LMD all_TMT 報告 (2) 2" xfId="4340"/>
    <cellStyle name="Total 2 5 2 3" xfId="4341"/>
    <cellStyle name="常规 36 4 4 5 2" xfId="4342"/>
    <cellStyle name="20% - 着色 6 2 2" xfId="4343"/>
    <cellStyle name="備註 2 3 4 7 2" xfId="4344"/>
    <cellStyle name="超链接 3 2 2 4 3 2 2" xfId="4345"/>
    <cellStyle name="20% - Accent5 3 2 3 3" xfId="4346"/>
    <cellStyle name="計算方式 2 3 2 4 2 8 2" xfId="4347"/>
    <cellStyle name="Heading 3 4 2 5" xfId="4348"/>
    <cellStyle name="Input 2 7 2 3" xfId="4349"/>
    <cellStyle name="_CCI_2011_2012 CNY Blank Sailing BC update   (2)_TPS+HPH 整併研究 - 20121012 3" xfId="4350"/>
    <cellStyle name="Input 2 4 8" xfId="4351"/>
    <cellStyle name="输出 2 2 2 3 2 11" xfId="4352"/>
    <cellStyle name="Accent5_2012_1st_Qtr_SKD_Review" xfId="4353"/>
    <cellStyle name="常规 9 2 3 5 3" xfId="4354"/>
    <cellStyle name="常规 3 2 2 2 2 3 3 2 3" xfId="4355"/>
    <cellStyle name="_B009_JTP+CJ12_貨量總表_ABX ,歐線 201112 2" xfId="4356"/>
    <cellStyle name="備註 2 8 2 4 2" xfId="4357"/>
    <cellStyle name="입력 2 3 2 5" xfId="4358"/>
    <cellStyle name="60% - Accent4 4 4" xfId="4359"/>
    <cellStyle name="_IFX 營運分析_2011 十一併班 - CIX 2" xfId="4360"/>
    <cellStyle name="40% - 輔色4 2 6 3" xfId="4361"/>
    <cellStyle name="입력 2 3 2 6" xfId="4362"/>
    <cellStyle name="Note 5 4 2 2" xfId="4363"/>
    <cellStyle name="60% - Accent4 4 5" xfId="4364"/>
    <cellStyle name="_B009_JTP+CJ12_貨量總表_ABX ,歐線 201112 3" xfId="4365"/>
    <cellStyle name="Input 2 4 9" xfId="4366"/>
    <cellStyle name="60% - Accent3 2" xfId="4367"/>
    <cellStyle name="Note 3 2 6 2 2" xfId="4368"/>
    <cellStyle name="常规 10 9 3" xfId="4369"/>
    <cellStyle name="Accent4 3" xfId="4370"/>
    <cellStyle name="메모 3 2 4" xfId="4371"/>
    <cellStyle name="Normal 2 6 4 4" xfId="4372"/>
    <cellStyle name="常规 2 3 2 5 3 2" xfId="4373"/>
    <cellStyle name="汇总 2 2 2 7 2" xfId="4374"/>
    <cellStyle name="20% - 강조색1 2" xfId="4375"/>
    <cellStyle name="_B009_JTP+CJ12_貨量總表_ABX ,歐線 201112_B50306CVI" xfId="4376"/>
    <cellStyle name="備註 2 5 4 2" xfId="4377"/>
    <cellStyle name="常规 3 5 2 4 3" xfId="4378"/>
    <cellStyle name="輸出 2 2 3 3 2 9" xfId="4379"/>
    <cellStyle name="超链接 5 5 2 3" xfId="4380"/>
    <cellStyle name="常规 20 2 2 5" xfId="4381"/>
    <cellStyle name="20% - 강조색1 2 2" xfId="4382"/>
    <cellStyle name="常规 2 2 2 4 3 2 4" xfId="4383"/>
    <cellStyle name="메모 3 2 4 2" xfId="4384"/>
    <cellStyle name="常规 2 2 4 13 3" xfId="4385"/>
    <cellStyle name="常规 2 3 2 5 3 2 2" xfId="4386"/>
    <cellStyle name="Calculation 2 6 4" xfId="4387"/>
    <cellStyle name="_NS3 upsize to 3 x 2,500 (樂觀)" xfId="4388"/>
    <cellStyle name="常规 10 9 3 2" xfId="4389"/>
    <cellStyle name="合計 2 13 2 8 3" xfId="4390"/>
    <cellStyle name="Accent4 3 2" xfId="4391"/>
    <cellStyle name="_B009_JTP+CJ12_貨量總表_ABX ,歐線 201112_B50306CVI 2" xfId="4392"/>
    <cellStyle name="40% - Accent1 2 4 4" xfId="4393"/>
    <cellStyle name="備註 2 5 4 2 2" xfId="4394"/>
    <cellStyle name="20% - 강조색4 2" xfId="4395"/>
    <cellStyle name="_B009_JTP+CJ12_貨量總表_TMT 報告 (2)_Teresa 201110_B50306CVI" xfId="4396"/>
    <cellStyle name="常规 4 2 4 2 2 2 2 2" xfId="4397"/>
    <cellStyle name="常规 2 2 2 2 2 6 2 2" xfId="4398"/>
    <cellStyle name="_Grace_201007_2011 十一併班 - TMT 2" xfId="4399"/>
    <cellStyle name="Accent4 3 3" xfId="4400"/>
    <cellStyle name="20% - 강조색1 2 3" xfId="4401"/>
    <cellStyle name="60% - Accent3 3 2 2" xfId="4402"/>
    <cellStyle name="_B009_JTP+CJ12_貨量總表_ABX ,歐線 201112_B50306CVI 3" xfId="4403"/>
    <cellStyle name="備註 2 5 4 2 3" xfId="4404"/>
    <cellStyle name="超链接 3 2 2 2 3 2" xfId="4405"/>
    <cellStyle name="40% - Accent3 2 3 2" xfId="4406"/>
    <cellStyle name="Input 12 9 2" xfId="4407"/>
    <cellStyle name="20% - 강조색5 4 3" xfId="4408"/>
    <cellStyle name="60% - 輔色6 2" xfId="4409"/>
    <cellStyle name="_B009_JTP+CJ12_貨量總表_B50306CVI" xfId="4410"/>
    <cellStyle name="輸出 2 6 6 2 4" xfId="4411"/>
    <cellStyle name="_JSH_月營運分析_JSH_月營運分析_B50306CVI 3" xfId="4412"/>
    <cellStyle name="60% - 輔色6 2 2" xfId="4413"/>
    <cellStyle name="_B009_JTP+CJ12_貨量總表_B50306CVI 2" xfId="4414"/>
    <cellStyle name="LineTableCell" xfId="4415"/>
    <cellStyle name="_CN1-2_2012 CNY Blank Sailing BC update   (2)_CVT投入2500船型 study 20120704 (2) 3" xfId="4416"/>
    <cellStyle name="常规 16 5 2 2" xfId="4417"/>
    <cellStyle name="常规 21 5 2 2" xfId="4418"/>
    <cellStyle name="60% - 輔色6 2 3" xfId="4419"/>
    <cellStyle name="備註 3 3 9 2" xfId="4420"/>
    <cellStyle name="常规 7 18 10" xfId="4421"/>
    <cellStyle name="計算方式 2 4 5 9 2" xfId="4422"/>
    <cellStyle name="_B009_JTP+CJ12_貨量總表_B50306CVI 3" xfId="4423"/>
    <cellStyle name="輸出 2 6 6 2 4 3" xfId="4424"/>
    <cellStyle name="_Grace 201006_2011 十一併班 - WSA ESA" xfId="4425"/>
    <cellStyle name="_Grace 201011_2011 十一併班 - WSA ESA" xfId="4426"/>
    <cellStyle name="Output 2 4 5 2 3" xfId="4427"/>
    <cellStyle name="_Doris_201104 2" xfId="4428"/>
    <cellStyle name="_B009_JTP+CJ12_貨量總表_PHM - LMD all_PHM - LMD all_Teresa 201110 2" xfId="4429"/>
    <cellStyle name="20% - Accent5 2 3 5" xfId="4430"/>
    <cellStyle name="40% - 輔色4 2 3 2 2" xfId="4431"/>
    <cellStyle name="常规 6 2 10" xfId="4432"/>
    <cellStyle name="計算方式 2 7 4 2 7" xfId="4433"/>
    <cellStyle name="Input 13 5" xfId="4434"/>
    <cellStyle name="_Christine 201006_2011 十一併班 - TMT" xfId="4435"/>
    <cellStyle name="40% - 輔色2 2 6 3" xfId="4436"/>
    <cellStyle name="Calculation 2 2 2 6 2 2" xfId="4437"/>
    <cellStyle name="20% - Accent5 2 2 2 2 2 2" xfId="4438"/>
    <cellStyle name="요약 2 2 2 4 5 3" xfId="4439"/>
    <cellStyle name="Normal 3 2 2 2 5" xfId="4440"/>
    <cellStyle name="_HK &amp; PRD 效益分析201011_2013 潑水節併班-NTE" xfId="4441"/>
    <cellStyle name="Normal 4 2" xfId="4442"/>
    <cellStyle name="Normal 2 3 7 2" xfId="4443"/>
    <cellStyle name="60% - Accent6 2 2 3" xfId="4444"/>
    <cellStyle name="출력 2 3 2 2 7 2" xfId="4445"/>
    <cellStyle name="超链接 8 4 2 5" xfId="4446"/>
    <cellStyle name="超链接 3 2 3 2 4 2 3" xfId="4447"/>
    <cellStyle name="Heading 2 5" xfId="4448"/>
    <cellStyle name="_B009_JTP+CJ12_貨量總表_PHM - LMD all_ABX ,歐線 201112" xfId="4449"/>
    <cellStyle name="_Christine edit 201008_2013 潑水節併班-NTE" xfId="4450"/>
    <cellStyle name="Normal 3 2 2 2 5 2" xfId="4451"/>
    <cellStyle name="_HK &amp; PRD 效益分析201011_2013 潑水節併班-NTE 2" xfId="4452"/>
    <cellStyle name="Normal 4 2 2" xfId="4453"/>
    <cellStyle name="60% - 輔色6 2 3 4" xfId="4454"/>
    <cellStyle name="输出 2 5 2 3" xfId="4455"/>
    <cellStyle name="_KL欧州航路　5500単独配船化　試算改　May27.2009" xfId="4456"/>
    <cellStyle name="超链接 3 5 4 3 2 4" xfId="4457"/>
    <cellStyle name="Total 2 2 5" xfId="4458"/>
    <cellStyle name="_B009_JTP+CJ12_貨量總表_PHM - LMD all_ABX ,歐線 201112 2" xfId="4459"/>
    <cellStyle name="常规 2 4 5 3 3" xfId="4460"/>
    <cellStyle name="60% - Accent6 2 2 3 2" xfId="4461"/>
    <cellStyle name="一般 9 8" xfId="4462"/>
    <cellStyle name="Heading 2 5 2" xfId="4463"/>
    <cellStyle name="Normal 3 2 2 2 5 3" xfId="4464"/>
    <cellStyle name="_HK &amp; PRD 效益分析201011_2013 潑水節併班-NTE 3" xfId="4465"/>
    <cellStyle name="Normal 4 2 3" xfId="4466"/>
    <cellStyle name="常规 3 7 3 2 3" xfId="4467"/>
    <cellStyle name="제목 1 2 6" xfId="4468"/>
    <cellStyle name="輸出 2 3 3 3 10" xfId="4469"/>
    <cellStyle name="Input 2 3 2 8 3" xfId="4470"/>
    <cellStyle name="備註 2 5 4 2 9" xfId="4471"/>
    <cellStyle name="_Book6 2" xfId="4472"/>
    <cellStyle name="Total 2 2 6" xfId="4473"/>
    <cellStyle name="_B009_JTP+CJ12_貨量總表_PHM - LMD all_ABX ,歐線 201112 3" xfId="4474"/>
    <cellStyle name="常规 2 4 5 3 4" xfId="4475"/>
    <cellStyle name="60% - Accent6 2 2 3 3" xfId="4476"/>
    <cellStyle name="一般 9 9" xfId="4477"/>
    <cellStyle name="計算方式 5 2 2 2" xfId="4478"/>
    <cellStyle name="Heading 2 5 3" xfId="4479"/>
    <cellStyle name="_B009_JTP+CJ12_貨量總表_PHM - LMD all_ABX ,歐線 201112_B50306CVI" xfId="4480"/>
    <cellStyle name="常规 5 14 8 2" xfId="4481"/>
    <cellStyle name="Normal 7 8 4" xfId="4482"/>
    <cellStyle name="Input 23 2 5 2" xfId="4483"/>
    <cellStyle name="Input 18 2 5 2" xfId="4484"/>
    <cellStyle name="Calculation 2 2 7 4" xfId="4485"/>
    <cellStyle name="20% - 强调文字颜色 1 2 3 3" xfId="4486"/>
    <cellStyle name="Normal 2 2 2 7" xfId="4487"/>
    <cellStyle name="_B009_JTP+CJ12_貨量總表_PHM - LMD all_ABX ,歐線 201112_B50306CVI 2" xfId="4488"/>
    <cellStyle name="Input 5 2 10 3" xfId="4489"/>
    <cellStyle name="_B009_JTP+CJ12_貨量總表_PHM - LMD all_PHM - LMD all" xfId="4490"/>
    <cellStyle name="常规 2 6 3 8" xfId="4491"/>
    <cellStyle name="輸出 2 5 3 3" xfId="4492"/>
    <cellStyle name="Accent1 2 2 2 2" xfId="4493"/>
    <cellStyle name="_CCI_2011_2011 十一併班 - CMS" xfId="4494"/>
    <cellStyle name="常规 7 9 3" xfId="4495"/>
    <cellStyle name="_Teresa 201203" xfId="4496"/>
    <cellStyle name="Normal 3 3 6" xfId="4497"/>
    <cellStyle name="常规 2 18 3 3" xfId="4498"/>
    <cellStyle name="常规 4 2 5 2" xfId="4499"/>
    <cellStyle name="60% - アクセント 4 4 2" xfId="4500"/>
    <cellStyle name="常规 9 4" xfId="4501"/>
    <cellStyle name="좋음 2 2 2" xfId="4502"/>
    <cellStyle name="連結的儲存格 2 6" xfId="4503"/>
    <cellStyle name="20% - 輔色2 5" xfId="4504"/>
    <cellStyle name="_NCT 2011_2012 CNY Blank Sailing BC update   (2)_CVT投入2500船型 study 20120704 (2)" xfId="4505"/>
    <cellStyle name="_B009_JTP+CJ12_貨量總表_PHM - LMD all_PHM - LMD all 2" xfId="4506"/>
    <cellStyle name="常规 2 6 3 8 2" xfId="4507"/>
    <cellStyle name="_CIK-1_2012 CNY Blank Sailing BC update   (2)_TPS+HPH 整併研究 - 20121012 3" xfId="4508"/>
    <cellStyle name="輸出 2 5 3 3 2" xfId="4509"/>
    <cellStyle name="Accent1 2 2 2 2 2" xfId="4510"/>
    <cellStyle name="Input 36" xfId="4511"/>
    <cellStyle name="_CCI_2011_2011 十一併班 - CMS 2" xfId="4512"/>
    <cellStyle name="常规 7 9 3 2" xfId="4513"/>
    <cellStyle name="_Teresa 201203 2" xfId="4514"/>
    <cellStyle name="Hyperlink 4 2 2 3" xfId="4515"/>
    <cellStyle name="Вывод 3 9" xfId="4516"/>
    <cellStyle name="常规 7 14 2" xfId="4517"/>
    <cellStyle name="Normal 3 3 7" xfId="4518"/>
    <cellStyle name="常规 4 2 5 3" xfId="4519"/>
    <cellStyle name="超链接 2 5 7 2 2" xfId="4520"/>
    <cellStyle name="60% - アクセント 4 4 3" xfId="4521"/>
    <cellStyle name="常规 9 5" xfId="4522"/>
    <cellStyle name="좋음 2 2 3" xfId="4523"/>
    <cellStyle name="連結的儲存格 2 7" xfId="4524"/>
    <cellStyle name="20% - 輔色2 6" xfId="4525"/>
    <cellStyle name="Calculation 2 2 3 6 2" xfId="4526"/>
    <cellStyle name="20% - Accent5 2 2 3 2 2" xfId="4527"/>
    <cellStyle name="_CVT 2" xfId="4528"/>
    <cellStyle name="_B009_JTP+CJ12_貨量總表_PHM - LMD all_PHM - LMD all 3" xfId="4529"/>
    <cellStyle name="常规 2 6 3 8 3" xfId="4530"/>
    <cellStyle name="輸出 2 3 2 5 2 2" xfId="4531"/>
    <cellStyle name="超链接 3 3 2 6 4" xfId="4532"/>
    <cellStyle name="Border" xfId="4533"/>
    <cellStyle name="Ввод  2 2" xfId="4534"/>
    <cellStyle name="輸出 2 5 3 3 3" xfId="4535"/>
    <cellStyle name="Accent1 2 2 2 2 3" xfId="4536"/>
    <cellStyle name="_CCI_2011_2011 十一併班 - CMS 3" xfId="4537"/>
    <cellStyle name="常规 7 9 3 3" xfId="4538"/>
    <cellStyle name="Normal 8 2 5 2 2 2" xfId="4539"/>
    <cellStyle name="_Teresa 201203 3" xfId="4540"/>
    <cellStyle name="Хороший" xfId="4541"/>
    <cellStyle name="Hyperlink 4 2 2 4" xfId="4542"/>
    <cellStyle name="_PHX _Annie_201302 2" xfId="4543"/>
    <cellStyle name="_JTP-月營運分析_ABX_月營運分析 3" xfId="4544"/>
    <cellStyle name="Note 4 2 4 6" xfId="4545"/>
    <cellStyle name="20% - Accent3 3 3 3" xfId="4546"/>
    <cellStyle name="Input 8 2 5 3" xfId="4547"/>
    <cellStyle name="標題 3 2" xfId="4548"/>
    <cellStyle name="60% - アクセント 2 3 2" xfId="4549"/>
    <cellStyle name="입력 3 2 3" xfId="4550"/>
    <cellStyle name="_B009_JTP+CJ12_貨量總表_PHM - LMD all_PHM - LMD all_ABX ,歐線 201112" xfId="4551"/>
    <cellStyle name="常规 2 6 2" xfId="4552"/>
    <cellStyle name="輸入 2 7 4 11" xfId="4553"/>
    <cellStyle name="計算方式 2 5 5 2 5 2" xfId="4554"/>
    <cellStyle name="Normal 16 2 2 8" xfId="4555"/>
    <cellStyle name="40% - 輔色3 2 3 4" xfId="4556"/>
    <cellStyle name="입력 3 2 3 2" xfId="4557"/>
    <cellStyle name="_B009_JTP+CJ12_貨量總表_PHM - LMD all_PHM - LMD all_ABX ,歐線 201112 2" xfId="4558"/>
    <cellStyle name="常规 2 6 2 2" xfId="4559"/>
    <cellStyle name="常规 4 2 2 2 4 3 3" xfId="4560"/>
    <cellStyle name="Input 3 3 5 2 2" xfId="4561"/>
    <cellStyle name="60% - 輔色6 5 2" xfId="4562"/>
    <cellStyle name="_B009_JTP+CJ12_貨量總表_PHM - LMD all_PHM - LMD all_ABX ,歐線 201112_B50306CVI" xfId="4563"/>
    <cellStyle name="輸出 2 6 6 2 7 2" xfId="4564"/>
    <cellStyle name="_JTH 2" xfId="4565"/>
    <cellStyle name="常规 42 3 6" xfId="4566"/>
    <cellStyle name="常规 49 4 3 3" xfId="4567"/>
    <cellStyle name="_B009_JTP+CJ12_貨量總表_PHM - LMD all_PHM - LMD all_ABX ,歐線 201112_B50306CVI 2" xfId="4568"/>
    <cellStyle name="_B009_JTP+CJ12_貨量總表_PHM - LMD all_PHM - LMD all_ABX ,歐線 201112_B50306CVI 3" xfId="4569"/>
    <cellStyle name="_YML-AES-MCS-Mar09_KEU Slot Cost Calc 02-02-2010_Simulation 2 2" xfId="4570"/>
    <cellStyle name="常规 12 4 5" xfId="4571"/>
    <cellStyle name="超链接 3 3 4 3 3 2 2" xfId="4572"/>
    <cellStyle name="_JTP-月營運分析_貨量總表_PHM - LMD all_Teresa 201110_B50306CVI 3" xfId="4573"/>
    <cellStyle name="Accent4 4 6" xfId="4574"/>
    <cellStyle name="_B009_JTP+CJ12_貨量總表_PHM - LMD all_PHM - LMD all_B50306CVI" xfId="4575"/>
    <cellStyle name="汇总 2 2 4 2 4 2" xfId="4576"/>
    <cellStyle name="合計 6 2 6" xfId="4577"/>
    <cellStyle name="Total 2 3 3 2" xfId="4578"/>
    <cellStyle name="요약 2 3 2 2 9 3" xfId="4579"/>
    <cellStyle name="_IFX 2012 營運分析 3" xfId="4580"/>
    <cellStyle name="常规 2 3 2 6 2 3" xfId="4581"/>
    <cellStyle name="輔色5 3" xfId="4582"/>
    <cellStyle name="_B009_JTP+CJ12_貨量總表_PHM - LMD all_PHM - LMD all_B50306CVI 2" xfId="4583"/>
    <cellStyle name="常规 2 3 2 6 2 4" xfId="4584"/>
    <cellStyle name="輸出 2 2 2 4 9 2" xfId="4585"/>
    <cellStyle name="輔色5 4" xfId="4586"/>
    <cellStyle name="_B009_JTP+CJ12_貨量總表_PHM - LMD all_PHM - LMD all_B50306CVI 3" xfId="4587"/>
    <cellStyle name="_Doris_201104" xfId="4588"/>
    <cellStyle name="_B009_JTP+CJ12_貨量總表_PHM - LMD all_PHM - LMD all_Teresa 201110" xfId="4589"/>
    <cellStyle name="常规 9 2 3 2 3" xfId="4590"/>
    <cellStyle name="_YML-AES-MCS-Mar09_KEU Slot Cost Calc 02-02-2010_Simulation 2" xfId="4591"/>
    <cellStyle name="千位分隔[0] 2 3 5 2" xfId="4592"/>
    <cellStyle name="超链接 3 3 4 3 3 2" xfId="4593"/>
    <cellStyle name="_JSH add ZHA 2" xfId="4594"/>
    <cellStyle name="Linked Cell 2 3 2" xfId="4595"/>
    <cellStyle name="_SHA-2009後_2012 日本新年併班 - JTS 2" xfId="4596"/>
    <cellStyle name="_Doris_201104 3" xfId="4597"/>
    <cellStyle name="_B009_JTP+CJ12_貨量總表_PHM - LMD all_PHM - LMD all_Teresa 201110 3" xfId="4598"/>
    <cellStyle name="輸出 2 2 2 4 6 2" xfId="4599"/>
    <cellStyle name="輔色2 4" xfId="4600"/>
    <cellStyle name="Bad 4 5" xfId="4601"/>
    <cellStyle name="合計 2 12 9 2" xfId="4602"/>
    <cellStyle name="Accent4 4 3 3" xfId="4603"/>
    <cellStyle name="輸入 2 4 4 2 8 3" xfId="4604"/>
    <cellStyle name="20% - アクセント 6 3" xfId="4605"/>
    <cellStyle name="표준 2 2 4" xfId="4606"/>
    <cellStyle name="_B009_JTP+CJ12_貨量總表_PHM - LMD all_PHM - LMD all_Teresa 201110_B50306CVI" xfId="4607"/>
    <cellStyle name="常规 3 13 10" xfId="4608"/>
    <cellStyle name="常规 36 4 2 3 2" xfId="4609"/>
    <cellStyle name="Output 3 13" xfId="4610"/>
    <cellStyle name="Note 2 2 2 4 2 2" xfId="4611"/>
    <cellStyle name="_CN1-2_2011 十一併班 - TMT" xfId="4612"/>
    <cellStyle name="一般 5 5 6" xfId="4613"/>
    <cellStyle name="강조색1 2 3" xfId="4614"/>
    <cellStyle name="출력 3 2 6" xfId="4615"/>
    <cellStyle name="20% - Accent1 2 2 2 3" xfId="4616"/>
    <cellStyle name="合計 2 4 3 2 9" xfId="4617"/>
    <cellStyle name="_NCT 2011_2012 日本新年併班 - JSH 3" xfId="4618"/>
    <cellStyle name="Output 2 4 3 2" xfId="4619"/>
    <cellStyle name="常规 5 2 2 3 2 2" xfId="4620"/>
    <cellStyle name="常规 5 5 2 4" xfId="4621"/>
    <cellStyle name="_B009_JTP+CJ12_貨量總表_TMT 報告 (2)_ABX ,歐線 201112 2" xfId="4622"/>
    <cellStyle name="常规 2 3 2 3 3 2 2 2" xfId="4623"/>
    <cellStyle name="_CMS_1x60s+2x51s 2" xfId="4624"/>
    <cellStyle name="20% - 강조색5 2 3 3" xfId="4625"/>
    <cellStyle name="Normal 7 3 8" xfId="4626"/>
    <cellStyle name="_Doris_201102_2011 十一併班 - CMS" xfId="4627"/>
    <cellStyle name="강조색1 2 3 3" xfId="4628"/>
    <cellStyle name="출력 3 2 6 3" xfId="4629"/>
    <cellStyle name="20% - Accent1 2 2 2 3 3" xfId="4630"/>
    <cellStyle name="40% - Accent2 3 4 2" xfId="4631"/>
    <cellStyle name="輔色2 4 3" xfId="4632"/>
    <cellStyle name="40% - 강조색6 3 2" xfId="4633"/>
    <cellStyle name="計算方式 6 4 2" xfId="4634"/>
    <cellStyle name="Percent 2 8 2 2" xfId="4635"/>
    <cellStyle name="_印度線(套用自有船成本)" xfId="4636"/>
    <cellStyle name="20% - アクセント 6 3 3" xfId="4637"/>
    <cellStyle name="_B009_JTP+CJ12_貨量總表_PHM - LMD all_PHM - LMD all_Teresa 201110_B50306CVI 3" xfId="4638"/>
    <cellStyle name="常规 4 2 5 2 2 4" xfId="4639"/>
    <cellStyle name="常规 2 2 3 2 2 8" xfId="4640"/>
    <cellStyle name="常规 49 2 2 4 2 2 2" xfId="4641"/>
    <cellStyle name="_CN1-2_2011 十一併班 - TMT 3" xfId="4642"/>
    <cellStyle name="_JTP-月營運分析_PHM - LMD all_TMT 報告 (2)_Teresa 201110 2" xfId="4643"/>
    <cellStyle name="汇总 2 2 4 8 3" xfId="4644"/>
    <cellStyle name="Total 2 9 2" xfId="4645"/>
    <cellStyle name="_B009_JTP+CJ12_貨量總表_PHM - LMD all_PHM - LMD all_TMT 報告 (2)" xfId="4646"/>
    <cellStyle name="輸入 2 6 5 2 7" xfId="4647"/>
    <cellStyle name="_B009_JTP+CJ12_貨量總表_PHM - LMD all_PHM - LMD all_TMT 報告 (2) 2" xfId="4648"/>
    <cellStyle name="好 7" xfId="4649"/>
    <cellStyle name="_CCI_2011_2012 日本新年併班 - JTS 2" xfId="4650"/>
    <cellStyle name="常规 17 3 3 6" xfId="4651"/>
    <cellStyle name="常规 3 2 2 4 5" xfId="4652"/>
    <cellStyle name="說明文字 2 3 3 2" xfId="4653"/>
    <cellStyle name="60% - Accent5 4 3 2" xfId="4654"/>
    <cellStyle name="常规 2 11 3 5" xfId="4655"/>
    <cellStyle name="輸入 2 6 5 2 8" xfId="4656"/>
    <cellStyle name="_B009_JTP+CJ12_貨量總表_PHM - LMD all_PHM - LMD all_TMT 報告 (2) 3" xfId="4657"/>
    <cellStyle name="常规 5 10 6 3" xfId="4658"/>
    <cellStyle name="Normal 3 6 5" xfId="4659"/>
    <cellStyle name="40% - 强调文字颜色 4 4" xfId="4660"/>
    <cellStyle name="常规 2 18 6 2" xfId="4661"/>
    <cellStyle name="20% - 輔色5 4" xfId="4662"/>
    <cellStyle name="강조색6 2 5" xfId="4663"/>
    <cellStyle name="Normal 6 2 3 3" xfId="4664"/>
    <cellStyle name="_PSW_2_3_6_20091008 (3) 3" xfId="4665"/>
    <cellStyle name="40% - Accent6 2 3 2 2" xfId="4666"/>
    <cellStyle name="Normal 2 5 2 3 2" xfId="4667"/>
    <cellStyle name="_B009_JTP+CJ12_貨量總表_PHM - LMD all_PHM - LMD all_TMT 報告 (2)_ABX ,歐線 201112 3" xfId="4668"/>
    <cellStyle name="輔色2 6" xfId="4669"/>
    <cellStyle name="Bad 4 7" xfId="4670"/>
    <cellStyle name="Note 4 4 6 2" xfId="4671"/>
    <cellStyle name="20% - アクセント 6 5" xfId="4672"/>
    <cellStyle name="표준 2 2 6" xfId="4673"/>
    <cellStyle name="Calculation 4 3 2 2" xfId="4674"/>
    <cellStyle name="_IFX 營運分析_2012 CNY Blank Sailing BC update   (2)" xfId="4675"/>
    <cellStyle name="Input 8 2 2 3 3" xfId="4676"/>
    <cellStyle name="好_StartUp_2013 JP Golden Week 試算rvs 3" xfId="4677"/>
    <cellStyle name="_B009_JTP+CJ12_貨量總表_PHM - LMD all_PHM - LMD all_TMT 報告 (2)_B50306CVI" xfId="4678"/>
    <cellStyle name="_B009_JTP+CJ12_貨量總表_PHM - LMD all_PHM - LMD all_TMT 報告 (2)_B50306CVI 3" xfId="4679"/>
    <cellStyle name="Normal 2 2 4 2 2" xfId="4680"/>
    <cellStyle name="_JTP-月營運分析_PS1+3_月營運分析_ABX_月營運分析 2" xfId="4681"/>
    <cellStyle name="40% - 강조색6 5 2" xfId="4682"/>
    <cellStyle name="Normal 11 3 7" xfId="4683"/>
    <cellStyle name="_Grace 201012_2012 CNY Blank Sailing BC update   (2) 2" xfId="4684"/>
    <cellStyle name="常规 2 2 3 2 4 8" xfId="4685"/>
    <cellStyle name="Calculation 4 3 2 2 3" xfId="4686"/>
    <cellStyle name="_IFX 營運分析_2012 CNY Blank Sailing BC update   (2) 3" xfId="4687"/>
    <cellStyle name="Note 3 2 4 2" xfId="4688"/>
    <cellStyle name="常规 2 37 3 2" xfId="4689"/>
    <cellStyle name="常规 42 4 2 3 6" xfId="4690"/>
    <cellStyle name="合計 2 5 5 2 3" xfId="4691"/>
    <cellStyle name="Input [yellow] 10" xfId="4692"/>
    <cellStyle name="_JTP-月營運分析_華中版估貨 (4)_PHM - LMD all_TMT 報告 (2)_ABX ,歐線 201112 3" xfId="4693"/>
    <cellStyle name="Normal 13" xfId="4694"/>
    <cellStyle name="常规 4 2 3 2 3 2 3 2" xfId="4695"/>
    <cellStyle name="常规 6 4 2 2 3 4" xfId="4696"/>
    <cellStyle name="20% - Accent5 2 4 2 2" xfId="4697"/>
    <cellStyle name="常规 4 2 2 2 2 2 3 4" xfId="4698"/>
    <cellStyle name="Calculation 2 3 2 10 2" xfId="4699"/>
    <cellStyle name="계산 2 3 2 4 2" xfId="4700"/>
    <cellStyle name="超链接 2 7 6 2" xfId="4701"/>
    <cellStyle name="_B009_JTP+CJ12_貨量總表_PHM - LMD all_PHM - LMD all_TMT 報告 (2)_Teresa 201110" xfId="4702"/>
    <cellStyle name="Input 14 2 2" xfId="4703"/>
    <cellStyle name="輸出 2 3 5 2 9 2" xfId="4704"/>
    <cellStyle name="合計 2 2 2 3" xfId="4705"/>
    <cellStyle name="20% - Accent4 3 2 2 2 2" xfId="4706"/>
    <cellStyle name="Copied 7" xfId="4707"/>
    <cellStyle name="常规 2 3 6 2 2" xfId="4708"/>
    <cellStyle name="合計 2 2 2 5 2 6" xfId="4709"/>
    <cellStyle name="_JST 3" xfId="4710"/>
    <cellStyle name="常规 7 10 7" xfId="4711"/>
    <cellStyle name="Input 3 9 3" xfId="4712"/>
    <cellStyle name="超链接 2 7 6 2 2" xfId="4713"/>
    <cellStyle name="_B009_JTP+CJ12_貨量總表_PHM - LMD all_PHM - LMD all_TMT 報告 (2)_Teresa 201110 2" xfId="4714"/>
    <cellStyle name="_HK &amp; PRD 效益分析201011_Annie_201302" xfId="4715"/>
    <cellStyle name="常规 2 3 6 2 3" xfId="4716"/>
    <cellStyle name="合計 2 2 2 5 2 7" xfId="4717"/>
    <cellStyle name="超链接 8 3 3 4 2" xfId="4718"/>
    <cellStyle name="超链接 3 2 3 2 3 3 2 2" xfId="4719"/>
    <cellStyle name="40% - Accent4 2 3 3 2 2" xfId="4720"/>
    <cellStyle name="常规 7 10 8" xfId="4721"/>
    <cellStyle name="超链接 2 7 6 2 3" xfId="4722"/>
    <cellStyle name="_B009_JTP+CJ12_貨量總表_PHM - LMD all_PHM - LMD all_TMT 報告 (2)_Teresa 201110 3" xfId="4723"/>
    <cellStyle name="Normal 3 3 3 2" xfId="4724"/>
    <cellStyle name="40% - 强调文字颜色 1 2 2" xfId="4725"/>
    <cellStyle name="連結的儲存格 2 3 2" xfId="4726"/>
    <cellStyle name="20% - 輔色2 2 2" xfId="4727"/>
    <cellStyle name="輔色6 2 3 2 5" xfId="4728"/>
    <cellStyle name="_JTP-月營運分析_貨量總表_PHM - LMD all_PHM - LMD all_TMT 報告 (2) 3" xfId="4729"/>
    <cellStyle name="표준 4" xfId="4730"/>
    <cellStyle name="計算方式 2 2 6 3" xfId="4731"/>
    <cellStyle name="Input 5 2 2 3" xfId="4732"/>
    <cellStyle name="常规 2 4 2 2 2 3 2 3" xfId="4733"/>
    <cellStyle name="_B009_JTP+CJ12_貨量總表_PHM - LMD all_Teresa 201110" xfId="4734"/>
    <cellStyle name="_B009_JTP+CJ12_貨量總表_PHM - LMD all_TMT 報告 (2)" xfId="4735"/>
    <cellStyle name="常规 36 4 4 5" xfId="4736"/>
    <cellStyle name="20% - 着色 6 2" xfId="4737"/>
    <cellStyle name="計算方式 2 4 2 3 8" xfId="4738"/>
    <cellStyle name="_JTP-月營運分析_JSH_月營運分析_JSH_月營運分析 2" xfId="4739"/>
    <cellStyle name="_JTP-月營運分析_貨量總表_ABX ,歐線 201112_B50306CVI" xfId="4740"/>
    <cellStyle name="常规 2 2 3 2 2 2 4 4" xfId="4741"/>
    <cellStyle name="_B009_JTP+CJ12_貨量總表_PHM - LMD all_TMT 報告 (2)_ABX ,歐線 201112" xfId="4742"/>
    <cellStyle name="Normal 15 3 3" xfId="4743"/>
    <cellStyle name="_JTP-月營運分析_貨量總表_ABX ,歐線 201112_B50306CVI 2" xfId="4744"/>
    <cellStyle name="千位分隔[0] 2 6 5" xfId="4745"/>
    <cellStyle name="_B009_JTP+CJ12_貨量總表_PHM - LMD all_TMT 報告 (2)_ABX ,歐線 201112 2" xfId="4746"/>
    <cellStyle name="Normal 15 3 3 2" xfId="4747"/>
    <cellStyle name="Input 6 11 3" xfId="4748"/>
    <cellStyle name="_B009_JTP+CJ12_貨量總表_PHM - LMD all_TMT 報告 (2)_B50306CVI" xfId="4749"/>
    <cellStyle name="輸入 2 6 2 4 2 7 2" xfId="4750"/>
    <cellStyle name="_B009_JTP+CJ12_貨量總表_PHM - LMD all_TMT 報告 (2)_Teresa 201110" xfId="4751"/>
    <cellStyle name="Calculation 2 2 4 3" xfId="4752"/>
    <cellStyle name="20% - 輔色3 2 5 2" xfId="4753"/>
    <cellStyle name="常规 2 2 3 2 2 3 4" xfId="4754"/>
    <cellStyle name="輸入 2 5 5 5" xfId="4755"/>
    <cellStyle name="_Christine 201006_2011 十一併班提案_CVT投入2500船型 study 20120704 (2) 2" xfId="4756"/>
    <cellStyle name="常规 3 3 2 2 8" xfId="4757"/>
    <cellStyle name="40% - 强调文字颜色 2 2 5 2" xfId="4758"/>
    <cellStyle name="常规 2 3 3 3 2 3 2" xfId="4759"/>
    <cellStyle name="常规 10 4 2 2 2 3" xfId="4760"/>
    <cellStyle name="_StartUp_NTE NOW 2" xfId="4761"/>
    <cellStyle name="超链接 3 3 2 2 3 3" xfId="4762"/>
    <cellStyle name="_B009_JTP+CJ12_貨量總表_PHM - LMD all_TMT 報告 (2)_Teresa 201110 2" xfId="4763"/>
    <cellStyle name="Calculation 2 2 4 3 2" xfId="4764"/>
    <cellStyle name="40% - Accent5_2012_1st_Qtr_SKD_Review" xfId="4765"/>
    <cellStyle name="20% - 輔色3 2 5 2 2" xfId="4766"/>
    <cellStyle name="常规 2 6 4 5 3" xfId="4767"/>
    <cellStyle name="_FES-第九條 Kota Lumba 租金模擬 19000-II_2011 十一併班 - WSA ESA" xfId="4768"/>
    <cellStyle name="常规 7 13 8 2" xfId="4769"/>
    <cellStyle name="Calculation 2 2 4 3 3" xfId="4770"/>
    <cellStyle name="Normal 16 3 2" xfId="4771"/>
    <cellStyle name="超链接 3 3 2 2 3 4" xfId="4772"/>
    <cellStyle name="_B009_JTP+CJ12_貨量總表_PHM - LMD all_TMT 報告 (2)_Teresa 201110 3" xfId="4773"/>
    <cellStyle name="Hyperlink 5 2 2 2 2" xfId="4774"/>
    <cellStyle name="標題 3 2 10" xfId="4775"/>
    <cellStyle name="常规 18 2 5 3" xfId="4776"/>
    <cellStyle name="_B009_JTP+CJ12_貨量總表_PHM - LMD all_TMT 報告 (2)_Teresa 201110_B50306CVI" xfId="4777"/>
    <cellStyle name="40% - 輔色1 7 2" xfId="4778"/>
    <cellStyle name="Normal 11 2 3 2" xfId="4779"/>
    <cellStyle name="_B009_JTP+CJ12_貨量總表_PHM - LMD all_TMT 報告 (2)_Teresa 201110_B50306CVI 3" xfId="4780"/>
    <cellStyle name="常规 2 2 4 8 2" xfId="4781"/>
    <cellStyle name="Input 32 10" xfId="4782"/>
    <cellStyle name="Input 27 10" xfId="4783"/>
    <cellStyle name="_B009_JTP+CJ12_貨量總表_Teresa 201110 2" xfId="4784"/>
    <cellStyle name="60% - 강조색1 7" xfId="4785"/>
    <cellStyle name="常规 9 2 8 7" xfId="4786"/>
    <cellStyle name="_JTP-月營運分析_PHM - LMD all_TMT 報告 (2)_ABX ,歐線 201112" xfId="4787"/>
    <cellStyle name="_Doris_201208 2" xfId="4788"/>
    <cellStyle name="合計 6 4 2 2" xfId="4789"/>
    <cellStyle name="Normal 19 3 4" xfId="4790"/>
    <cellStyle name="_B009_JTP+CJ12_貨量總表_Teresa 201110_B50306CVI" xfId="4791"/>
    <cellStyle name="常规 8 4 6" xfId="4792"/>
    <cellStyle name="_JTP-月營運分析_PHM - LMD all_TMT 報告 (2)_ABX ,歐線 201112 3" xfId="4793"/>
    <cellStyle name="輸入 2 7 4 2 2 3" xfId="4794"/>
    <cellStyle name="强调文字颜色 2 2" xfId="4795"/>
    <cellStyle name="Accent2 2 3 4" xfId="4796"/>
    <cellStyle name="Calculation 4 2 2 4 2" xfId="4797"/>
    <cellStyle name="Note 2 2 10 2" xfId="4798"/>
    <cellStyle name="常规 2 2 2 5 2" xfId="4799"/>
    <cellStyle name="요약 3 5" xfId="4800"/>
    <cellStyle name="_B009_JTP+CJ12_貨量總表_Teresa 201110_B50306CVI 3" xfId="4801"/>
    <cellStyle name="40% - 强调文字颜色 4 2 3 3 2" xfId="4802"/>
    <cellStyle name="_IFX 營運分析_2012 CNY Blank Sailing BC update   (2)_CVT投入2500船型 study 20120704 (2) 3" xfId="4803"/>
    <cellStyle name="警告文字 2 5 2 3" xfId="4804"/>
    <cellStyle name="Neutral 2 2 2 3 2" xfId="4805"/>
    <cellStyle name="_B009_JTP+CJ12_貨量總表_TMT 報告 (2) 3" xfId="4806"/>
    <cellStyle name="Output 2 4 3" xfId="4807"/>
    <cellStyle name="常规 5 2 2 3 2" xfId="4808"/>
    <cellStyle name="_B009_JTP+CJ12_貨量總表_TMT 報告 (2)_ABX ,歐線 201112" xfId="4809"/>
    <cellStyle name="超链接 8 10" xfId="4810"/>
    <cellStyle name="강조색1 2 4" xfId="4811"/>
    <cellStyle name="출력 3 2 7" xfId="4812"/>
    <cellStyle name="20% - Accent1 2 2 2 4" xfId="4813"/>
    <cellStyle name="Output 2 4 3 3" xfId="4814"/>
    <cellStyle name="常规 5 2 2 3 2 3" xfId="4815"/>
    <cellStyle name="常规 5 5 2 5" xfId="4816"/>
    <cellStyle name="_B009_JTP+CJ12_貨量總表_TMT 報告 (2)_ABX ,歐線 201112 3" xfId="4817"/>
    <cellStyle name="Accent5 4" xfId="4818"/>
    <cellStyle name="汇总 2 2 2 8 3" xfId="4819"/>
    <cellStyle name="20% - 강조색2 3" xfId="4820"/>
    <cellStyle name="_Christine edit 201008_2013 潑水節併班-NTE 2" xfId="4821"/>
    <cellStyle name="Normal 3 2 2 2 5 2 2" xfId="4822"/>
    <cellStyle name="備註 2 5 5 3" xfId="4823"/>
    <cellStyle name="Normal 4 2 2 2" xfId="4824"/>
    <cellStyle name="_B009_JTP+CJ12_貨量總表_TMT 報告 (2)_ABX ,歐線 201112_B50306CVI" xfId="4825"/>
    <cellStyle name="超链接 5 6 3 3" xfId="4826"/>
    <cellStyle name="60% - Accent4 7" xfId="4827"/>
    <cellStyle name="常规 3 9 2 2 2 3" xfId="4828"/>
    <cellStyle name="20% - 강조색2 3 2" xfId="4829"/>
    <cellStyle name="Calculation 3 7 4" xfId="4830"/>
    <cellStyle name="Accent5 4 2" xfId="4831"/>
    <cellStyle name="Вычисление 3 3" xfId="4832"/>
    <cellStyle name="備註 2 5 5 3 2" xfId="4833"/>
    <cellStyle name="超链接 3 10 5" xfId="4834"/>
    <cellStyle name="Normal 4 2 2 2 2" xfId="4835"/>
    <cellStyle name="_B009_JTP+CJ12_貨量總表_TMT 報告 (2)_ABX ,歐線 201112_B50306CVI 2" xfId="4836"/>
    <cellStyle name="Normal 345 5 3" xfId="4837"/>
    <cellStyle name="常规 3 2 2 2 2 3 2 2 2 2" xfId="4838"/>
    <cellStyle name="_Grace 201012_2011 十一併班 - WSA ESA" xfId="4839"/>
    <cellStyle name="輸出 2 2 3 3 2 2 2" xfId="4840"/>
    <cellStyle name="Accent5 4 3" xfId="4841"/>
    <cellStyle name="Вычисление 3 4" xfId="4842"/>
    <cellStyle name="超链接 5 6 3 4" xfId="4843"/>
    <cellStyle name="常规 3 9 2 2 2 4" xfId="4844"/>
    <cellStyle name="입력 2 2 2 4 2" xfId="4845"/>
    <cellStyle name="20% - 강조색2 3 3" xfId="4846"/>
    <cellStyle name="60% - Accent3 4 3 2" xfId="4847"/>
    <cellStyle name="Percent [2] 2 3 2" xfId="4848"/>
    <cellStyle name="Normal 4 2 2 2 3" xfId="4849"/>
    <cellStyle name="_B009_JTP+CJ12_貨量總表_TMT 報告 (2)_ABX ,歐線 201112_B50306CVI 3" xfId="4850"/>
    <cellStyle name="Normal 345 5 4" xfId="4851"/>
    <cellStyle name="Calculation 2 2 2 3 4" xfId="4852"/>
    <cellStyle name="Normal 14 3 3" xfId="4853"/>
    <cellStyle name="_B009_JTP+CJ12_貨量總表_TMT 報告 (2)_B50306CVI" xfId="4854"/>
    <cellStyle name="輸出 2 5 5 7 3" xfId="4855"/>
    <cellStyle name="_Grace 201006_2011 十一併班提案" xfId="4856"/>
    <cellStyle name="_Grace 201011_2011 十一併班提案" xfId="4857"/>
    <cellStyle name="20% - 强调文字颜色 5 2" xfId="4858"/>
    <cellStyle name="40% - Accent5 6 3" xfId="4859"/>
    <cellStyle name="40% - 强调文字颜色 6 2 7" xfId="4860"/>
    <cellStyle name="Calculation 2 2 2 3 4 2" xfId="4861"/>
    <cellStyle name="Normal 14 3 3 2" xfId="4862"/>
    <cellStyle name="Good 2 2 2 3" xfId="4863"/>
    <cellStyle name="_B009_JTP+CJ12_貨量總表_TMT 報告 (2)_B50306CVI 2" xfId="4864"/>
    <cellStyle name="_Grace 201006_2011 十一併班提案 2" xfId="4865"/>
    <cellStyle name="_Grace 201011_2011 十一併班提案 2" xfId="4866"/>
    <cellStyle name="20% - 强调文字颜色 5 2 2" xfId="4867"/>
    <cellStyle name="40% - 强调文字颜色 6 2 8" xfId="4868"/>
    <cellStyle name="Calculation 2 2 2 3 4 3" xfId="4869"/>
    <cellStyle name="Normal 14 3 3 3" xfId="4870"/>
    <cellStyle name="Good 2 2 2 4" xfId="4871"/>
    <cellStyle name="_B009_JTP+CJ12_貨量總表_TMT 報告 (2)_B50306CVI 3" xfId="4872"/>
    <cellStyle name="_Grace_201007_2012 日本新年併班 - JST" xfId="4873"/>
    <cellStyle name="_Grace 201006_2011 十一併班提案 3" xfId="4874"/>
    <cellStyle name="_Grace 201011_2011 十一併班提案 3" xfId="4875"/>
    <cellStyle name="20% - 强调文字颜色 5 2 3" xfId="4876"/>
    <cellStyle name="超链接 6 2 2 3 2 4" xfId="4877"/>
    <cellStyle name="_B009_JTP+CJ12_貨量總表_TMT 報告 (2)_Teresa 201110" xfId="4878"/>
    <cellStyle name="Calculation" xfId="4879"/>
    <cellStyle name="常规 7 9 7" xfId="4880"/>
    <cellStyle name="輸出 2 7 5 9 2" xfId="4881"/>
    <cellStyle name="Normal 12 3" xfId="4882"/>
    <cellStyle name="差_COSCON THAILAND COSNAM STAFF 2012 JULY_南亚分部各类数据统计201303 2" xfId="4883"/>
    <cellStyle name="輔色3 2 2 2 4" xfId="4884"/>
    <cellStyle name="Input 2 2 3 6 2" xfId="4885"/>
    <cellStyle name="40% - 輔色4 2 5 2 2" xfId="4886"/>
    <cellStyle name="Input 4 2 2 2 2 3" xfId="4887"/>
    <cellStyle name="常规 2 2 3 3 4 4" xfId="4888"/>
    <cellStyle name="_StartUp_PA2 NOW 2" xfId="4889"/>
    <cellStyle name="ÄÞ¸¶ [0]_94½ÇÀû (2)" xfId="4890"/>
    <cellStyle name="常规 17 5 2 5 2" xfId="4891"/>
    <cellStyle name="常规 3 2 4 3 4 2" xfId="4892"/>
    <cellStyle name="常规 6 13 2 2" xfId="4893"/>
    <cellStyle name="常规 57 5 2 3" xfId="4894"/>
    <cellStyle name="_B009_JTP+CJ12_貨量總表_TMT 報告 (2)_Teresa 201110 3" xfId="4895"/>
    <cellStyle name="Calculation 3" xfId="4896"/>
    <cellStyle name="常规 7 9 7 3" xfId="4897"/>
    <cellStyle name="Normal 12 3 3" xfId="4898"/>
    <cellStyle name="20% - 강조색4 2 2" xfId="4899"/>
    <cellStyle name="_B009_JTP+CJ12_貨量總表_TMT 報告 (2)_Teresa 201110_B50306CVI 2" xfId="4900"/>
    <cellStyle name="20% - 강조색4 2 3" xfId="4901"/>
    <cellStyle name="_B009_JTP+CJ12_貨量總表_TMT 報告 (2)_Teresa 201110_B50306CVI 3" xfId="4902"/>
    <cellStyle name="_Book6" xfId="4903"/>
    <cellStyle name="40% - 輔色3 2 2 2 2" xfId="4904"/>
    <cellStyle name="常规 3 2 2 8 2 2" xfId="4905"/>
    <cellStyle name="Input 23 3 3" xfId="4906"/>
    <cellStyle name="Input 18 3 3" xfId="4907"/>
    <cellStyle name="常规 3 15 8 2" xfId="4908"/>
    <cellStyle name="_Grace_201007_Annie_201302" xfId="4909"/>
    <cellStyle name="_Book6 3" xfId="4910"/>
    <cellStyle name="常规 2 2 3 2 3 2 3 2 2" xfId="4911"/>
    <cellStyle name="60% - 强调文字颜色 4 2 3 3" xfId="4912"/>
    <cellStyle name="一般 2 4 5 2" xfId="4913"/>
    <cellStyle name="超链接 6 2 3 6" xfId="4914"/>
    <cellStyle name="Normal 23 3" xfId="4915"/>
    <cellStyle name="Normal 18 3" xfId="4916"/>
    <cellStyle name="Ввод  3 8" xfId="4917"/>
    <cellStyle name="_Book6_B50306CVI" xfId="4918"/>
    <cellStyle name="Normal 18 3 2" xfId="4919"/>
    <cellStyle name="20% - 强调文字颜色 1 2 2 2 3" xfId="4920"/>
    <cellStyle name="Ввод  3 8 2" xfId="4921"/>
    <cellStyle name="計算方式 2 8 4 11" xfId="4922"/>
    <cellStyle name="超链接 3 3 2 4 3 4" xfId="4923"/>
    <cellStyle name="_Book6_B50306CVI 2" xfId="4924"/>
    <cellStyle name="Accent2 2 4 2 2" xfId="4925"/>
    <cellStyle name="常规 7 9 11" xfId="4926"/>
    <cellStyle name="Note 2 7 3" xfId="4927"/>
    <cellStyle name="超链接 2 16 3 2" xfId="4928"/>
    <cellStyle name="Header2 2 9" xfId="4929"/>
    <cellStyle name="_JTP-月營運分析_PS1+3_月營運分析" xfId="4930"/>
    <cellStyle name="Total 3 5 3 3" xfId="4931"/>
    <cellStyle name="超链接 3 2 3 2 2 4 2" xfId="4932"/>
    <cellStyle name="40% - Accent4 2 2 4 2" xfId="4933"/>
    <cellStyle name="Warning Text 2 2 2 3 2" xfId="4934"/>
    <cellStyle name="Good 2 3 2 2" xfId="4935"/>
    <cellStyle name="_Bunker Cons Budget EURCO" xfId="4936"/>
    <cellStyle name="40% - Accent6 6 2" xfId="4937"/>
    <cellStyle name="常规 13 6" xfId="4938"/>
    <cellStyle name="_MAIL_201101_JTP+CJ12" xfId="4939"/>
    <cellStyle name="입력 2 2 2 6 2" xfId="4940"/>
    <cellStyle name="汇总 3 3" xfId="4941"/>
    <cellStyle name="Normal 2 3 2 2 3 3" xfId="4942"/>
    <cellStyle name="20% - 강조색2 5 3" xfId="4943"/>
    <cellStyle name="60% - Accent3 4 5 2" xfId="4944"/>
    <cellStyle name="常规 2 2 7 2 3" xfId="4945"/>
    <cellStyle name="Header2 2 9 2" xfId="4946"/>
    <cellStyle name="40% - Accent4 2 2 4 2 2" xfId="4947"/>
    <cellStyle name="_JTP-月營運分析_PS1+3_月營運分析 2" xfId="4948"/>
    <cellStyle name="_YML-AES-AME-Jan09_ABX - C7 Slot Cost 3 3" xfId="4949"/>
    <cellStyle name="Warning Text 2 2 2 3 2 2" xfId="4950"/>
    <cellStyle name="Total 2 2 5 4 3" xfId="4951"/>
    <cellStyle name="_Bunker Cons Budget EURCO 2" xfId="4952"/>
    <cellStyle name="常规 13 6 2" xfId="4953"/>
    <cellStyle name="Note 2 4" xfId="4954"/>
    <cellStyle name="_MAIL_201101_JTP+CJ12 2" xfId="4955"/>
    <cellStyle name="Note 8" xfId="4956"/>
    <cellStyle name="_Bunker Cons Budget EURCO 2 2" xfId="4957"/>
    <cellStyle name="输入 2 2 4 2 5 3" xfId="4958"/>
    <cellStyle name="Note 2 4 2" xfId="4959"/>
    <cellStyle name="超链接 2 2 2 2 2 4 2" xfId="4960"/>
    <cellStyle name="Normal 345 5 68 2 2" xfId="4961"/>
    <cellStyle name="超链接 8 2 2 4" xfId="4962"/>
    <cellStyle name="超链接 3 2 3 2 2 2 2" xfId="4963"/>
    <cellStyle name="40% - Accent4 2 2 2 2" xfId="4964"/>
    <cellStyle name="Accent5 4 2 3 2 2" xfId="4965"/>
    <cellStyle name="Note 2 5 3" xfId="4966"/>
    <cellStyle name="_Bunker Cons Budget EURCO 3 3" xfId="4967"/>
    <cellStyle name="常规 2 3 2 2 2 5 3" xfId="4968"/>
    <cellStyle name="_Doris_201009_Annie_201302 3" xfId="4969"/>
    <cellStyle name="60% - 輔色1 2 2 4" xfId="4970"/>
    <cellStyle name="差_JTP 與 Coscon CNP 互換 - 20130415_B50306CVI" xfId="4971"/>
    <cellStyle name="常规 2 2 2 4 9" xfId="4972"/>
    <cellStyle name="_JSH_月營運分析_1" xfId="4973"/>
    <cellStyle name="标题 1 3 2 6" xfId="4974"/>
    <cellStyle name="_JTP-月營運分析_JTP-月營運分析 3" xfId="4975"/>
    <cellStyle name="中等 2 9 2" xfId="4976"/>
    <cellStyle name="輔色5 2 6 2 2" xfId="4977"/>
    <cellStyle name="Note 2 7" xfId="4978"/>
    <cellStyle name="_Bunker Cons Budget EURCO 5" xfId="4979"/>
    <cellStyle name="_Doris_201009_2013 潑水節併班-NTE" xfId="4980"/>
    <cellStyle name="Ввод  3 11" xfId="4981"/>
    <cellStyle name="Input 2 9 4" xfId="4982"/>
    <cellStyle name="超链接 2 7 5 2 3" xfId="4983"/>
    <cellStyle name="_Grace_20109 3" xfId="4984"/>
    <cellStyle name="Calculation 3 2 8 3" xfId="4985"/>
    <cellStyle name="20% - 强调文字颜色 2 2 4 2" xfId="4986"/>
    <cellStyle name="Normal 3 2 3 6" xfId="4987"/>
    <cellStyle name="20% - 輔色1 2 6" xfId="4988"/>
    <cellStyle name="常规 21 6 3 3" xfId="4989"/>
    <cellStyle name="Normal 2 2 2 3 5" xfId="4990"/>
    <cellStyle name="_Grace 201012" xfId="4991"/>
    <cellStyle name="_Bunkerage" xfId="4992"/>
    <cellStyle name="輸出 2 4 4 7 2" xfId="4993"/>
    <cellStyle name="40% - Accent1 3 5" xfId="4994"/>
    <cellStyle name="_Doris_201009_2013 潑水節併班-NTE 2" xfId="4995"/>
    <cellStyle name="Input 4 3 2 5 3" xfId="4996"/>
    <cellStyle name="입력 2 2 2 2 2 10" xfId="4997"/>
    <cellStyle name="_FES 1st 預估" xfId="4998"/>
    <cellStyle name="Input 2 2 2 7 2 2" xfId="4999"/>
    <cellStyle name="60% - Accent1 2 2 2" xfId="5000"/>
    <cellStyle name="常规 2 2 2 2 2 2 5" xfId="5001"/>
    <cellStyle name="Note 3 2 2 8" xfId="5002"/>
    <cellStyle name="注释 2 2 7" xfId="5003"/>
    <cellStyle name="20% - Accent4 5 2" xfId="5004"/>
    <cellStyle name="_CIK-1_2012 日本新年併班 - JTS" xfId="5005"/>
    <cellStyle name="常规 2 3 5 2 3 2" xfId="5006"/>
    <cellStyle name="20% - 輔色1 2 6 2" xfId="5007"/>
    <cellStyle name="60% - Accent4 4 2 5" xfId="5008"/>
    <cellStyle name="常规 7 8 11" xfId="5009"/>
    <cellStyle name="Note 2 2 3" xfId="5010"/>
    <cellStyle name="_Grace 201012 2" xfId="5011"/>
    <cellStyle name="_Bunkerage 2" xfId="5012"/>
    <cellStyle name="60% - Accent6 6 3" xfId="5013"/>
    <cellStyle name="60% - 輔色4 2 9" xfId="5014"/>
    <cellStyle name="Check Cell_2012_1st_Qtr_SKD_Review" xfId="5015"/>
    <cellStyle name="标题 2 3 3 2" xfId="5016"/>
    <cellStyle name="注释 2 6 3" xfId="5017"/>
    <cellStyle name="_CCI_2011" xfId="5018"/>
    <cellStyle name="_Grace_201007_2012 CNY Blank Sailing BC update   (2) 3" xfId="5019"/>
    <cellStyle name="中等 2 4 3 2" xfId="5020"/>
    <cellStyle name="輸出 2 2 5 7 3" xfId="5021"/>
    <cellStyle name="アクセント 1 2 3" xfId="5022"/>
    <cellStyle name="常规 7 18 6 3" xfId="5023"/>
    <cellStyle name="汇总 2 2 2 9" xfId="5024"/>
    <cellStyle name="20% - 강조색3" xfId="5025"/>
    <cellStyle name="_CCI_2011_2011 十一併班 - CIX 2" xfId="5026"/>
    <cellStyle name="_JTP-月營運分析_貨量總表_PHM - LMD all_PHM - LMD all_Teresa 201110_B50306CVI 2" xfId="5027"/>
    <cellStyle name="好_Sheet1" xfId="5028"/>
    <cellStyle name="Calculation 2 2 2 10" xfId="5029"/>
    <cellStyle name="_IFX LNY by Gimmy 3" xfId="5030"/>
    <cellStyle name="40% - Accent5 2 5 2" xfId="5031"/>
    <cellStyle name="표준 5 2" xfId="5032"/>
    <cellStyle name="計算方式 2 2 6 4 2" xfId="5033"/>
    <cellStyle name="Input 5 2 2 4 2" xfId="5034"/>
    <cellStyle name="_CCI_2011_2011 十一併班 - CIX 3" xfId="5035"/>
    <cellStyle name="_JTP-月營運分析_貨量總表_PHM - LMD all_PHM - LMD all_Teresa 201110_B50306CVI 3" xfId="5036"/>
    <cellStyle name="連結的儲存格 2 3 3 2" xfId="5037"/>
    <cellStyle name="超链接 3" xfId="5038"/>
    <cellStyle name="20% - 輔色2 2 3 2" xfId="5039"/>
    <cellStyle name="40% - 强调文字颜色 1 2 3 2" xfId="5040"/>
    <cellStyle name="Normal 9 2 3" xfId="5041"/>
    <cellStyle name="_ESA每航次效益_2012 日本新年併班 - JSH 2" xfId="5042"/>
    <cellStyle name="常规 3 3 14" xfId="5043"/>
    <cellStyle name="輸出 2 3 2 5 2 9 3" xfId="5044"/>
    <cellStyle name="Normal 8 3 2 2" xfId="5045"/>
    <cellStyle name="Normal 393 2 2" xfId="5046"/>
    <cellStyle name="_JTP-月營運分析_TMT 報告 (2)_ABX ,歐線 201112_B50306CVI" xfId="5047"/>
    <cellStyle name="60% - 輔色5 7 2" xfId="5048"/>
    <cellStyle name="_CCI_2011_2011 十一併班 - WSA ESA" xfId="5049"/>
    <cellStyle name="常规 48 3 2 3 2 2 2" xfId="5050"/>
    <cellStyle name="Input 24 2 8 2" xfId="5051"/>
    <cellStyle name="Input 19 2 8 2" xfId="5052"/>
    <cellStyle name="20% - 强调文字颜色 2 2 6 3" xfId="5053"/>
    <cellStyle name="Normal 8 3 2 2 2" xfId="5054"/>
    <cellStyle name="_JTP-月營運分析_TMT 報告 (2)_ABX ,歐線 201112_B50306CVI 2" xfId="5055"/>
    <cellStyle name="Input 4 2 4" xfId="5056"/>
    <cellStyle name="_CCI_2011_2011 十一併班 - WSA ESA 2" xfId="5057"/>
    <cellStyle name="Normal 8 3 2 2 3" xfId="5058"/>
    <cellStyle name="_JTP-月營運分析_TMT 報告 (2)_ABX ,歐線 201112_B50306CVI 3" xfId="5059"/>
    <cellStyle name="常规 2 3 2 2 2 3 3 2" xfId="5060"/>
    <cellStyle name="常规 2 2 2 2 9 2" xfId="5061"/>
    <cellStyle name="超链接 2 4 3 4 2" xfId="5062"/>
    <cellStyle name="Input 4 2 5" xfId="5063"/>
    <cellStyle name="_CCI_2011_2011 十一併班 - WSA ESA 3" xfId="5064"/>
    <cellStyle name="Normal 7 3 2 4" xfId="5065"/>
    <cellStyle name="_StartUp_麥寮二線研究HK 版 2" xfId="5066"/>
    <cellStyle name="Normal 2 6 3 2 3" xfId="5067"/>
    <cellStyle name="常规 49 3 2 3 2 2" xfId="5068"/>
    <cellStyle name="Normal 16 2 5 2" xfId="5069"/>
    <cellStyle name="_CCI_2011_2012 CNY Blank Sailing BC update   (2)_HKG線改版 + MAL2線 研究 - 20121019" xfId="5070"/>
    <cellStyle name="常规 42 4 3 7" xfId="5071"/>
    <cellStyle name="货币 2 2" xfId="5072"/>
    <cellStyle name="_CCI_2011_2012 CNY Blank Sailing BC update   (2)_HKG線改版 + MAL2線 研究 - 20121019 3" xfId="5073"/>
    <cellStyle name="_Grace 201012_2011 十一併班提案_HKG線改版 + MAL2線 研究 - 20121019 2" xfId="5074"/>
    <cellStyle name="常规 6 18 6 2" xfId="5075"/>
    <cellStyle name="20% - Accent5 3 2 3" xfId="5076"/>
    <cellStyle name="常规 3 2 2 2 4 2 4" xfId="5077"/>
    <cellStyle name="40% - 着色 3 2 2" xfId="5078"/>
    <cellStyle name="常规 3 3 2 3 4 2 2" xfId="5079"/>
    <cellStyle name="Input 2 7 2" xfId="5080"/>
    <cellStyle name="_CCI_2011_2012 CNY Blank Sailing BC update   (2)_TPS+HPH 整併研究 - 20121012" xfId="5081"/>
    <cellStyle name="Calculation 4 5 6" xfId="5082"/>
    <cellStyle name="_CCI_2011_2012 日本新年併班 - JSH" xfId="5083"/>
    <cellStyle name="Input 3 4 3 2 2" xfId="5084"/>
    <cellStyle name="一般 6 2 2 4" xfId="5085"/>
    <cellStyle name="Input 10 6 3" xfId="5086"/>
    <cellStyle name="Accent6 2 4" xfId="5087"/>
    <cellStyle name="常规 3 3 11 2" xfId="5088"/>
    <cellStyle name="_ESA 201107以後 2" xfId="5089"/>
    <cellStyle name="Normal 8 4 2 3" xfId="5090"/>
    <cellStyle name="40% - Accent2 2 2 4" xfId="5091"/>
    <cellStyle name="_SHA-2009後 3" xfId="5092"/>
    <cellStyle name="_CCI_2011_2012 日本新年併班 - JST" xfId="5093"/>
    <cellStyle name="20% - 강조색6 2 6" xfId="5094"/>
    <cellStyle name="Accent1 3 3 3" xfId="5095"/>
    <cellStyle name="_CCI_2011_2012 日本新年併班 - JST 2" xfId="5096"/>
    <cellStyle name="合計 2 10 2 8" xfId="5097"/>
    <cellStyle name="_CIX 2011_2011 十一併班 - CMS" xfId="5098"/>
    <cellStyle name="40% - Accent2 2 2 4 3" xfId="5099"/>
    <cellStyle name="差_2012Q1_B50306CVI" xfId="5100"/>
    <cellStyle name="Normal 3 2 2 4 3 2 2 2" xfId="5101"/>
    <cellStyle name="_IFX LNY by Gimmy 2" xfId="5102"/>
    <cellStyle name="_CCI_2011_2012 日本新年併班 - JST 3" xfId="5103"/>
    <cellStyle name="Normal 3 2 2 4 2" xfId="5104"/>
    <cellStyle name="_JTP-月營運分析_華中版估貨 (4)_PHM - LMD all_PHM - LMD all_ABX ,歐線 201112 3" xfId="5105"/>
    <cellStyle name="Input 3 4 7" xfId="5106"/>
    <cellStyle name="Calculation 2 12 2" xfId="5107"/>
    <cellStyle name="常规 9 2 4 5 2" xfId="5108"/>
    <cellStyle name="常规 3 3 2 2 2 2 2 2 4" xfId="5109"/>
    <cellStyle name="_CCI_2011_2012 日本新年併班 - JTS" xfId="5110"/>
    <cellStyle name="常规 2 2 4 2 2 3 2 2 3" xfId="5111"/>
    <cellStyle name="說明文字 2 3 3" xfId="5112"/>
    <cellStyle name="60% - Accent5 4 3" xfId="5113"/>
    <cellStyle name="_JTP-月營運分析_ABX_月營運分析_ABX_月營運分析 2" xfId="5114"/>
    <cellStyle name="Normal 3 2 2 4 2 3" xfId="5115"/>
    <cellStyle name="_Grace 201012_2012 CNY Blank Sailing BC update   (2)_HKG線改版 + MAL2線 研究 - 20121019 2" xfId="5116"/>
    <cellStyle name="好 8" xfId="5117"/>
    <cellStyle name="_CCI_2011_2012 日本新年併班 - JTS 3" xfId="5118"/>
    <cellStyle name="常规 3 2 2 4 6" xfId="5119"/>
    <cellStyle name="說明文字 2 3 3 3" xfId="5120"/>
    <cellStyle name="60% - Accent5 4 3 3" xfId="5121"/>
    <cellStyle name="Input 8 3 3" xfId="5122"/>
    <cellStyle name="Заголовок 4 3" xfId="5123"/>
    <cellStyle name="_CIX CCI IFX TMT OMIT (3) 3" xfId="5124"/>
    <cellStyle name="_JTP-月營運分析_貨量總表_PHM - LMD all_TMT 報告 (2)_B50306CVI 3" xfId="5125"/>
    <cellStyle name="Normal 2 4 2 3 2" xfId="5126"/>
    <cellStyle name="계산 2 2 2 2 6" xfId="5127"/>
    <cellStyle name="Input 24 8" xfId="5128"/>
    <cellStyle name="Input 19 8" xfId="5129"/>
    <cellStyle name="_Christine 201006_2011 十一併班 - CIX 2" xfId="5130"/>
    <cellStyle name="_CIX 201107後" xfId="5131"/>
    <cellStyle name="Calculation 4 2 2 2 3 3" xfId="5132"/>
    <cellStyle name="計算方式 2 7 5 2 6 2" xfId="5133"/>
    <cellStyle name="Note 2 2 4 2 3" xfId="5134"/>
    <cellStyle name="計算方式 2 2 2 4 2 4" xfId="5135"/>
    <cellStyle name="Output 4 2 10 3" xfId="5136"/>
    <cellStyle name="合計 2 4 5 2 3 3" xfId="5137"/>
    <cellStyle name="_KTP 搭配 TPS 研究 20110503 2" xfId="5138"/>
    <cellStyle name="Valuta (0)_RESULTS" xfId="5139"/>
    <cellStyle name="_JTP+CJ12_B008 2" xfId="5140"/>
    <cellStyle name="_HK &amp; PRD 效益分析201011" xfId="5141"/>
    <cellStyle name="Normale_RESULTS" xfId="5142"/>
    <cellStyle name="Input 24 9" xfId="5143"/>
    <cellStyle name="Input 19 9" xfId="5144"/>
    <cellStyle name="_Christine 201006_2011 十一併班 - CIX 3" xfId="5145"/>
    <cellStyle name="Normal 2 4 2 3 3" xfId="5146"/>
    <cellStyle name="계산 2 2 2 2 7" xfId="5147"/>
    <cellStyle name="輸入 2 5 3 3 7 2" xfId="5148"/>
    <cellStyle name="20% - Accent3 4 2" xfId="5149"/>
    <cellStyle name="常规 6 2 10 3" xfId="5150"/>
    <cellStyle name="計算方式 2 7 4 2 7 3" xfId="5151"/>
    <cellStyle name="Input 13 5 3" xfId="5152"/>
    <cellStyle name="_Christine 201006_2011 十一併班 - TMT 3" xfId="5153"/>
    <cellStyle name="超链接 3 2 2 3 2" xfId="5154"/>
    <cellStyle name="40% - Accent3 3 2" xfId="5155"/>
    <cellStyle name="Accent5 3 3 3" xfId="5156"/>
    <cellStyle name="Вычисление 2 4 3" xfId="5157"/>
    <cellStyle name="常规 6 2 13" xfId="5158"/>
    <cellStyle name="輸出 2 2 3 3 6 2" xfId="5159"/>
    <cellStyle name="Input 13 8" xfId="5160"/>
    <cellStyle name="_JTP-月營運分析_華中版估貨 (4)_TMT 報告 (2)" xfId="5161"/>
    <cellStyle name="20% - 강조색2 2 3 3" xfId="5162"/>
    <cellStyle name="60% - Accent3 4 2 2 3" xfId="5163"/>
    <cellStyle name="常规 13 3 2 3" xfId="5164"/>
    <cellStyle name="常规 17 4" xfId="5165"/>
    <cellStyle name="常规 22 4" xfId="5166"/>
    <cellStyle name="Input 29 2 9 2" xfId="5167"/>
    <cellStyle name="常规 2 2 2 2 4 2 2" xfId="5168"/>
    <cellStyle name="_Christine 201006_2011 十一併班 - WSA ESA" xfId="5169"/>
    <cellStyle name="_JTP-月營運分析_PHM - LMD all_Teresa 201110 2" xfId="5170"/>
    <cellStyle name="Примечание 5 2 5 2" xfId="5171"/>
    <cellStyle name="常规 2 2 2 3 2 2 4 2" xfId="5172"/>
    <cellStyle name="常规 4 4 2 2 4 3" xfId="5173"/>
    <cellStyle name="60% - 輔色6 2 6 3" xfId="5174"/>
    <cellStyle name="標題 1 3 2" xfId="5175"/>
    <cellStyle name="常规 5 2 3 2 2 2 3" xfId="5176"/>
    <cellStyle name="_CIK-1_2011 十一併班 - WSA ESA" xfId="5177"/>
    <cellStyle name="_JTP-月營運分析_華中版估貨 (4)_PHM - LMD all 2" xfId="5178"/>
    <cellStyle name="60% - Accent5 4 2 4 2" xfId="5179"/>
    <cellStyle name="超链接 3 2 2 3 2 3" xfId="5180"/>
    <cellStyle name="40% - Accent3 3 2 3" xfId="5181"/>
    <cellStyle name="備註 2 4 2 2 10" xfId="5182"/>
    <cellStyle name="Input 13 8 3" xfId="5183"/>
    <cellStyle name="_JTP-月營運分析_華中版估貨 (4)_TMT 報告 (2) 3" xfId="5184"/>
    <cellStyle name="備註 2 2 3 8" xfId="5185"/>
    <cellStyle name="Normal 2 22" xfId="5186"/>
    <cellStyle name="Normal 2 17" xfId="5187"/>
    <cellStyle name="_Christine 201006_2011 十一併班 - WSA ESA 3" xfId="5188"/>
    <cellStyle name="超链接 2 7 2 4 5" xfId="5189"/>
    <cellStyle name="_Christine 201006_2011 十一併班提案_CVT投入2500船型 study 20120704 (2)" xfId="5190"/>
    <cellStyle name="20% - 輔色3 2 5" xfId="5191"/>
    <cellStyle name="40% - 强调文字颜色 2 2 5" xfId="5192"/>
    <cellStyle name="常规 2 3 3 3 2 3" xfId="5193"/>
    <cellStyle name="計算方式 2 4 2 3 2 2 2" xfId="5194"/>
    <cellStyle name="_StartUp_NTE NOW" xfId="5195"/>
    <cellStyle name="常规 3 7 2 4" xfId="5196"/>
    <cellStyle name="Note 3 2 3 4 2" xfId="5197"/>
    <cellStyle name="常规 3 11 3" xfId="5198"/>
    <cellStyle name="一般 3 2 3" xfId="5199"/>
    <cellStyle name="_Christine 201006_2011 十一併班提案_TPS+HPH 整併研究 - 20121012 3" xfId="5200"/>
    <cellStyle name="_Christine 201006_2012 CNY Blank Sailing BC update   (2)" xfId="5201"/>
    <cellStyle name="常规 5 10 2 2 3" xfId="5202"/>
    <cellStyle name="Normal 3 2 4 3" xfId="5203"/>
    <cellStyle name="제목 3 2 2 2 3" xfId="5204"/>
    <cellStyle name="常规 8 2 3" xfId="5205"/>
    <cellStyle name="20% - 輔色1 3 3" xfId="5206"/>
    <cellStyle name="Output 4 2 3 7" xfId="5207"/>
    <cellStyle name="Normal 2 2 2 4 2" xfId="5208"/>
    <cellStyle name="常规 7 3 2 9" xfId="5209"/>
    <cellStyle name="_Grace 201104" xfId="5210"/>
    <cellStyle name="常规 2 29" xfId="5211"/>
    <cellStyle name="常规 2 34" xfId="5212"/>
    <cellStyle name="常规 2 6 7 3 3" xfId="5213"/>
    <cellStyle name="_Christine 201006_2012 CNY Blank Sailing BC update   (2)_CVT投入2500船型 study 20120704 (2)" xfId="5214"/>
    <cellStyle name="常规 2 2 6 2 2" xfId="5215"/>
    <cellStyle name="好 2 3 2 6" xfId="5216"/>
    <cellStyle name="備註 2 5 4 5 2" xfId="5217"/>
    <cellStyle name="20% - 輔色6 2 2 6" xfId="5218"/>
    <cellStyle name="超链接 3 2 2 2 9" xfId="5219"/>
    <cellStyle name="20% - 강조색1 5 2" xfId="5220"/>
    <cellStyle name="40% - Accent3 2 9" xfId="5221"/>
    <cellStyle name="超链接 5 5 5 3" xfId="5222"/>
    <cellStyle name="Input 4 15" xfId="5223"/>
    <cellStyle name="Calculation 2 9 4" xfId="5224"/>
    <cellStyle name="20% - Accent1 3 2 4" xfId="5225"/>
    <cellStyle name="Input 4 2 2 6 2" xfId="5226"/>
    <cellStyle name="Input [yellow] 3 2 3" xfId="5227"/>
    <cellStyle name="_Doris_201102_2012 CNY Blank Sailing BC update   (2) 3" xfId="5228"/>
    <cellStyle name="60% - 강조색6 2 6" xfId="5229"/>
    <cellStyle name="合計 15 2" xfId="5230"/>
    <cellStyle name="超链接 3 4 2 4 7" xfId="5231"/>
    <cellStyle name="_Slot Cost Calculations Sept08 4" xfId="5232"/>
    <cellStyle name="_PHX+IF2 201007報告_2012 日本新年併班 - JSH 3" xfId="5233"/>
    <cellStyle name="常规 2 10 7 2" xfId="5234"/>
    <cellStyle name="常规 17 2 7 3" xfId="5235"/>
    <cellStyle name="_Christine 201006_2012 CNY Blank Sailing BC update   (2)_CVT投入2500船型 study 20120704 (2) 2" xfId="5236"/>
    <cellStyle name="常规 2 2 6 2 2 2" xfId="5237"/>
    <cellStyle name="合計 15 3" xfId="5238"/>
    <cellStyle name="超链接 3 4 2 4 8" xfId="5239"/>
    <cellStyle name="_Slot Cost Calculations Sept08 5" xfId="5240"/>
    <cellStyle name="常规 2 10 7 3" xfId="5241"/>
    <cellStyle name="常规 17 2 7 4" xfId="5242"/>
    <cellStyle name="_Christine 201006_2012 CNY Blank Sailing BC update   (2)_CVT投入2500船型 study 20120704 (2) 3" xfId="5243"/>
    <cellStyle name="常规 2 2 6 2 2 3" xfId="5244"/>
    <cellStyle name="常规 4 4 2 3 2 2" xfId="5245"/>
    <cellStyle name="超链接 2 10 3 3" xfId="5246"/>
    <cellStyle name="_TPI_2012 日本新年併班 - JSH" xfId="5247"/>
    <cellStyle name="_Christine 201006_2012 CNY Blank Sailing BC update   (2)_HKG線改版 + MAL2線 研究 - 20121019" xfId="5248"/>
    <cellStyle name="20% - アクセント 6 6" xfId="5249"/>
    <cellStyle name="_JTP-月營運分析_PS1+3_月營運分析_B50306CVI" xfId="5250"/>
    <cellStyle name="注释 2 2 3 2 2 2" xfId="5251"/>
    <cellStyle name="_Christine 201006_2012 CNY Blank Sailing BC update   (2)_TPS+HPH 整併研究 - 20121012" xfId="5252"/>
    <cellStyle name="計算方式 2 3 6 3" xfId="5253"/>
    <cellStyle name="Input 5 3 2 3" xfId="5254"/>
    <cellStyle name="_Christine 201006_2012 CNY Blank Sailing BC update   (2)_TPS+HPH 整併研究 - 20121012 2" xfId="5255"/>
    <cellStyle name="常规 2 4 2 2 2 4 2 3" xfId="5256"/>
    <cellStyle name="_JTP-月營運分析_PS1+3_月營運分析_B50306CVI 2" xfId="5257"/>
    <cellStyle name="備註 2 4 3 10" xfId="5258"/>
    <cellStyle name="Normal 3 4 3 3" xfId="5259"/>
    <cellStyle name="40% - 强调文字颜色 2 2 3" xfId="5260"/>
    <cellStyle name="20% - 輔色3 2 3" xfId="5261"/>
    <cellStyle name="_JTP-月營運分析_貨量總表_PHM - LMD all_TMT 報告 (2)_ABX ,歐線 201112_B50306CVI" xfId="5262"/>
    <cellStyle name="_MAIL_201101_JTP+CJ12_B50306CVI 3" xfId="5263"/>
    <cellStyle name="_JTP-月營運分析_PS1+3_月營運分析_B50306CVI 3" xfId="5264"/>
    <cellStyle name="計算方式 2 3 6 4" xfId="5265"/>
    <cellStyle name="Input 5 3 2 4" xfId="5266"/>
    <cellStyle name="_Christine 201006_2012 CNY Blank Sailing BC update   (2)_TPS+HPH 整併研究 - 20121012 3" xfId="5267"/>
    <cellStyle name="Normal 3 3 5 2" xfId="5268"/>
    <cellStyle name="常规 9 3 2" xfId="5269"/>
    <cellStyle name="連結的儲存格 2 5 2" xfId="5270"/>
    <cellStyle name="20% - 輔色2 4 2" xfId="5271"/>
    <cellStyle name="Heading 3 2 2 4 3" xfId="5272"/>
    <cellStyle name="_JTP-月營運分析_貨量總表_TMT 報告 (2) 3" xfId="5273"/>
    <cellStyle name="Input 5 2 4 3" xfId="5274"/>
    <cellStyle name="_Christine 201006_2012 日本新年併班 - JSH" xfId="5275"/>
    <cellStyle name="Total 4 2 3 3 2" xfId="5276"/>
    <cellStyle name="Input 5 2 4 3 2" xfId="5277"/>
    <cellStyle name="_Christine 201006_2012 日本新年併班 - JSH 2" xfId="5278"/>
    <cellStyle name="Input 5 2 4 3 3" xfId="5279"/>
    <cellStyle name="_Christine 201006_2012 日本新年併班 - JSH 3" xfId="5280"/>
    <cellStyle name="Accent4 4 2 3 2" xfId="5281"/>
    <cellStyle name="20% - アクセント 5 3 2" xfId="5282"/>
    <cellStyle name="输出 2 2 4 2 7 3" xfId="5283"/>
    <cellStyle name="40% - Accent5 2 2 2 4 2" xfId="5284"/>
    <cellStyle name="Input 30 2" xfId="5285"/>
    <cellStyle name="Input 25 2" xfId="5286"/>
    <cellStyle name="_CN1-2_2012 日本新年併班 - JTS" xfId="5287"/>
    <cellStyle name="常规 9 3 2 3" xfId="5288"/>
    <cellStyle name="連結的儲存格 2 5 2 3" xfId="5289"/>
    <cellStyle name="Вывод 3 3 2" xfId="5290"/>
    <cellStyle name="_Christine 201006_2012 日本新年併班 - JST" xfId="5291"/>
    <cellStyle name="_Christine 201006_2012 日本新年併班 - JST 2" xfId="5292"/>
    <cellStyle name="常规 43 4" xfId="5293"/>
    <cellStyle name="超链接 2 4 4 3 2" xfId="5294"/>
    <cellStyle name="_FES-第九條 Kota Lumba 租金模擬 19000-II_2011 十一併班 - CMS 3" xfId="5295"/>
    <cellStyle name="常规 2 4 2 2 2 2 5" xfId="5296"/>
    <cellStyle name="常规 3 3 3 2 2 2 2 2" xfId="5297"/>
    <cellStyle name="常规 2 2 2 3 8 2" xfId="5298"/>
    <cellStyle name="常规 2 5 2 3 2 2 3" xfId="5299"/>
    <cellStyle name="60% - 강조색1 2 2 4" xfId="5300"/>
    <cellStyle name="常规 2 3 2 2 2 4 2 2" xfId="5301"/>
    <cellStyle name="計算方式 2 3 5 2 6 2" xfId="5302"/>
    <cellStyle name="_Christine 201006_2013 潑水節併班-NTE 2" xfId="5303"/>
    <cellStyle name="常规 6 6 4 3" xfId="5304"/>
    <cellStyle name="Input 8 8 3" xfId="5305"/>
    <cellStyle name="Input 5 2 3 9" xfId="5306"/>
    <cellStyle name="備註 2 3 2 6 2" xfId="5307"/>
    <cellStyle name="_TPS_AWE_CKYH_2009system_cost　Market Hire" xfId="5308"/>
    <cellStyle name="超链接 11" xfId="5309"/>
    <cellStyle name="常规 10 3 3 3 2 2" xfId="5310"/>
    <cellStyle name="Input 21 2 5" xfId="5311"/>
    <cellStyle name="Input 16 2 5" xfId="5312"/>
    <cellStyle name="_HK &amp; PRD 效益分析201011 3" xfId="5313"/>
    <cellStyle name="Input 24 9 3" xfId="5314"/>
    <cellStyle name="Input 19 9 3" xfId="5315"/>
    <cellStyle name="超链接 2 5 2 2 3 3 5" xfId="5316"/>
    <cellStyle name="_Christine 201006_ABX -併班貨量預估 format" xfId="5317"/>
    <cellStyle name="常规 2 6 2 6 2" xfId="5318"/>
    <cellStyle name="20% - Accent3 4 2 3" xfId="5319"/>
    <cellStyle name="超链接 3 2 5 3 3" xfId="5320"/>
    <cellStyle name="20% - Accent3 4 2 3 2" xfId="5321"/>
    <cellStyle name="40% - Accent6 3 3" xfId="5322"/>
    <cellStyle name="常规 10 7" xfId="5323"/>
    <cellStyle name="常规 9 2 5 9 3" xfId="5324"/>
    <cellStyle name="Accent2" xfId="5325"/>
    <cellStyle name="_Christine 201006_ABX -併班貨量預估 format 2" xfId="5326"/>
    <cellStyle name="超链接 3 2 5 3 4" xfId="5327"/>
    <cellStyle name="20% - Accent3 4 2 3 3" xfId="5328"/>
    <cellStyle name="40% - Accent6 3 4" xfId="5329"/>
    <cellStyle name="常规 10 8" xfId="5330"/>
    <cellStyle name="備註 2 2 10" xfId="5331"/>
    <cellStyle name="Accent3" xfId="5332"/>
    <cellStyle name="_Christine 201006_ABX -併班貨量預估 format 3" xfId="5333"/>
    <cellStyle name="Normal 3 5 3 2 3" xfId="5334"/>
    <cellStyle name="40% - 强调文字颜色 3 2 2 3" xfId="5335"/>
    <cellStyle name="計算方式 2 10 7" xfId="5336"/>
    <cellStyle name="Normal 27 3" xfId="5337"/>
    <cellStyle name="20% - 輔色4 2 2 3" xfId="5338"/>
    <cellStyle name="備註 3 4 6" xfId="5339"/>
    <cellStyle name="출력 2 2 2 2 4" xfId="5340"/>
    <cellStyle name="요약 3 2 2 10" xfId="5341"/>
    <cellStyle name="中等 2 5 2 2" xfId="5342"/>
    <cellStyle name="輸出 2 2 6 6 3" xfId="5343"/>
    <cellStyle name="常规 7 19 5 3" xfId="5344"/>
    <cellStyle name="_JTP-月營運分析_PHM - LMD all_PHM - LMD all_TMT 報告 (2)_ABX ,歐線 201112" xfId="5345"/>
    <cellStyle name="Normal 40" xfId="5346"/>
    <cellStyle name="Normal 35" xfId="5347"/>
    <cellStyle name="20% - 輔色4 2 5" xfId="5348"/>
    <cellStyle name="40% - 强调文字颜色 3 2 5" xfId="5349"/>
    <cellStyle name="常规 2 3 3 4 2 3" xfId="5350"/>
    <cellStyle name="計算方式 2 10 4 3" xfId="5351"/>
    <cellStyle name="_Doris_201201" xfId="5352"/>
    <cellStyle name="Neutral 2 2 6" xfId="5353"/>
    <cellStyle name="_Christine edit 201008" xfId="5354"/>
    <cellStyle name="Input 2 2 2 3" xfId="5355"/>
    <cellStyle name="_KEU Budget bunker 2010FY-29-01-2010 3" xfId="5356"/>
    <cellStyle name="출력 2 2 2 2 4 2" xfId="5357"/>
    <cellStyle name="中等 2 5 2 2 2" xfId="5358"/>
    <cellStyle name="Вывод 2 2 6" xfId="5359"/>
    <cellStyle name="_JTP-月營運分析_PHM - LMD all_PHM - LMD all_TMT 報告 (2)_ABX ,歐線 201112 2" xfId="5360"/>
    <cellStyle name="链接单元格 2 6" xfId="5361"/>
    <cellStyle name="Calculation 3 2 4 3" xfId="5362"/>
    <cellStyle name="Normal 35 2" xfId="5363"/>
    <cellStyle name="20% - 輔色4 2 5 2" xfId="5364"/>
    <cellStyle name="常规 2 2 3 3 2 3 4" xfId="5365"/>
    <cellStyle name="常规 3 4 2 2 8" xfId="5366"/>
    <cellStyle name="40% - 强调文字颜色 3 2 5 2" xfId="5367"/>
    <cellStyle name="_Doris_201201 2" xfId="5368"/>
    <cellStyle name="60% - Accent5 2 2 2 3 3" xfId="5369"/>
    <cellStyle name="_Christine edit 201008 2" xfId="5370"/>
    <cellStyle name="千位分隔[0] 2 12" xfId="5371"/>
    <cellStyle name="Input 2 2 2 3 2" xfId="5372"/>
    <cellStyle name="_KEU Budget bunker 2010FY-29-01-2010 3 2" xfId="5373"/>
    <cellStyle name="Input 2 5 4" xfId="5374"/>
    <cellStyle name="Accent5 5" xfId="5375"/>
    <cellStyle name="汇总 2" xfId="5376"/>
    <cellStyle name="Normal 2 3 2 2 2" xfId="5377"/>
    <cellStyle name="20% - 강조색2 4" xfId="5378"/>
    <cellStyle name="_Christine edit 201008_2013 潑水節併班-NTE 3" xfId="5379"/>
    <cellStyle name="備註 2 5 5 4" xfId="5380"/>
    <cellStyle name="Normal 4 2 2 3" xfId="5381"/>
    <cellStyle name="_YML-AES-AME-Jan09_ABX - C7 Slot Cost 2" xfId="5382"/>
    <cellStyle name="Normal 2 5 4 3 2 2 2" xfId="5383"/>
    <cellStyle name="_Christine edit 201008_Annie_201302 3" xfId="5384"/>
    <cellStyle name="常规 2 36 4 3" xfId="5385"/>
    <cellStyle name="輸入 2 3 5 2 10" xfId="5386"/>
    <cellStyle name="_CIK-1_2011 十一併班 - CMS" xfId="5387"/>
    <cellStyle name="Input 33 4" xfId="5388"/>
    <cellStyle name="Input 28 4" xfId="5389"/>
    <cellStyle name="常规 7 17 5 2" xfId="5390"/>
    <cellStyle name="常规 6 12 9" xfId="5391"/>
    <cellStyle name="輸入 2 2 2 4 3" xfId="5392"/>
    <cellStyle name="好_COSCON THAILAND COSNAM STAFF 2012 JULY 2" xfId="5393"/>
    <cellStyle name="20% - 輔色5 9 2" xfId="5394"/>
    <cellStyle name="계산 2 2 2 6 2" xfId="5395"/>
    <cellStyle name="_HPH3_0429 2" xfId="5396"/>
    <cellStyle name="표준 6" xfId="5397"/>
    <cellStyle name="計算方式 2 2 6 5" xfId="5398"/>
    <cellStyle name="Input 5 2 2 5" xfId="5399"/>
    <cellStyle name="_PHX _2013 潑水節併班-NTE 3" xfId="5400"/>
    <cellStyle name="Normal 3 3 3 4" xfId="5401"/>
    <cellStyle name="40% - 强调文字颜色 1 2 4" xfId="5402"/>
    <cellStyle name="常规 2 3 3 2 2 2" xfId="5403"/>
    <cellStyle name="連結的儲存格 2 3 4" xfId="5404"/>
    <cellStyle name="20% - 輔色2 2 4" xfId="5405"/>
    <cellStyle name="Input 4 2 13" xfId="5406"/>
    <cellStyle name="Heading 3 2 2 2 5" xfId="5407"/>
    <cellStyle name="_Doris_201102_2012 CNY Blank Sailing BC update   (2)_CVT投入2500船型 study 20120704 (2)" xfId="5408"/>
    <cellStyle name="備註 3 2 3 2" xfId="5409"/>
    <cellStyle name="一般 680 5 2 3" xfId="5410"/>
    <cellStyle name="_CIK-1_2011 十一併班 - CMS 2" xfId="5411"/>
    <cellStyle name="40% - Accent5 2 6 3" xfId="5412"/>
    <cellStyle name="Примечание 2 3 11" xfId="5413"/>
    <cellStyle name="計算方式 2 2 6 5 2" xfId="5414"/>
    <cellStyle name="Input 5 2 2 5 2" xfId="5415"/>
    <cellStyle name="_JTP-月營運分析_TMT 報告 (2)_Teresa 201110" xfId="5416"/>
    <cellStyle name="Normal 9 3 3" xfId="5417"/>
    <cellStyle name="Calculation 4 2 12" xfId="5418"/>
    <cellStyle name="常规 3 17 2 3" xfId="5419"/>
    <cellStyle name="20% - 輔色2 2 4 2" xfId="5420"/>
    <cellStyle name="40% - 强调文字颜色 1 2 4 2" xfId="5421"/>
    <cellStyle name="常规 2 3 3 2 2 2 2" xfId="5422"/>
    <cellStyle name="_Doris_201102_2012 CNY Blank Sailing BC update   (2)_CVT投入2500船型 study 20120704 (2) 2" xfId="5423"/>
    <cellStyle name="一般 680 5 2 4" xfId="5424"/>
    <cellStyle name="_CIK-1_2011 十一併班 - CMS 3" xfId="5425"/>
    <cellStyle name="Normal 9 3 4" xfId="5426"/>
    <cellStyle name="輸入 2 6 2 4 8 2" xfId="5427"/>
    <cellStyle name="Calculation 4 2 13" xfId="5428"/>
    <cellStyle name="20% - 輔色2 2 4 3" xfId="5429"/>
    <cellStyle name="40% - 强调文字颜色 1 2 4 3" xfId="5430"/>
    <cellStyle name="常规 2 3 3 2 2 2 3" xfId="5431"/>
    <cellStyle name="合計 2 2 3 3 2 7 2" xfId="5432"/>
    <cellStyle name="Heading 1 4 2 2" xfId="5433"/>
    <cellStyle name="_Doris_201102_2012 CNY Blank Sailing BC update   (2)_CVT投入2500船型 study 20120704 (2) 3" xfId="5434"/>
    <cellStyle name="常规 42 12 2 2" xfId="5435"/>
    <cellStyle name="_CIK-1_2011 十一併班 - WSA ESA 3" xfId="5436"/>
    <cellStyle name="超链接 3 2 8 5" xfId="5437"/>
    <cellStyle name="20% - 輔色1 2 3 2" xfId="5438"/>
    <cellStyle name="Calc Currency (0) 5 2" xfId="5439"/>
    <cellStyle name="常规 16 12" xfId="5440"/>
    <cellStyle name="常规 21 12" xfId="5441"/>
    <cellStyle name="_CIK-1_2012 CNY Blank Sailing BC update   (2) 2" xfId="5442"/>
    <cellStyle name="Normal 2 2 2 3 2 2" xfId="5443"/>
    <cellStyle name="Output 2 4 12" xfId="5444"/>
    <cellStyle name="_CMS 華中版" xfId="5445"/>
    <cellStyle name="Normal 7 2 4 2 2" xfId="5446"/>
    <cellStyle name="_JTP-月營運分析_PHM - LMD all_TMT 報告 (2)_Teresa 201110_B50306CVI 2" xfId="5447"/>
    <cellStyle name="Hyperlink 4 2 2" xfId="5448"/>
    <cellStyle name="20% - Accent3 5 4" xfId="5449"/>
    <cellStyle name="_CIK-1_2012 CNY Blank Sailing BC update   (2)_TPS+HPH 整併研究 - 20121012" xfId="5450"/>
    <cellStyle name="常规 2 2 3 4 2 2 2 2" xfId="5451"/>
    <cellStyle name="常规 4 6 3 3 3" xfId="5452"/>
    <cellStyle name="輸出 2 12 4" xfId="5453"/>
    <cellStyle name="計算方式 2 2 2 4 2 8" xfId="5454"/>
    <cellStyle name="Input 3 2 2 9 3" xfId="5455"/>
    <cellStyle name="_CIK-1_2012 日本新年併班 - JSH 2" xfId="5456"/>
    <cellStyle name="Итог 2 8 3" xfId="5457"/>
    <cellStyle name="Note 2 3 3 2" xfId="5458"/>
    <cellStyle name="常规 2 2 3 4 2 2 2 3" xfId="5459"/>
    <cellStyle name="輸出 2 12 5" xfId="5460"/>
    <cellStyle name="計算方式 2 2 2 4 2 9" xfId="5461"/>
    <cellStyle name="_CIK-1_2012 日本新年併班 - JSH 3" xfId="5462"/>
    <cellStyle name="Normal 2 7 2 2 3 2 2" xfId="5463"/>
    <cellStyle name="_CIK-1_2012 日本新年併班 - JST" xfId="5464"/>
    <cellStyle name="好_KEU Slot Cost Calc 02-02-2010_Simulation (2) 2 2 4" xfId="5465"/>
    <cellStyle name="Comma [0] 2 4" xfId="5466"/>
    <cellStyle name="_CIK-1_2012 日本新年併班 - JST 2" xfId="5467"/>
    <cellStyle name="_CN1-2_2012 CNY Blank Sailing BC update   (2)_HKG線改版 + MAL2線 研究 - 20121019 3" xfId="5468"/>
    <cellStyle name="_CIK-1_2012 日本新年併班 - JST 3" xfId="5469"/>
    <cellStyle name="40% - Accent1 3 5 2" xfId="5470"/>
    <cellStyle name="_FES 1st 預估 2" xfId="5471"/>
    <cellStyle name="60% - Accent1 2 2 2 2" xfId="5472"/>
    <cellStyle name="常规 2 2 2 2 2 2 5 2" xfId="5473"/>
    <cellStyle name="20% - 강조색4 2 4 3" xfId="5474"/>
    <cellStyle name="Check Cell 3 3 3" xfId="5475"/>
    <cellStyle name="_CIK-1_2012 日本新年併班 - JTS 2" xfId="5476"/>
    <cellStyle name="常规 2 3 5 2 3 2 2" xfId="5477"/>
    <cellStyle name="Output 3 2 9" xfId="5478"/>
    <cellStyle name="_FES 1st 預估 3" xfId="5479"/>
    <cellStyle name="Normal 345 5 2" xfId="5480"/>
    <cellStyle name="20% - Accent2 2 2 2 4 2" xfId="5481"/>
    <cellStyle name="_CIK-1_2012 日本新年併班 - JTS 3" xfId="5482"/>
    <cellStyle name="常规 2 3 5 2 3 2 3" xfId="5483"/>
    <cellStyle name="輸出 9 2 3 3" xfId="5484"/>
    <cellStyle name="Linked Cell 4 2 2" xfId="5485"/>
    <cellStyle name="_PNH-月營運分析_B50306CVI" xfId="5486"/>
    <cellStyle name="_CIX" xfId="5487"/>
    <cellStyle name="20% - Accent2 2 2 3" xfId="5488"/>
    <cellStyle name="20% - Accent2 2 2 3 2" xfId="5489"/>
    <cellStyle name="常规 3 2 2 11" xfId="5490"/>
    <cellStyle name="40% - 輔色6 2 9" xfId="5491"/>
    <cellStyle name="常规 3 15 5 3" xfId="5492"/>
    <cellStyle name="Linked Cell 4 2 2 2" xfId="5493"/>
    <cellStyle name="_PNH-月營運分析_B50306CVI 2" xfId="5494"/>
    <cellStyle name="_CIX 2" xfId="5495"/>
    <cellStyle name="백분율 2" xfId="5496"/>
    <cellStyle name="_CIX 2011" xfId="5497"/>
    <cellStyle name="常规 2 5 2 5 2 3" xfId="5498"/>
    <cellStyle name="合計 2 3 3 3 10 3" xfId="5499"/>
    <cellStyle name="20% - Accent2 2 3 2 2 2" xfId="5500"/>
    <cellStyle name="강조색1 2 2 4" xfId="5501"/>
    <cellStyle name="40% - Accent2 3 3 3" xfId="5502"/>
    <cellStyle name="20% - Accent4 2 6 3" xfId="5503"/>
    <cellStyle name="Total 2 2 2 2 2 3" xfId="5504"/>
    <cellStyle name="20% - Accent4 2 2 4 3" xfId="5505"/>
    <cellStyle name="常规 2 2 2 2 2 3 8" xfId="5506"/>
    <cellStyle name="60% - 강조색3 2 3 3" xfId="5507"/>
    <cellStyle name="常规 3 3 2 2 3 2 3 3" xfId="5508"/>
    <cellStyle name="_CIX 2011 2" xfId="5509"/>
    <cellStyle name="標題 4 2 11" xfId="5510"/>
    <cellStyle name="_CIX 2011 3" xfId="5511"/>
    <cellStyle name="常规 2 2 4 3 9 2" xfId="5512"/>
    <cellStyle name="Normal 2 6 3 2" xfId="5513"/>
    <cellStyle name="一般 8 3 4" xfId="5514"/>
    <cellStyle name="Note 2 3 2 6" xfId="5515"/>
    <cellStyle name="标题 2 3 5 3 3" xfId="5516"/>
    <cellStyle name="合計 2 10 2 8 2" xfId="5517"/>
    <cellStyle name="_CIX 2011_2011 十一併班 - CMS 2" xfId="5518"/>
    <cellStyle name="Note 2 2 2 2 2 3" xfId="5519"/>
    <cellStyle name="備註 2 3 2 2 2 10" xfId="5520"/>
    <cellStyle name="一般 8 3 5" xfId="5521"/>
    <cellStyle name="Note 2 3 2 7" xfId="5522"/>
    <cellStyle name="合計 2 10 2 8 3" xfId="5523"/>
    <cellStyle name="_CIX 2011_2011 十一併班 - CMS 3" xfId="5524"/>
    <cellStyle name="Note 2 2 2 2 2 4" xfId="5525"/>
    <cellStyle name="Normal 5 2 9" xfId="5526"/>
    <cellStyle name="常规 4 4 4 5" xfId="5527"/>
    <cellStyle name="_CIX 2011_2011 十一併班 - TMT 2" xfId="5528"/>
    <cellStyle name="常规 4 4 4 6" xfId="5529"/>
    <cellStyle name="_CIX 2011_2011 十一併班 - TMT 3" xfId="5530"/>
    <cellStyle name="Normal 3 2 2 3 3 4" xfId="5531"/>
    <cellStyle name="_JTP-月營運分析_JSH_月營運分析_B50306CVI" xfId="5532"/>
    <cellStyle name="_JTP-月營運分析_華中版估貨 (4)_ABX ,歐線 201112_B50306CVI" xfId="5533"/>
    <cellStyle name="_CIX 2011_2011 十一併班 - WSA ESA" xfId="5534"/>
    <cellStyle name="壞 6 2" xfId="5535"/>
    <cellStyle name="Heading 3 3 4" xfId="5536"/>
    <cellStyle name="Grey 2" xfId="5537"/>
    <cellStyle name="常规 3 2 3 2 3 2 2 4" xfId="5538"/>
    <cellStyle name="_JTP-月營運分析_華中版估貨 (4)_ABX ,歐線 201112_B50306CVI 3" xfId="5539"/>
    <cellStyle name="常规 2 2 2 2 3 4 2 4" xfId="5540"/>
    <cellStyle name="_NCT 2011_2012 日本新年併班 - JTS" xfId="5541"/>
    <cellStyle name="常规 42 4 2 3 2 2 2" xfId="5542"/>
    <cellStyle name="_JTP-月營運分析_JSH_月營運分析_B50306CVI 3" xfId="5543"/>
    <cellStyle name="Input 28 2 9" xfId="5544"/>
    <cellStyle name="_Grace 201006_Annie_201302 2" xfId="5545"/>
    <cellStyle name="_Grace 201011_Annie_201302 2" xfId="5546"/>
    <cellStyle name="Note 2 2 2 3 2" xfId="5547"/>
    <cellStyle name="_CIX 2011_2011 十一併班 - WSA ESA 3" xfId="5548"/>
    <cellStyle name="Heading 3 3 4 3" xfId="5549"/>
    <cellStyle name="_CIX 2011_2012 CNY Blank Sailing BC update   (2)_CVT投入2500船型 study 20120704 (2)" xfId="5550"/>
    <cellStyle name="輸出 2 6 6 2 7 3" xfId="5551"/>
    <cellStyle name="_JTH 3" xfId="5552"/>
    <cellStyle name="常规 42 3 7" xfId="5553"/>
    <cellStyle name="常规 49 4 3 4" xfId="5554"/>
    <cellStyle name="常规 10 5 2 2 2" xfId="5555"/>
    <cellStyle name="_Doris_201112 2" xfId="5556"/>
    <cellStyle name="_Doris_201107 2" xfId="5557"/>
    <cellStyle name="Normal 18 2 4" xfId="5558"/>
    <cellStyle name="_JTP-月營運分析_PNH-月營運分析_B50306CVI 3" xfId="5559"/>
    <cellStyle name="_SHA-2009後_2011 十一併班 - WSA ESA 2" xfId="5560"/>
    <cellStyle name="40% - 强调文字颜色 4 2 3" xfId="5561"/>
    <cellStyle name="Input 21 5" xfId="5562"/>
    <cellStyle name="Input 16 5" xfId="5563"/>
    <cellStyle name="Comma [0] 2 3 2" xfId="5564"/>
    <cellStyle name="20% - 輔色5 2 3" xfId="5565"/>
    <cellStyle name="差_中远印度各类数据统计201212_副本东南亚分部各类数据统计201303" xfId="5566"/>
    <cellStyle name="N 4 2" xfId="5567"/>
    <cellStyle name="_Doris_201102_2011 十一併班 - WSA ESA" xfId="5568"/>
    <cellStyle name="강조색6 2 3 3" xfId="5569"/>
    <cellStyle name="備註 2 7 10 2" xfId="5570"/>
    <cellStyle name="常规 2 17 7" xfId="5571"/>
    <cellStyle name="常规 2 22 7" xfId="5572"/>
    <cellStyle name="40% - 輔色3 8 2" xfId="5573"/>
    <cellStyle name="_CIX 2011_2012 CNY Blank Sailing BC update   (2)_HKG線改版 + MAL2線 研究 - 20121019 2" xfId="5574"/>
    <cellStyle name="汇总 3 2 3 3" xfId="5575"/>
    <cellStyle name="_JTP-月營運分析_TMT 報告 (2)_ABX ,歐線 201112 2" xfId="5576"/>
    <cellStyle name="超链接 2 6 3 2 4" xfId="5577"/>
    <cellStyle name="Accent3 2 2 2 2" xfId="5578"/>
    <cellStyle name="超链接 3 2 5 2 2 3" xfId="5579"/>
    <cellStyle name="40% - Accent6 2 2 3" xfId="5580"/>
    <cellStyle name="常规 2 2 3 2 4" xfId="5581"/>
    <cellStyle name="超链接 2 2 2 2 2 2 2 3" xfId="5582"/>
    <cellStyle name="_FES-第九條 Kota Lumba 租金模擬 19000-II_2012 CNY Blank Sailing BC update   (2)_CVT投入2500船型 study 20120704 (2) 2" xfId="5583"/>
    <cellStyle name="_CIX 2011_2012 CNY Blank Sailing BC update   (2)_HKG線改版 + MAL2線 研究 - 20121019 3" xfId="5584"/>
    <cellStyle name="Accent4 2 4 2" xfId="5585"/>
    <cellStyle name="_JTP-月營運分析_TMT 報告 (2)_ABX ,歐線 201112 3" xfId="5586"/>
    <cellStyle name="超链接 2 6 3 2 5" xfId="5587"/>
    <cellStyle name="Accent3 2 2 2 3" xfId="5588"/>
    <cellStyle name="超链接 3 2 5 2 2 4" xfId="5589"/>
    <cellStyle name="40% - Accent6 2 2 4" xfId="5590"/>
    <cellStyle name="60% - 强调文字颜色 3 2" xfId="5591"/>
    <cellStyle name="常规 42 4 2 4 3 3" xfId="5592"/>
    <cellStyle name="輸入 2 5 3 3 10 3" xfId="5593"/>
    <cellStyle name="40% - Accent2 2 2 2 2 2 2" xfId="5594"/>
    <cellStyle name="一般 8 4 2" xfId="5595"/>
    <cellStyle name="Note 2 3 3 4" xfId="5596"/>
    <cellStyle name="Input 13 2 9 3" xfId="5597"/>
    <cellStyle name="常规 4 13 2" xfId="5598"/>
    <cellStyle name="常规 2 2 3 2 5" xfId="5599"/>
    <cellStyle name="_FES-第九條 Kota Lumba 租金模擬 19000-II_2012 CNY Blank Sailing BC update   (2)_CVT投入2500船型 study 20120704 (2) 3" xfId="5600"/>
    <cellStyle name="_CIX 2011_2012 日本新年併班 - JSH 2" xfId="5601"/>
    <cellStyle name="_JTP-月營運分析_PS1+3_月營運分析_PS1+3_月營運分析" xfId="5602"/>
    <cellStyle name="Output 2 3 2 2 2 3" xfId="5603"/>
    <cellStyle name="40% - 輔色1 2 2 6" xfId="5604"/>
    <cellStyle name="常规 3 2 5 3 2 4" xfId="5605"/>
    <cellStyle name="常规 3 2 2 2 2 2 2 2 2" xfId="5606"/>
    <cellStyle name="_NCT 2011_2012 日本新年併班 - JST 2" xfId="5607"/>
    <cellStyle name="合計 8 2 5" xfId="5608"/>
    <cellStyle name="_JTP-月營運分析_1_B50306CVI" xfId="5609"/>
    <cellStyle name="樣式 1" xfId="5610"/>
    <cellStyle name="_CIX 2011_2012 日本新年併班 - JSH 3" xfId="5611"/>
    <cellStyle name="40% - 輔色3 2 2 2 3" xfId="5612"/>
    <cellStyle name="Input [yellow] 2 2" xfId="5613"/>
    <cellStyle name="常规 3 15 8 3" xfId="5614"/>
    <cellStyle name="_CIX 2011_2012 日本新年併班 - JST" xfId="5615"/>
    <cellStyle name="超链接 3 4 6 2 4" xfId="5616"/>
    <cellStyle name="Normal 2 3 2 5 2" xfId="5617"/>
    <cellStyle name="20% - 강조색5 4" xfId="5618"/>
    <cellStyle name="_JSH_月營運分析_JSH_月營運分析_B50306CVI" xfId="5619"/>
    <cellStyle name="常规 2 3 16 3" xfId="5620"/>
    <cellStyle name="20% - Accent6 3 2 2 2 2" xfId="5621"/>
    <cellStyle name="備註 2 2 2 3 2" xfId="5622"/>
    <cellStyle name="40% - 輔色6 2 2 5" xfId="5623"/>
    <cellStyle name="_Grace_201110 2" xfId="5624"/>
    <cellStyle name="_PHX+IF2 201007報告_2012 日本新年併班 - JTS 2" xfId="5625"/>
    <cellStyle name="40% - 輔色6 2 3 2 2" xfId="5626"/>
    <cellStyle name="Input [yellow] 2 2 3" xfId="5627"/>
    <cellStyle name="_CIX 2011_2012 日本新年併班 - JST 3" xfId="5628"/>
    <cellStyle name="강조색1 4" xfId="5629"/>
    <cellStyle name="計算方式 2 4 2 3 10" xfId="5630"/>
    <cellStyle name="20% - Accent1 2 2 4" xfId="5631"/>
    <cellStyle name="超链接 3 8 2" xfId="5632"/>
    <cellStyle name="Note 4 3 2 6" xfId="5633"/>
    <cellStyle name="_Zhiyu 201110" xfId="5634"/>
    <cellStyle name="출력 2 3 12" xfId="5635"/>
    <cellStyle name="Output 2 2 2 2 4" xfId="5636"/>
    <cellStyle name="_CIX 201107後 3" xfId="5637"/>
    <cellStyle name="_JTP-月營運分析_PS1+3_月營運分析_PS1+3_月營運分析_B50306CVI 2" xfId="5638"/>
    <cellStyle name="_PNH-月營運分析_B50306CVI 3" xfId="5639"/>
    <cellStyle name="_CIX 3" xfId="5640"/>
    <cellStyle name="常规 5 14 6 2" xfId="5641"/>
    <cellStyle name="好_StartUp_PA2 1xWH50 無NGB加SKU-20130123" xfId="5642"/>
    <cellStyle name="20% - Accent2 2 2 3 3" xfId="5643"/>
    <cellStyle name="常规 3 2 2 12" xfId="5644"/>
    <cellStyle name="강조색4 2" xfId="5645"/>
    <cellStyle name="20% - Accent1 2 5 2" xfId="5646"/>
    <cellStyle name="Calculation 2 3 9 3" xfId="5647"/>
    <cellStyle name="Commentaire 2 7 3" xfId="5648"/>
    <cellStyle name="_JTP-月營運分析_PHM - LMD all_B50306CVI 2" xfId="5649"/>
    <cellStyle name="備註 2 2 4 4" xfId="5650"/>
    <cellStyle name="_CIX B版  IFX Cancel  2" xfId="5651"/>
    <cellStyle name="常规 2 11 9" xfId="5652"/>
    <cellStyle name="40% - 輔色3 2 4" xfId="5653"/>
    <cellStyle name="40% - 강조색3 2 2 2" xfId="5654"/>
    <cellStyle name="_CN1-2_2011 十一併班 - CIX 2" xfId="5655"/>
    <cellStyle name="경고문 2 2 2 2" xfId="5656"/>
    <cellStyle name="Input [yellow] 2 5 2" xfId="5657"/>
    <cellStyle name="강조색4 3" xfId="5658"/>
    <cellStyle name="20% - Accent1 2 5 3" xfId="5659"/>
    <cellStyle name="_JTP-月營運分析_華中版估貨 (4)_B50306CVI 2" xfId="5660"/>
    <cellStyle name="_JTP-月營運分析_PHM - LMD all_B50306CVI 3" xfId="5661"/>
    <cellStyle name="備註 2 2 4 5" xfId="5662"/>
    <cellStyle name="_CIX B版  IFX Cancel  3" xfId="5663"/>
    <cellStyle name="제목 2 2 6" xfId="5664"/>
    <cellStyle name="Input 8 3" xfId="5665"/>
    <cellStyle name="Заголовок 4" xfId="5666"/>
    <cellStyle name="Примечание 2 2 2 6 2" xfId="5667"/>
    <cellStyle name="常规 2 4 2 2 5 4" xfId="5668"/>
    <cellStyle name="好_投 1 x 50 於華中 &amp; 換入華南艙位 2" xfId="5669"/>
    <cellStyle name="常规 3 4 3 2 5 2" xfId="5670"/>
    <cellStyle name="_CIX CCI IFX TMT OMIT (3)" xfId="5671"/>
    <cellStyle name="差_123东南亚分部各类数据统计201206（1）_cosconsea-costar staff infors" xfId="5672"/>
    <cellStyle name="_JTP-月營運分析_貨量總表_PHM - LMD all_TMT 報告 (2)_B50306CVI" xfId="5673"/>
    <cellStyle name="常规 6 29 2" xfId="5674"/>
    <cellStyle name="Input 8 3 2" xfId="5675"/>
    <cellStyle name="Заголовок 4 2" xfId="5676"/>
    <cellStyle name="_CIX CCI IFX TMT OMIT (3) 2" xfId="5677"/>
    <cellStyle name="Calculation 3 2 2 4 3" xfId="5678"/>
    <cellStyle name="差_123东南亚分部各类数据统计201206（1）_cosconsea-costar staff infors 2" xfId="5679"/>
    <cellStyle name="40% - 강조색5 2 6" xfId="5680"/>
    <cellStyle name="Normal 5 2 3 2" xfId="5681"/>
    <cellStyle name="輸入 6 4 2" xfId="5682"/>
    <cellStyle name="输入 2 14 2" xfId="5683"/>
    <cellStyle name="40% - 强调文字颜色 3 2 3 3 3" xfId="5684"/>
    <cellStyle name="_JTP-月營運分析_貨量總表_PHM - LMD all_TMT 報告 (2)_B50306CVI 2" xfId="5685"/>
    <cellStyle name="_CMS 華中版 2" xfId="5686"/>
    <cellStyle name="20% - 輔色1 2 3 4" xfId="5687"/>
    <cellStyle name="20% - 輔色1 2 3 2 2" xfId="5688"/>
    <cellStyle name="Währung_2001" xfId="5689"/>
    <cellStyle name="常规 3 8 4 2" xfId="5690"/>
    <cellStyle name="_CMS 華中版 3" xfId="5691"/>
    <cellStyle name="20% - 輔色1 2 3 5" xfId="5692"/>
    <cellStyle name="20% - 輔色1 2 3 2 3" xfId="5693"/>
    <cellStyle name="常规 2 3 2 3 3 2 2 3" xfId="5694"/>
    <cellStyle name="_CMS_1x60s+2x51s 3" xfId="5695"/>
    <cellStyle name="合計 2 4 4 5" xfId="5696"/>
    <cellStyle name="20% - 輔色5 2 2 4" xfId="5697"/>
    <cellStyle name="_CN1 2" xfId="5698"/>
    <cellStyle name="常规 3 13 9 3" xfId="5699"/>
    <cellStyle name="超链接 3 5 12" xfId="5700"/>
    <cellStyle name="40% - 强调文字颜色 4 2 2 4" xfId="5701"/>
    <cellStyle name="_CN1-2_2012 日本新年併班 - JSH 2" xfId="5702"/>
    <cellStyle name="계산 2 2 2 2 9 2" xfId="5703"/>
    <cellStyle name="Comma0_012-(KMX) BTL Schedules for KHH_Cebu" xfId="5704"/>
    <cellStyle name="常规 7 2 5 2 3" xfId="5705"/>
    <cellStyle name="20% - Accent3 4 4 2" xfId="5706"/>
    <cellStyle name="合計 2 2 3 3 2 4 3" xfId="5707"/>
    <cellStyle name="40% - 강조색3 2 2" xfId="5708"/>
    <cellStyle name="_CN1-2_2011 十一併班 - CIX" xfId="5709"/>
    <cellStyle name="計算方式 3 3 2" xfId="5710"/>
    <cellStyle name="常规 11 2 4 3" xfId="5711"/>
    <cellStyle name="20% - アクセント 3 2 3" xfId="5712"/>
    <cellStyle name="40% - 輔色3 2 5" xfId="5713"/>
    <cellStyle name="輸出 2 6 2 4 6" xfId="5714"/>
    <cellStyle name="Total 2 4 2 2" xfId="5715"/>
    <cellStyle name="計算方式 2 6 6 2 9 2" xfId="5716"/>
    <cellStyle name="40% - 강조색3 2 2 3" xfId="5717"/>
    <cellStyle name="_CN1-2_2011 十一併班 - CIX 3" xfId="5718"/>
    <cellStyle name="Input [yellow] 2 2 2 2" xfId="5719"/>
    <cellStyle name="一般 5 6 5" xfId="5720"/>
    <cellStyle name="강조색1 3 2" xfId="5721"/>
    <cellStyle name="20% - Accent1 2 2 3 2" xfId="5722"/>
    <cellStyle name="常规 5 5 3 3" xfId="5723"/>
    <cellStyle name="_Grace_201007 2" xfId="5724"/>
    <cellStyle name="常规 4 3 3 3 3" xfId="5725"/>
    <cellStyle name="_CN1-2_2011 十一併班 - CMS 2" xfId="5726"/>
    <cellStyle name="Input [yellow] 2 2 2 3" xfId="5727"/>
    <cellStyle name="一般 5 6 6" xfId="5728"/>
    <cellStyle name="강조색1 3 3" xfId="5729"/>
    <cellStyle name="20% - Accent1 2 2 3 3" xfId="5730"/>
    <cellStyle name="Output 2 4 4 2" xfId="5731"/>
    <cellStyle name="常规 5 2 2 3 3 2" xfId="5732"/>
    <cellStyle name="常规 5 5 3 4" xfId="5733"/>
    <cellStyle name="_Grace_201007 3" xfId="5734"/>
    <cellStyle name="常规 4 3 3 3 4" xfId="5735"/>
    <cellStyle name="_CN1-2_2011 十一併班 - CMS 3" xfId="5736"/>
    <cellStyle name="20% - Accent1 4 2" xfId="5737"/>
    <cellStyle name="_SHA 2" xfId="5738"/>
    <cellStyle name="_Grace_201007_2011 十一併班 - WSA ESA" xfId="5739"/>
    <cellStyle name="輸出 8 4 3" xfId="5740"/>
    <cellStyle name="_CSE 營運分析 3" xfId="5741"/>
    <cellStyle name="Input 7 2 9 3" xfId="5742"/>
    <cellStyle name="備註 2 6 3 2 2 2" xfId="5743"/>
    <cellStyle name="Input 6 3 4" xfId="5744"/>
    <cellStyle name="_CN1-2_2011 十一併班 - WSA ESA 2" xfId="5745"/>
    <cellStyle name="常规 49 7 2" xfId="5746"/>
    <cellStyle name="_CN1-2_2012 CNY Blank Sailing BC update   (2) 2" xfId="5747"/>
    <cellStyle name="注释 2 6" xfId="5748"/>
    <cellStyle name="_Grace_201007_2012 CNY Blank Sailing BC update   (2)" xfId="5749"/>
    <cellStyle name="計算方式 2 4 2 2" xfId="5750"/>
    <cellStyle name="_CN1-2_2012 CNY Blank Sailing BC update   (2)_CVT投入2500船型 study 20120704 (2)" xfId="5751"/>
    <cellStyle name="_CN1-2_2012 CNY Blank Sailing BC update   (2)_CVT投入2500船型 study 20120704 (2) 2" xfId="5752"/>
    <cellStyle name="常规 3 3 2 4 4 3" xfId="5753"/>
    <cellStyle name="超链接 6 2 3 2 2" xfId="5754"/>
    <cellStyle name="_StartUp_NTE NOW_Mindanao study" xfId="5755"/>
    <cellStyle name="Ввод  3 4 2" xfId="5756"/>
    <cellStyle name="_CN1-2_2012 CNY Blank Sailing BC update   (2)_HKG線改版 + MAL2線 研究 - 20121019" xfId="5757"/>
    <cellStyle name="Note 2 4 2 2 2" xfId="5758"/>
    <cellStyle name="_NS3 upsize to 3 x 2,500 (樂觀)_Annie_201302 2" xfId="5759"/>
    <cellStyle name="Hyperlink 6 4 2" xfId="5760"/>
    <cellStyle name="輸入 2 4 2 3 8 2" xfId="5761"/>
    <cellStyle name="_Doris_201112" xfId="5762"/>
    <cellStyle name="_Doris_201107" xfId="5763"/>
    <cellStyle name="好_KEU Slot Cost Calc 02-02-2010_Simulation (2) 2 2 3" xfId="5764"/>
    <cellStyle name="超連結 2 4" xfId="5765"/>
    <cellStyle name="Comma [0] 2 3" xfId="5766"/>
    <cellStyle name="_CN1-2_2012 CNY Blank Sailing BC update   (2)_HKG線改版 + MAL2線 研究 - 20121019 2" xfId="5767"/>
    <cellStyle name="Total 4 2 2 4" xfId="5768"/>
    <cellStyle name="_CN1-2_2012 CNY Blank Sailing BC update   (2)_TPS+HPH 整併研究 - 20121012 2" xfId="5769"/>
    <cellStyle name="_JTP-月營運分析_華中版估貨 (4)_PHM - LMD all_PHM - LMD all_TMT 報告 (2)_ABX ,歐線 201112 3" xfId="5770"/>
    <cellStyle name="_Kelly_201211 3" xfId="5771"/>
    <cellStyle name="常规 2 9 2" xfId="5772"/>
    <cellStyle name="常规 7 7 5 2" xfId="5773"/>
    <cellStyle name="_Teresa 201010 2" xfId="5774"/>
    <cellStyle name="_CN1-2_2012 日本新年併班 - JST" xfId="5775"/>
    <cellStyle name="S2" xfId="5776"/>
    <cellStyle name="60% - 輔色3 2 4 2" xfId="5777"/>
    <cellStyle name="_CN1-2_2012 日本新年併班 - JST 2" xfId="5778"/>
    <cellStyle name="常规 3 2 2 2 6" xfId="5779"/>
    <cellStyle name="_CN1-2_2012 日本新年併班 - JST 3" xfId="5780"/>
    <cellStyle name="常规 3 2 2 2 7" xfId="5781"/>
    <cellStyle name="_JTP-月營運分析_PHM - LMD all_PHM - LMD all" xfId="5782"/>
    <cellStyle name="Normal 34" xfId="5783"/>
    <cellStyle name="Normal 29" xfId="5784"/>
    <cellStyle name="20% - 輔色4 2 4" xfId="5785"/>
    <cellStyle name="Normal 3 5 3 4" xfId="5786"/>
    <cellStyle name="40% - 强调文字颜色 3 2 4" xfId="5787"/>
    <cellStyle name="常规 2 3 3 4 2 2" xfId="5788"/>
    <cellStyle name="계산 2 2 4 8" xfId="5789"/>
    <cellStyle name="_JTP-月營運分析_貨量總表_PHM - LMD all_Teresa 201110" xfId="5790"/>
    <cellStyle name="計算方式 2 10 6" xfId="5791"/>
    <cellStyle name="Normal 32 2" xfId="5792"/>
    <cellStyle name="Normal 27 2" xfId="5793"/>
    <cellStyle name="20% - 輔色4 2 2 2" xfId="5794"/>
    <cellStyle name="備註 3 4 5" xfId="5795"/>
    <cellStyle name="Normal 3 5 3 2 2" xfId="5796"/>
    <cellStyle name="40% - 强调文字颜色 3 2 2 2" xfId="5797"/>
    <cellStyle name="_CN1營運分析 3" xfId="5798"/>
    <cellStyle name="_contribution" xfId="5799"/>
    <cellStyle name="合計 2 2 3 3 3 2" xfId="5800"/>
    <cellStyle name="Bad 2 2" xfId="5801"/>
    <cellStyle name="常规 2 2 4 4 4 3" xfId="5802"/>
    <cellStyle name="_Grace_201007_2012 日本新年併班 - JTS" xfId="5803"/>
    <cellStyle name="20% - 强调文字颜色 5 2 7" xfId="5804"/>
    <cellStyle name="Accent3 3 3 2" xfId="5805"/>
    <cellStyle name="Heading 1 2 2 2 4 2" xfId="5806"/>
    <cellStyle name="常规 42 4 3 5 3" xfId="5807"/>
    <cellStyle name="_IFX 營運分析_2012 CNY Blank Sailing BC update   (2)_HKG線改版 + MAL2線 研究 - 20121019 3" xfId="5808"/>
    <cellStyle name="常规 42 6 3 6" xfId="5809"/>
    <cellStyle name="60% - Accent3 2 2 2 2" xfId="5810"/>
    <cellStyle name="Bad 2 2 2" xfId="5811"/>
    <cellStyle name="Output 2 6" xfId="5812"/>
    <cellStyle name="_Grace_201007_2012 日本新年併班 - JTS 2" xfId="5813"/>
    <cellStyle name="_contribution 2" xfId="5814"/>
    <cellStyle name="_JTP-月營運分析_貨量總表_PHM - LMD all_PHM - LMD all_ABX ,歐線 201112" xfId="5815"/>
    <cellStyle name="Bad 2 2 3" xfId="5816"/>
    <cellStyle name="Output 2 7" xfId="5817"/>
    <cellStyle name="Neutral 2 3 2" xfId="5818"/>
    <cellStyle name="_Grace_201007_2012 日本新年併班 - JTS 3" xfId="5819"/>
    <cellStyle name="_contribution 3" xfId="5820"/>
    <cellStyle name="Ввод  2 2 6 2" xfId="5821"/>
    <cellStyle name="輸出 8 4" xfId="5822"/>
    <cellStyle name="_CSE 營運分析" xfId="5823"/>
    <cellStyle name="20% - Accent2 3 7" xfId="5824"/>
    <cellStyle name="常规 49 2 2 3 2 2 2" xfId="5825"/>
    <cellStyle name="輸出 8 4 2" xfId="5826"/>
    <cellStyle name="_CSE 營運分析 2" xfId="5827"/>
    <cellStyle name="Header2 5 2 2" xfId="5828"/>
    <cellStyle name="Calculation 2 2 3 6" xfId="5829"/>
    <cellStyle name="常规 5 8 5 2" xfId="5830"/>
    <cellStyle name="20% - Accent5 2 2 3 2" xfId="5831"/>
    <cellStyle name="_CVT" xfId="5832"/>
    <cellStyle name="常规 3 2 2 2 3 2 4 2" xfId="5833"/>
    <cellStyle name="常规 2 4 3 4 2 2 3" xfId="5834"/>
    <cellStyle name="輸出 2 3 2 5 2" xfId="5835"/>
    <cellStyle name="40% - 着色 2 2 2 2" xfId="5836"/>
    <cellStyle name="常规 3 3 2 3 3 2 2 2" xfId="5837"/>
    <cellStyle name="Good 2 2 2 2 2" xfId="5838"/>
    <cellStyle name="常规 4 7 4" xfId="5839"/>
    <cellStyle name="40% - 强调文字颜色 6 2 6 2" xfId="5840"/>
    <cellStyle name="汇总 2 6 3 2" xfId="5841"/>
    <cellStyle name="合計 2 2 2 5 6 2" xfId="5842"/>
    <cellStyle name="常规 7 14 3" xfId="5843"/>
    <cellStyle name="Normal 3 3 8" xfId="5844"/>
    <cellStyle name="常规 4 2 5 4" xfId="5845"/>
    <cellStyle name="좋음 2 2 4" xfId="5846"/>
    <cellStyle name="連結的儲存格 2 8" xfId="5847"/>
    <cellStyle name="20% - 輔色2 7" xfId="5848"/>
    <cellStyle name="Calculation 2 2 3 6 3" xfId="5849"/>
    <cellStyle name="输出 2 2 2 10 3" xfId="5850"/>
    <cellStyle name="Normal 15 6 2" xfId="5851"/>
    <cellStyle name="_CVT 3" xfId="5852"/>
    <cellStyle name="常规 10 2 2 2 2 2" xfId="5853"/>
    <cellStyle name="Calculation 3 3 4 2" xfId="5854"/>
    <cellStyle name="_CVT 簡報-1007" xfId="5855"/>
    <cellStyle name="超链接 2 3 2 2 2 3 3" xfId="5856"/>
    <cellStyle name="_CVT 簡報-1007 2" xfId="5857"/>
    <cellStyle name="常规 2 2 2 3 2 3 3 4" xfId="5858"/>
    <cellStyle name="_CVT 簡報-1007 3" xfId="5859"/>
    <cellStyle name="40% - 輔色2 3 2" xfId="5860"/>
    <cellStyle name="_Doris_201009" xfId="5861"/>
    <cellStyle name="_Doris_201009 2" xfId="5862"/>
    <cellStyle name="Normal - Style7" xfId="5863"/>
    <cellStyle name="Input 2 4 4" xfId="5864"/>
    <cellStyle name="常规 2 2 5 4 2 3" xfId="5865"/>
    <cellStyle name="_KEU Budget bunker 2010FY-29-01-2010 2 2" xfId="5866"/>
    <cellStyle name="_Doris_201009 3" xfId="5867"/>
    <cellStyle name="_Doris_201102_2011 十一併班 - CIX" xfId="5868"/>
    <cellStyle name="_Doris_201102_2011 十一併班 - CIX 2" xfId="5869"/>
    <cellStyle name="常规 2 2 4 4 8 2" xfId="5870"/>
    <cellStyle name="Normal 2 7 2 2" xfId="5871"/>
    <cellStyle name="超链接 3 5 2 8" xfId="5872"/>
    <cellStyle name="_Doris_201102_2011 十一併班 - CMS 3" xfId="5873"/>
    <cellStyle name="_Doris_201102_2011 十一併班 - TMT" xfId="5874"/>
    <cellStyle name="Normal 10 2 9" xfId="5875"/>
    <cellStyle name="常规 17 2 3 2 2" xfId="5876"/>
    <cellStyle name="_KVS 2" xfId="5877"/>
    <cellStyle name="_Doris_201102_2011 十一併班 - TMT 2" xfId="5878"/>
    <cellStyle name="_Grace_201007_2012 CNY Blank Sailing BC update   (2)_HKG線改版 + MAL2線 研究 - 20121019 2" xfId="5879"/>
    <cellStyle name="_Doris_201102_2011 十一併班 - TMT 3" xfId="5880"/>
    <cellStyle name="汇总 2 2 4 2 9" xfId="5881"/>
    <cellStyle name="Total 2 3 8" xfId="5882"/>
    <cellStyle name="_Doris_201102_2012 CNY Blank Sailing BC update   (2)" xfId="5883"/>
    <cellStyle name="Input [yellow] 3 2 2" xfId="5884"/>
    <cellStyle name="20% - Accent1 3 2 3" xfId="5885"/>
    <cellStyle name="_Doris_201102_2012 CNY Blank Sailing BC update   (2) 2" xfId="5886"/>
    <cellStyle name="_StartUp 3" xfId="5887"/>
    <cellStyle name="Accent3 4" xfId="5888"/>
    <cellStyle name="Normal 2 6 3 5" xfId="5889"/>
    <cellStyle name="常规 2 3 2 5 2 3" xfId="5890"/>
    <cellStyle name="常规 9 2 10 10" xfId="5891"/>
    <cellStyle name="汇总 2 2 2 6 3" xfId="5892"/>
    <cellStyle name="_Doris_201102_2012 CNY Blank Sailing BC update   (2)_HKG線改版 + MAL2線 研究 - 20121019" xfId="5893"/>
    <cellStyle name="備註 2 3 2 3 3 2" xfId="5894"/>
    <cellStyle name="_JTP-月營運分析_華中版估貨 (4)_TMT 報告 (2)_ABX ,歐線 201112_B50306CVI 3" xfId="5895"/>
    <cellStyle name="Input 23 2 4" xfId="5896"/>
    <cellStyle name="Input 18 2 4" xfId="5897"/>
    <cellStyle name="常规 3 15 7 3" xfId="5898"/>
    <cellStyle name="Linked Cell 4 2 4 2" xfId="5899"/>
    <cellStyle name="60% - 輔色6 2 2 7" xfId="5900"/>
    <cellStyle name="_Doris_201102_2012 CNY Blank Sailing BC update   (2)_TPS+HPH 整併研究 - 20121012" xfId="5901"/>
    <cellStyle name="Normal 7 8 3" xfId="5902"/>
    <cellStyle name="20% - Accent2 2 2 5 2" xfId="5903"/>
    <cellStyle name="_IFX" xfId="5904"/>
    <cellStyle name="Sombra2 4" xfId="5905"/>
    <cellStyle name="40% - 輔色6 2 2 2 2" xfId="5906"/>
    <cellStyle name="Input 23 2 4 3" xfId="5907"/>
    <cellStyle name="Input 18 2 4 3" xfId="5908"/>
    <cellStyle name="20% - 强调文字颜色 1 2 2 4" xfId="5909"/>
    <cellStyle name="_Doris_201102_2012 CNY Blank Sailing BC update   (2)_TPS+HPH 整併研究 - 20121012 3" xfId="5910"/>
    <cellStyle name="_Doris_201102_2012 日本新年併班 - JSH" xfId="5911"/>
    <cellStyle name="超链接 3 2 2 5 3 5" xfId="5912"/>
    <cellStyle name="_Doris_201102_2012 日本新年併班 - JSH 2" xfId="5913"/>
    <cellStyle name="_Doris_201102_2012 日本新年併班 - JSH 3" xfId="5914"/>
    <cellStyle name="超链接 3 3" xfId="5915"/>
    <cellStyle name="20% - 輔色2 2 3 2 3" xfId="5916"/>
    <cellStyle name="40% - 强调文字颜色 1 2 3 2 3" xfId="5917"/>
    <cellStyle name="輸出 2 8 4 11" xfId="5918"/>
    <cellStyle name="Итог 2 2 5 2" xfId="5919"/>
    <cellStyle name="_Doris_201102_2012 日本新年併班 - JST" xfId="5920"/>
    <cellStyle name="_Doris_201102_2012 日本新年併班 - JST 2" xfId="5921"/>
    <cellStyle name="Input 8 4" xfId="5922"/>
    <cellStyle name="_Doris_201102_2012 日本新年併班 - JST 3" xfId="5923"/>
    <cellStyle name="Input 8 5" xfId="5924"/>
    <cellStyle name="_Doris_201102_2012 日本新年併班 - JTS 2" xfId="5925"/>
    <cellStyle name="Normal 6 4 3 2" xfId="5926"/>
    <cellStyle name="40% - Accent2 5 3" xfId="5927"/>
    <cellStyle name="合計 2 7 5 6 2" xfId="5928"/>
    <cellStyle name="常规 2 6 2 2 4 2" xfId="5929"/>
    <cellStyle name="20% - Accent2 4 3 3" xfId="5930"/>
    <cellStyle name="_Doris_201103" xfId="5931"/>
    <cellStyle name="_Doris_201103 2" xfId="5932"/>
    <cellStyle name="千位分隔[0] 2 3 4 2" xfId="5933"/>
    <cellStyle name="超链接 3 3 4 3 2 2" xfId="5934"/>
    <cellStyle name="_Sheet1" xfId="5935"/>
    <cellStyle name="超链接 2 3 3 3 2 4" xfId="5936"/>
    <cellStyle name="_JTP-月營運分析_JSH_月營運分析_JSH_月營運分析_B50306CVI" xfId="5937"/>
    <cellStyle name="輸出 2 4 4 10" xfId="5938"/>
    <cellStyle name="_Doris_201103 3" xfId="5939"/>
    <cellStyle name="輸入 2 2 2 4 2 8" xfId="5940"/>
    <cellStyle name="汇总 2 2 6 9" xfId="5941"/>
    <cellStyle name="_NS3 upsize to 3 x 2,500 (樂觀)_2013 潑水節併班-NTE 2" xfId="5942"/>
    <cellStyle name="_Doris_201112 3" xfId="5943"/>
    <cellStyle name="_Doris_201107 3" xfId="5944"/>
    <cellStyle name="輸出 6 4" xfId="5945"/>
    <cellStyle name="Normal 52" xfId="5946"/>
    <cellStyle name="Normal 47" xfId="5947"/>
    <cellStyle name="60% - 輔色4 2 6 2" xfId="5948"/>
    <cellStyle name="常规 3 38 2" xfId="5949"/>
    <cellStyle name="常规 6 2 2 4 2" xfId="5950"/>
    <cellStyle name="Note 2 4 2 3 3" xfId="5951"/>
    <cellStyle name="備註 2 5 2 10 2" xfId="5952"/>
    <cellStyle name="20% - 强调文字颜色 2 2 7" xfId="5953"/>
    <cellStyle name="輸入 2 4 2 3 9 3" xfId="5954"/>
    <cellStyle name="_Doris_201208" xfId="5955"/>
    <cellStyle name="_Doris_201208 3" xfId="5956"/>
    <cellStyle name="合計 6 4 2 3" xfId="5957"/>
    <cellStyle name="Normal 19 3 5" xfId="5958"/>
    <cellStyle name="20% - Акцент1 2" xfId="5959"/>
    <cellStyle name="輸入 5 2 3" xfId="5960"/>
    <cellStyle name="Title 4 3 2" xfId="5961"/>
    <cellStyle name="_Doris_201302" xfId="5962"/>
    <cellStyle name="40% - Accent2 7 2" xfId="5963"/>
    <cellStyle name="常规 2 3 3 4 3 4" xfId="5964"/>
    <cellStyle name="출력 2 2 2 2 2 4" xfId="5965"/>
    <cellStyle name="AeE? [0]_INQUIRY ?μ?÷A?A? " xfId="5966"/>
    <cellStyle name="20% - Accent2 4 5 2" xfId="5967"/>
    <cellStyle name="Input 30 6" xfId="5968"/>
    <cellStyle name="Input 25 6" xfId="5969"/>
    <cellStyle name="常规 4 2 3 2 2 2 2 4" xfId="5970"/>
    <cellStyle name="_JTH_Kelly_201303_B50306CVI 3" xfId="5971"/>
    <cellStyle name="常规 3 2 2 2 2 4 2 4" xfId="5972"/>
    <cellStyle name="Normal 14 12" xfId="5973"/>
    <cellStyle name="Calculation 3 2 2 5 2" xfId="5974"/>
    <cellStyle name="_JTP-月營運分析_華中版估貨 (4)_TMT 報告 (2)_Teresa 201110_B50306CVI" xfId="5975"/>
    <cellStyle name="_Doris_201302 2" xfId="5976"/>
    <cellStyle name="40% - 강조색5 2 2 3 2" xfId="5977"/>
    <cellStyle name="輸入 5 2 3 3" xfId="5978"/>
    <cellStyle name="Total 3 2 7 2" xfId="5979"/>
    <cellStyle name="計算方式 2 2 2 4 3 2" xfId="5980"/>
    <cellStyle name="_Doris_201302 3" xfId="5981"/>
    <cellStyle name="_NCT 2011_2011 十一併班 - WSA ESA" xfId="5982"/>
    <cellStyle name="_JTP-月營運分析_華中版估貨 (4)_ABX ,歐線 201112 2" xfId="5983"/>
    <cellStyle name="常规 7 7 6 3" xfId="5984"/>
    <cellStyle name="Normal 10 2 3" xfId="5985"/>
    <cellStyle name="常规 6 10 4" xfId="5986"/>
    <cellStyle name="_JTP-月營運分析_JSH_月營運分析 2" xfId="5987"/>
    <cellStyle name="60% - 輔色3 2 5 3" xfId="5988"/>
    <cellStyle name="_EAF" xfId="5989"/>
    <cellStyle name="輸出 2 5 6 2 9 3" xfId="5990"/>
    <cellStyle name="40% - Accent2_2012_1st_Qtr_SKD_Review" xfId="5991"/>
    <cellStyle name="_EAF 2" xfId="5992"/>
    <cellStyle name="_EAF 3" xfId="5993"/>
    <cellStyle name="Warning Text 2 3 2" xfId="5994"/>
    <cellStyle name="20% - 輔色1 2 5 2" xfId="5995"/>
    <cellStyle name="Output 5 2 4" xfId="5996"/>
    <cellStyle name="Calc Currency (0) 7 2" xfId="5997"/>
    <cellStyle name="_Grace 201006 2" xfId="5998"/>
    <cellStyle name="_Grace 201011 2" xfId="5999"/>
    <cellStyle name="60% - Accent6 5 3" xfId="6000"/>
    <cellStyle name="_ECSYSTEM" xfId="6001"/>
    <cellStyle name="_ECSYSTEM 3" xfId="6002"/>
    <cellStyle name="Normal 7 2 7" xfId="6003"/>
    <cellStyle name="常规 2 27 2 4" xfId="6004"/>
    <cellStyle name="常规 4 6 4 3" xfId="6005"/>
    <cellStyle name="超链接 7 3 3 3 5" xfId="6006"/>
    <cellStyle name="Hyperlink 7" xfId="6007"/>
    <cellStyle name="20% - 강조색5 2 2 2" xfId="6008"/>
    <cellStyle name="_Elsa_201201" xfId="6009"/>
    <cellStyle name="計算方式 2 2 2 5 2 7" xfId="6010"/>
    <cellStyle name="Hyperlink 7 2" xfId="6011"/>
    <cellStyle name="20% - 강조색5 2 2 2 2" xfId="6012"/>
    <cellStyle name="Normal 7 2 7 2" xfId="6013"/>
    <cellStyle name="40% - Accent1 2 8" xfId="6014"/>
    <cellStyle name="_Elsa_201201 2" xfId="6015"/>
    <cellStyle name="标题 4 2 2 4" xfId="6016"/>
    <cellStyle name="Normal 7 2 7 3" xfId="6017"/>
    <cellStyle name="常规 2 2 3 4 2 3 2 2" xfId="6018"/>
    <cellStyle name="計算方式 2 2 2 5 2 8" xfId="6019"/>
    <cellStyle name="Hyperlink 7 3" xfId="6020"/>
    <cellStyle name="20% - 강조색5 2 2 2 3" xfId="6021"/>
    <cellStyle name="汇总 2 2 2 5 5 2" xfId="6022"/>
    <cellStyle name="40% - Accent1 2 9" xfId="6023"/>
    <cellStyle name="_Elsa_201201 3" xfId="6024"/>
    <cellStyle name="輸出 2 3 3 3 5 2" xfId="6025"/>
    <cellStyle name="_ESA 201107以後" xfId="6026"/>
    <cellStyle name="Примечание 3 2 4 2" xfId="6027"/>
    <cellStyle name="_ESA每航次效益" xfId="6028"/>
    <cellStyle name="20% - Accent2 2 3 3" xfId="6029"/>
    <cellStyle name="_ESA每航次效益 2" xfId="6030"/>
    <cellStyle name="Normal 8 6 3" xfId="6031"/>
    <cellStyle name="20% - Accent2 2 3 3 2" xfId="6032"/>
    <cellStyle name="Normal 16 2 2 3 3" xfId="6033"/>
    <cellStyle name="_ESA每航次效益 3" xfId="6034"/>
    <cellStyle name="Normal 8 6 4" xfId="6035"/>
    <cellStyle name="20% - Accent2 2 3 3 3" xfId="6036"/>
    <cellStyle name="Hyperlink_Sheet1" xfId="6037"/>
    <cellStyle name="輸入 2 10 4 3" xfId="6038"/>
    <cellStyle name="20% - Accent5 3 3 2" xfId="6039"/>
    <cellStyle name="常规 3 2 2 2 4 3 3" xfId="6040"/>
    <cellStyle name="_JTP-月營運分析_NTE_月營運分析" xfId="6041"/>
    <cellStyle name="合計 2 6 2 4 6 3" xfId="6042"/>
    <cellStyle name="_ESA每航次效益_2011 十一併班 - CIX" xfId="6043"/>
    <cellStyle name="_ESA每航次效益_2011 十一併班 - CIX 3" xfId="6044"/>
    <cellStyle name="_JTP-月營運分析_NTE_月營運分析 3" xfId="6045"/>
    <cellStyle name="Input 5 10" xfId="6046"/>
    <cellStyle name="超链接 3 2 2 3 2 2 2 2" xfId="6047"/>
    <cellStyle name="40% - Accent3 3 2 2 2 2" xfId="6048"/>
    <cellStyle name="輸入 2 4 4 9 2" xfId="6049"/>
    <cellStyle name="_ESA每航次效益_2012 CNY Blank Sailing BC update   (2)_TPS+HPH 整併研究 - 20121012" xfId="6050"/>
    <cellStyle name="輸入 2 5 3 3 5 3" xfId="6051"/>
    <cellStyle name="20% - Accent3 2 3" xfId="6052"/>
    <cellStyle name="_TIS 3" xfId="6053"/>
    <cellStyle name="Header2 3 2 4" xfId="6054"/>
    <cellStyle name="20% - 강조색6 2 3 3" xfId="6055"/>
    <cellStyle name="40% - 輔色4" xfId="6056"/>
    <cellStyle name="Calculation 4 2 7" xfId="6057"/>
    <cellStyle name="Fixed 3 3 2" xfId="6058"/>
    <cellStyle name="_YGN 2012營運分析 2" xfId="6059"/>
    <cellStyle name="Heading 2 2 2 6" xfId="6060"/>
    <cellStyle name="강조색2 5 3" xfId="6061"/>
    <cellStyle name="_ESA每航次效益_2011 十一併班 - TMT" xfId="6062"/>
    <cellStyle name="備註 2 2 5 7 2" xfId="6063"/>
    <cellStyle name="超链接 3 2 2 3 4 2 2" xfId="6064"/>
    <cellStyle name="20% - Accent5 2 3 3 3" xfId="6065"/>
    <cellStyle name="40% - Accent3 3 4 2 2" xfId="6066"/>
    <cellStyle name="_JTP-月營運分析_華中版估貨 (4)_PHM - LMD all_Teresa 201110_B50306CVI" xfId="6067"/>
    <cellStyle name="Примечание 3 4 2" xfId="6068"/>
    <cellStyle name="超链接 6 3 4 2 3" xfId="6069"/>
    <cellStyle name="Accent5 7" xfId="6070"/>
    <cellStyle name="常规 17 6 2 2" xfId="6071"/>
    <cellStyle name="汇总 4" xfId="6072"/>
    <cellStyle name="Normal 2 3 2 2 4" xfId="6073"/>
    <cellStyle name="20% - 강조색2 6" xfId="6074"/>
    <cellStyle name="출력 2 3 2 8 2" xfId="6075"/>
    <cellStyle name="_PHX+IF2 201007報告_2012 CNY Blank Sailing BC update   (2)_TPS+HPH 整併研究 - 20121012" xfId="6076"/>
    <cellStyle name="40% - 輔色4 2" xfId="6077"/>
    <cellStyle name="Calculation 4 2 7 2" xfId="6078"/>
    <cellStyle name="備註 2 5 5 6" xfId="6079"/>
    <cellStyle name="Normal 4 2 2 5" xfId="6080"/>
    <cellStyle name="_YML-AES-AME-Jan09_ABX - C7 Slot Cost 4" xfId="6081"/>
    <cellStyle name="_ESA每航次效益_2011 十一併班 - TMT 2" xfId="6082"/>
    <cellStyle name="40% - 輔色4 3" xfId="6083"/>
    <cellStyle name="Calculation 4 2 7 3" xfId="6084"/>
    <cellStyle name="20% - 强调文字颜色 3 2 3 2" xfId="6085"/>
    <cellStyle name="備註 2 5 5 7" xfId="6086"/>
    <cellStyle name="Normal 4 2 2 6" xfId="6087"/>
    <cellStyle name="_YML-AES-AME-Jan09_ABX - C7 Slot Cost 5" xfId="6088"/>
    <cellStyle name="_ESA每航次效益_2011 十一併班 - TMT 3" xfId="6089"/>
    <cellStyle name="常规 17 6 2 3" xfId="6090"/>
    <cellStyle name="常规 3 2 5 3 2" xfId="6091"/>
    <cellStyle name="汇总 5" xfId="6092"/>
    <cellStyle name="Normal 2 3 2 2 5" xfId="6093"/>
    <cellStyle name="20% - 강조색2 7" xfId="6094"/>
    <cellStyle name="常规 2 14 2 2" xfId="6095"/>
    <cellStyle name="超链接 5 4 2 2 2 4" xfId="6096"/>
    <cellStyle name="20% - Accent2 3 2 2" xfId="6097"/>
    <cellStyle name="ÄÞ¸¶_pldt" xfId="6098"/>
    <cellStyle name="壞 2 5 2 2 2" xfId="6099"/>
    <cellStyle name="40% - Accent1 4 2" xfId="6100"/>
    <cellStyle name="Calculation 4 4" xfId="6101"/>
    <cellStyle name="Input 7 2 4 2" xfId="6102"/>
    <cellStyle name="_ESA每航次效益_2011 十一併班 - WSA ESA" xfId="6103"/>
    <cellStyle name="출력 2 3 4 3" xfId="6104"/>
    <cellStyle name="40% - Accent1 4 2 2" xfId="6105"/>
    <cellStyle name="60% - Accent6 2 2 5" xfId="6106"/>
    <cellStyle name="Note 4 5 6" xfId="6107"/>
    <cellStyle name="20% - Accent2 3 2 2 2" xfId="6108"/>
    <cellStyle name="_ESA每航次效益_2011 十一併班 - WSA ESA 2" xfId="6109"/>
    <cellStyle name="Calculation 4 4 2" xfId="6110"/>
    <cellStyle name="常规 4 3 2 3 2 3" xfId="6111"/>
    <cellStyle name="출력 2 3 4 4" xfId="6112"/>
    <cellStyle name="40% - Accent1 4 2 3" xfId="6113"/>
    <cellStyle name="60% - Accent6 2 2 6" xfId="6114"/>
    <cellStyle name="Note 4 5 7" xfId="6115"/>
    <cellStyle name="20% - Accent2 3 2 2 3" xfId="6116"/>
    <cellStyle name="樣式 1 7" xfId="6117"/>
    <cellStyle name="常规 5 3 3 3 2 2" xfId="6118"/>
    <cellStyle name="_ESA每航次效益_2011 十一併班 - WSA ESA 3" xfId="6119"/>
    <cellStyle name="Calculation 4 4 3" xfId="6120"/>
    <cellStyle name="常规 4 3 2 3 2 4" xfId="6121"/>
    <cellStyle name="好_ABX - C7 Slot Cost 2 3" xfId="6122"/>
    <cellStyle name="_ESA每航次效益_2012 CNY Blank Sailing BC update   (2) 2" xfId="6123"/>
    <cellStyle name="常规 2 2 2 2 3 2 2 3" xfId="6124"/>
    <cellStyle name="常规 8 5 5" xfId="6125"/>
    <cellStyle name="_ESA每航次效益_2012 CNY Blank Sailing BC update   (2) 3" xfId="6126"/>
    <cellStyle name="常规 2 2 2 2 3 2 2 4" xfId="6127"/>
    <cellStyle name="常规 8 5 6" xfId="6128"/>
    <cellStyle name="_YML-AES-MCS-Mar09 2" xfId="6129"/>
    <cellStyle name="常规 6 2 2 4 3 2" xfId="6130"/>
    <cellStyle name="_ESA每航次效益_2012 CNY Blank Sailing BC update   (2)_CVT投入2500船型 study 20120704 (2)" xfId="6131"/>
    <cellStyle name="Normal 3 3 4 2" xfId="6132"/>
    <cellStyle name="常规 9 2 2" xfId="6133"/>
    <cellStyle name="連結的儲存格 2 4 2" xfId="6134"/>
    <cellStyle name="20% - 輔色2 3 2" xfId="6135"/>
    <cellStyle name="Heading 4 2 2 7" xfId="6136"/>
    <cellStyle name="_ESA每航次效益_2012 CNY Blank Sailing BC update   (2)_CVT投入2500船型 study 20120704 (2) 2" xfId="6137"/>
    <cellStyle name="超链接 2 5 3 2 2 4 2" xfId="6138"/>
    <cellStyle name="Bad 2 5 2" xfId="6139"/>
    <cellStyle name="Output 5 6" xfId="6140"/>
    <cellStyle name="输入 2 2 4 2 6" xfId="6141"/>
    <cellStyle name="20% - アクセント 4 3 2" xfId="6142"/>
    <cellStyle name="常规 7 28 3" xfId="6143"/>
    <cellStyle name="_ESA每航次效益_2012 CNY Blank Sailing BC update   (2)_CVT投入2500船型 study 20120704 (2) 3" xfId="6144"/>
    <cellStyle name="Input 9 2 5 3" xfId="6145"/>
    <cellStyle name="計算方式 2 6 5 2 5" xfId="6146"/>
    <cellStyle name="常规 3 3 7 3 3" xfId="6147"/>
    <cellStyle name="입력 2 3 13" xfId="6148"/>
    <cellStyle name="_JTP-月營運分析_PHM - LMD all_PHM - LMD all_ABX ,歐線 201112_B50306CVI 3" xfId="6149"/>
    <cellStyle name="20% - Accent5 3 5" xfId="6150"/>
    <cellStyle name="20% - Accent4 3 3 3" xfId="6151"/>
    <cellStyle name="콤마 [0]_0e82LYX432mHp4bfOzJV4g9Sr" xfId="6152"/>
    <cellStyle name="60% - 강조색4 3 2" xfId="6153"/>
    <cellStyle name="常规 3 3 2 2 4 3 2" xfId="6154"/>
    <cellStyle name="輸入 2 4 2 3 4 3" xfId="6155"/>
    <cellStyle name="Normal 7 3 6 2" xfId="6156"/>
    <cellStyle name="_ESA每航次效益_2012 CNY Blank Sailing BC update   (2)_HKG線改版 + MAL2線 研究 - 20121019 3" xfId="6157"/>
    <cellStyle name="常规 8 7 2 2" xfId="6158"/>
    <cellStyle name="强调文字颜色 2 2 6" xfId="6159"/>
    <cellStyle name="20% - Accent5" xfId="6160"/>
    <cellStyle name="常规 3 2 3 5 2 4" xfId="6161"/>
    <cellStyle name="Input 5 10 2" xfId="6162"/>
    <cellStyle name="계산 3 5" xfId="6163"/>
    <cellStyle name="合計 2 3 2 4 2 5 2" xfId="6164"/>
    <cellStyle name="Normal 4 3 2 6" xfId="6165"/>
    <cellStyle name="_ESA每航次效益_2012 CNY Blank Sailing BC update   (2)_TPS+HPH 整併研究 - 20121012 2" xfId="6166"/>
    <cellStyle name="20% - Accent3 2 3 2" xfId="6167"/>
    <cellStyle name="Input 5 10 3" xfId="6168"/>
    <cellStyle name="계산 3 6" xfId="6169"/>
    <cellStyle name="合計 2 3 2 4 2 5 3" xfId="6170"/>
    <cellStyle name="Normal 4 3 2 7" xfId="6171"/>
    <cellStyle name="_ESA每航次效益_2012 CNY Blank Sailing BC update   (2)_TPS+HPH 整併研究 - 20121012 3" xfId="6172"/>
    <cellStyle name="20% - Accent3 2 3 3" xfId="6173"/>
    <cellStyle name="Normal 3 3 3 3" xfId="6174"/>
    <cellStyle name="40% - 强调文字颜色 1 2 3" xfId="6175"/>
    <cellStyle name="連結的儲存格 2 3 3" xfId="6176"/>
    <cellStyle name="20% - 輔色2 2 3" xfId="6177"/>
    <cellStyle name="輔色6 2 3 2 6" xfId="6178"/>
    <cellStyle name="_ESA每航次效益_2012 日本新年併班 - JSH" xfId="6179"/>
    <cellStyle name="連結的儲存格 2 3 3 3" xfId="6180"/>
    <cellStyle name="超链接 4" xfId="6181"/>
    <cellStyle name="20% - 輔色2 2 3 3" xfId="6182"/>
    <cellStyle name="40% - 强调文字颜色 1 2 3 3" xfId="6183"/>
    <cellStyle name="Normal 9 2 4" xfId="6184"/>
    <cellStyle name="輸入 2 6 2 4 7 2" xfId="6185"/>
    <cellStyle name="_ESA每航次效益_2012 日本新年併班 - JSH 3" xfId="6186"/>
    <cellStyle name="常规 2 4 4 2 2 2" xfId="6187"/>
    <cellStyle name="超链接 7 3 2" xfId="6188"/>
    <cellStyle name="Heading 3 2 2 2 4 3" xfId="6189"/>
    <cellStyle name="_JTP-月營運分析_PNH-月營運分析" xfId="6190"/>
    <cellStyle name="20% - アクセント 3 4 2" xfId="6191"/>
    <cellStyle name="Calculation 2 2 3 3" xfId="6192"/>
    <cellStyle name="_ESA每航次效益_2012 日本新年併班 - JST" xfId="6193"/>
    <cellStyle name="20% - 輔色3 2 4 2" xfId="6194"/>
    <cellStyle name="常规 2 2 3 2 2 2 4" xfId="6195"/>
    <cellStyle name="40% - 强调文字颜色 2 2 4 2" xfId="6196"/>
    <cellStyle name="常规 2 3 3 3 2 2 2" xfId="6197"/>
    <cellStyle name="Calculation 2 2 3 3 3" xfId="6198"/>
    <cellStyle name="Normal 20 3 2" xfId="6199"/>
    <cellStyle name="Normal 15 3 2" xfId="6200"/>
    <cellStyle name="_ESA每航次效益_2012 日本新年併班 - JST 3" xfId="6201"/>
    <cellStyle name="超链接 2 7 2 8" xfId="6202"/>
    <cellStyle name="常规 3 2 2 2 2 2 2" xfId="6203"/>
    <cellStyle name="좋음 2 3 3" xfId="6204"/>
    <cellStyle name="20% - 輔色3 6" xfId="6205"/>
    <cellStyle name="输出 2 2 2 11 2" xfId="6206"/>
    <cellStyle name="_ESA每航次效益_2012 日本新年併班 - JTS 2" xfId="6207"/>
    <cellStyle name="40% - 강조색5 2 2 3 3" xfId="6208"/>
    <cellStyle name="常规 2 2 2 3 4 2" xfId="6209"/>
    <cellStyle name="Calculation 4 2 2 2 4 2" xfId="6210"/>
    <cellStyle name="計算方式 2 2 2 4 3 3" xfId="6211"/>
    <cellStyle name="_ET_STYLE_NoName_00_" xfId="6212"/>
    <cellStyle name="Note 2 2 4 3 2" xfId="6213"/>
    <cellStyle name="Output 2 2 3 2 3" xfId="6214"/>
    <cellStyle name="常规 5 3 2 4 3" xfId="6215"/>
    <cellStyle name="_ET_STYLE_NoName_00_ 2" xfId="6216"/>
    <cellStyle name="Normal 3 2 2 4 5 2" xfId="6217"/>
    <cellStyle name="合計 2 6 5 2 5 3" xfId="6218"/>
    <cellStyle name="Normal 6 2 2" xfId="6219"/>
    <cellStyle name="_JTP-月營運分析_PHM - LMD all_ABX ,歐線 201112 3" xfId="6220"/>
    <cellStyle name="計算方式 2 5 5 2 3 3" xfId="6221"/>
    <cellStyle name="_EURCO AMX KY scheme April 2009" xfId="6222"/>
    <cellStyle name="常规 2 2 3 2 4 2 2 2 2" xfId="6223"/>
    <cellStyle name="Accent2 3 3 3" xfId="6224"/>
    <cellStyle name="超链接 5 3 2 4 3" xfId="6225"/>
    <cellStyle name="_YML-AES-MCS-Mar09 2 2" xfId="6226"/>
    <cellStyle name="요약 2 3 8 3" xfId="6227"/>
    <cellStyle name="_FAS" xfId="6228"/>
    <cellStyle name="合計 2 7 5 5" xfId="6229"/>
    <cellStyle name="_FAS 2" xfId="6230"/>
    <cellStyle name="常规 2 6 2 2 3" xfId="6231"/>
    <cellStyle name="合計 2 8 4 5" xfId="6232"/>
    <cellStyle name="_FES併班" xfId="6233"/>
    <cellStyle name="常规 2 4 6 5" xfId="6234"/>
    <cellStyle name="Normal 415 2" xfId="6235"/>
    <cellStyle name="合計 2 8 4 5 2" xfId="6236"/>
    <cellStyle name="_FES併班 2" xfId="6237"/>
    <cellStyle name="20% - Accent3 3 2 3" xfId="6238"/>
    <cellStyle name="_FES併班_2013 潑水節併班-NTE 2" xfId="6239"/>
    <cellStyle name="常规 4 3 7 3" xfId="6240"/>
    <cellStyle name="20% - Accent5 2 3 2" xfId="6241"/>
    <cellStyle name="常规 3 2 2 2 3 3 3" xfId="6242"/>
    <cellStyle name="_FES併班_2013 潑水節併班-NTE 3" xfId="6243"/>
    <cellStyle name="_Grace-201010" xfId="6244"/>
    <cellStyle name="輸出 2 2 3 3 2 3 3" xfId="6245"/>
    <cellStyle name="Accent5 5 4" xfId="6246"/>
    <cellStyle name="連結的儲存格 2 3 2 2 2" xfId="6247"/>
    <cellStyle name="汇总 2 4" xfId="6248"/>
    <cellStyle name="Normal 2 3 2 2 2 4" xfId="6249"/>
    <cellStyle name="20% - 輔色2 2 2 2 2" xfId="6250"/>
    <cellStyle name="60% - Accent3 4 4 3" xfId="6251"/>
    <cellStyle name="說明文字 2 8" xfId="6252"/>
    <cellStyle name="_JTP-月營運分析_ABX ,歐線 201112 3" xfId="6253"/>
    <cellStyle name="40% - 强调文字颜色 1 2 2 2 2" xfId="6254"/>
    <cellStyle name="Lien hypertexte 2" xfId="6255"/>
    <cellStyle name="표준 4 2 2" xfId="6256"/>
    <cellStyle name="Input 5 2 2 3 2 2" xfId="6257"/>
    <cellStyle name="_FES併班_Annie_201302" xfId="6258"/>
    <cellStyle name="計算方式 2 7 4 6" xfId="6259"/>
    <cellStyle name="常规 17 2 8 2 2" xfId="6260"/>
    <cellStyle name="檢查儲存格 2 5 2 4" xfId="6261"/>
    <cellStyle name="Hyperlink 11 2" xfId="6262"/>
    <cellStyle name="检查单元格 3 2" xfId="6263"/>
    <cellStyle name="60% - Accent2 2 4" xfId="6264"/>
    <cellStyle name="Lien hypertexte 2 2" xfId="6265"/>
    <cellStyle name="Вывод 2 2 2 3" xfId="6266"/>
    <cellStyle name="_FES併班_Annie_201302 2" xfId="6267"/>
    <cellStyle name="检查单元格 3 3" xfId="6268"/>
    <cellStyle name="60% - Accent2 2 5" xfId="6269"/>
    <cellStyle name="Lien hypertexte 2 3" xfId="6270"/>
    <cellStyle name="_FES併班_Annie_201302 3" xfId="6271"/>
    <cellStyle name="_FES-第九條 Kota Lumba 租金模擬 19000-II" xfId="6272"/>
    <cellStyle name="Heading 3 4 7" xfId="6273"/>
    <cellStyle name="Linked Cell 3 4 2" xfId="6274"/>
    <cellStyle name="20% - 輔色1 2 7" xfId="6275"/>
    <cellStyle name="Input 24 2 6 2" xfId="6276"/>
    <cellStyle name="Input 19 2 6 2" xfId="6277"/>
    <cellStyle name="20% - 强调文字颜色 2 2 4 3" xfId="6278"/>
    <cellStyle name="_FES-第九條 Kota Lumba 租金模擬 19000-II 2" xfId="6279"/>
    <cellStyle name="20% - 輔色1 2 8" xfId="6280"/>
    <cellStyle name="一般 7 4 4 2" xfId="6281"/>
    <cellStyle name="Note 2 2 3 6 2" xfId="6282"/>
    <cellStyle name="_FES-第九條 Kota Lumba 租金模擬 19000-II 3" xfId="6283"/>
    <cellStyle name="_Sheet1_1" xfId="6284"/>
    <cellStyle name="常规 13 3" xfId="6285"/>
    <cellStyle name="_FES-第九條 Kota Lumba 租金模擬 19000-II_2011 十一併班 - CIX 2" xfId="6286"/>
    <cellStyle name="備註 2 5 3 10" xfId="6287"/>
    <cellStyle name="輸出 2 6 6 8" xfId="6288"/>
    <cellStyle name="_Slot Cost Calculations Sept08" xfId="6289"/>
    <cellStyle name="常规 13 4" xfId="6290"/>
    <cellStyle name="Input 29 2 5 2" xfId="6291"/>
    <cellStyle name="_FES-第九條 Kota Lumba 租金模擬 19000-II_2011 十一併班 - CIX 3" xfId="6292"/>
    <cellStyle name="備註 2 5 3 11" xfId="6293"/>
    <cellStyle name="_FES-第九條 Kota Lumba 租金模擬 19000-II_2011 十一併班 - CMS" xfId="6294"/>
    <cellStyle name="20% - Accent2 2 5 3" xfId="6295"/>
    <cellStyle name="常规 38 3" xfId="6296"/>
    <cellStyle name="常规 43 3" xfId="6297"/>
    <cellStyle name="_FES-第九條 Kota Lumba 租金模擬 19000-II_2011 十一併班 - CMS 2" xfId="6298"/>
    <cellStyle name="常规 2 4 2 2 2 2 4" xfId="6299"/>
    <cellStyle name="常规 2 5 2 3 2 2 2" xfId="6300"/>
    <cellStyle name="60% - 강조색1 2 2 3" xfId="6301"/>
    <cellStyle name="_FES-第九條 Kota Lumba 租金模擬 19000-II_2011 十一併班 - WSA ESA 2" xfId="6302"/>
    <cellStyle name="Normal 2 3 2 4 2 2" xfId="6303"/>
    <cellStyle name="20% - 강조색4 4 2" xfId="6304"/>
    <cellStyle name="_FES-第九條 Kota Lumba 租金模擬 19000-II_2011 十一併班 - WSA ESA 3" xfId="6305"/>
    <cellStyle name="60% - Accent5 3 4 2" xfId="6306"/>
    <cellStyle name="Input 3 3 8 2" xfId="6307"/>
    <cellStyle name="_SHA-2009後_2012 日本新年併班 - JST" xfId="6308"/>
    <cellStyle name="超链接 3 2 2 2 6 5" xfId="6309"/>
    <cellStyle name="_FES-第九條 Kota Lumba 租金模擬 19000-II_2012 CNY Blank Sailing BC update   (2) 2" xfId="6310"/>
    <cellStyle name="Note 4 6 2 2" xfId="6311"/>
    <cellStyle name="_JTP-月營運分析_華中版估貨 (4)_PHM - LMD all_PHM - LMD all_ABX ,歐線 201112_B50306CVI" xfId="6312"/>
    <cellStyle name="_FES-第九條 Kota Lumba 租金模擬 19000-II_2012 CNY Blank Sailing BC update   (2) 3" xfId="6313"/>
    <cellStyle name="合計 2 3 5 2 3 3" xfId="6314"/>
    <cellStyle name="Input 21 2 9" xfId="6315"/>
    <cellStyle name="Input 16 2 9" xfId="6316"/>
    <cellStyle name="計算方式 2 6 5 2 6 2" xfId="6317"/>
    <cellStyle name="合計 2 12 10" xfId="6318"/>
    <cellStyle name="_JTP-月營運分析_貨量總表_PHM - LMD all_PHM - LMD all_ABX ,歐線 201112_B50306CVI 3" xfId="6319"/>
    <cellStyle name="40% - アクセント 6 4 3" xfId="6320"/>
    <cellStyle name="_FES-第九條 Kota Lumba 租金模擬 19000-II_2012 CNY Blank Sailing BC update   (2)_HKG線改版 + MAL2線 研究 - 20121019" xfId="6321"/>
    <cellStyle name="Input 4 3 4 2 3" xfId="6322"/>
    <cellStyle name="Input 21 2 9 2" xfId="6323"/>
    <cellStyle name="Input 16 2 9 2" xfId="6324"/>
    <cellStyle name="_PNH-月營運分析_PNH-月營運分析_B50306CVI 3" xfId="6325"/>
    <cellStyle name="_FES-第九條 Kota Lumba 租金模擬 19000-II_2012 CNY Blank Sailing BC update   (2)_HKG線改版 + MAL2線 研究 - 20121019 2" xfId="6326"/>
    <cellStyle name="常规 2 5 3 2 4" xfId="6327"/>
    <cellStyle name="輸入 2 4 4 2 3" xfId="6328"/>
    <cellStyle name="20% - アクセント 1" xfId="6329"/>
    <cellStyle name="Output 2 3 2 3 2" xfId="6330"/>
    <cellStyle name="_FES-第九條 Kota Lumba 租金模擬 19000-II_2012 CNY Blank Sailing BC update   (2)_HKG線改版 + MAL2線 研究 - 20121019 3" xfId="6331"/>
    <cellStyle name="Input 21 2 9 3" xfId="6332"/>
    <cellStyle name="Input 16 2 9 3" xfId="6333"/>
    <cellStyle name="常规 2 5 3 2 5" xfId="6334"/>
    <cellStyle name="輸入 2 4 4 2 4" xfId="6335"/>
    <cellStyle name="20% - アクセント 2" xfId="6336"/>
    <cellStyle name="計算方式 2 10 2" xfId="6337"/>
    <cellStyle name="Ввод  7 3" xfId="6338"/>
    <cellStyle name="_FES-第九條 Kota Lumba 租金模擬 19000-II_2012 CNY Blank Sailing BC update   (2)_TPS+HPH 整併研究 - 20121012" xfId="6339"/>
    <cellStyle name="Normal 12 4 4" xfId="6340"/>
    <cellStyle name="常规 3 4 2 2 3 2 4" xfId="6341"/>
    <cellStyle name="輸入 2 4 2 3 2 4 2" xfId="6342"/>
    <cellStyle name="20% - Accent3 2 2 7" xfId="6343"/>
    <cellStyle name="常规 2 2 3 3 5 5" xfId="6344"/>
    <cellStyle name="Accent3 3 2 2" xfId="6345"/>
    <cellStyle name="Heading 1 2 2 2 3 2" xfId="6346"/>
    <cellStyle name="常规 42 4 3 4 3" xfId="6347"/>
    <cellStyle name="_TPI_2012 日本新年併班 - JTS 3" xfId="6348"/>
    <cellStyle name="常规 2 3 2 5 2 2 2 2" xfId="6349"/>
    <cellStyle name="_FES-第九條 Kota Lumba 租金模擬 19000-II_2012 CNY Blank Sailing BC update   (2)_TPS+HPH 整併研究 - 20121012 2" xfId="6350"/>
    <cellStyle name="_FES-第九條 Kota Lumba 租金模擬 19000-II_2012 CNY Blank Sailing BC update   (2)_TPS+HPH 整併研究 - 20121012 3" xfId="6351"/>
    <cellStyle name="_HK &amp; PRD 效益分析201011_Annie_201302 3" xfId="6352"/>
    <cellStyle name="常规 4 5 2 3 3 2" xfId="6353"/>
    <cellStyle name="合計 2 2 2 5 2 7 3" xfId="6354"/>
    <cellStyle name="備註 2 3 5 10" xfId="6355"/>
    <cellStyle name="備註 2 4 3 2 4" xfId="6356"/>
    <cellStyle name="常规 7 10 8 3" xfId="6357"/>
    <cellStyle name="40% - アクセント 5 3 2" xfId="6358"/>
    <cellStyle name="Normal 13 3 3" xfId="6359"/>
    <cellStyle name="_FES-第九條 Kota Lumba 租金模擬 19000-II_2012 日本新年併班 - JSH" xfId="6360"/>
    <cellStyle name="常规 2 6 14 2" xfId="6361"/>
    <cellStyle name="計算方式 2 7 4 12" xfId="6362"/>
    <cellStyle name="常规 2 4 5 8" xfId="6363"/>
    <cellStyle name="Normal 13 3 3 3" xfId="6364"/>
    <cellStyle name="常规 2 4 5 8 3" xfId="6365"/>
    <cellStyle name="輸入 2 3 6 8 2" xfId="6366"/>
    <cellStyle name="_FES-第九條 Kota Lumba 租金模擬 19000-II_2012 日本新年併班 - JSH 3" xfId="6367"/>
    <cellStyle name="_FES-第九條 Kota Lumba 租金模擬 19000-II_2012 日本新年併班 - JST 2" xfId="6368"/>
    <cellStyle name="Accent1 2 2 2" xfId="6369"/>
    <cellStyle name="40% - Accent6 3 2 2 2 2" xfId="6370"/>
    <cellStyle name="常规 10 6 2 2 2" xfId="6371"/>
    <cellStyle name="常规 3 2 2 2 5 3" xfId="6372"/>
    <cellStyle name="_FES-第九條 Kota Lumba 租金模擬 19000-II_2012 日本新年併班 - JST 3" xfId="6373"/>
    <cellStyle name="Accent1 2 2 3" xfId="6374"/>
    <cellStyle name="常规 4 2 3 2 5 2" xfId="6375"/>
    <cellStyle name="常规 2 8 2 2 2 2" xfId="6376"/>
    <cellStyle name="_FES-第九條 Kota Lumba 租金模擬 19000-II_2012 日本新年併班 - JTS" xfId="6377"/>
    <cellStyle name="Accent1 2 6" xfId="6378"/>
    <cellStyle name="常规 3 2 11 4" xfId="6379"/>
    <cellStyle name="超链接 3 2 2 2 4 4" xfId="6380"/>
    <cellStyle name="40% - Accent3 2 4 4" xfId="6381"/>
    <cellStyle name="_FES-第九條 Kota Lumba 租金模擬 19000-II_2012 日本新年併班 - JTS 2" xfId="6382"/>
    <cellStyle name="输入 2 2 2 6 2" xfId="6383"/>
    <cellStyle name="_FES-第九條 Kota Lumba 租金模擬 19000-II_2012 日本新年併班 - JTS 3" xfId="6384"/>
    <cellStyle name="20% - Accent5 4 6" xfId="6385"/>
    <cellStyle name="Total 2 2 3 4 2" xfId="6386"/>
    <cellStyle name="_FIXCOST-201208" xfId="6387"/>
    <cellStyle name="60% - 강조색4 4 3" xfId="6388"/>
    <cellStyle name="常规 21 3 2 2 3" xfId="6389"/>
    <cellStyle name="合計 2 3 5 2 10" xfId="6390"/>
    <cellStyle name="Hyperlink 2 2 2 3 2" xfId="6391"/>
    <cellStyle name="좋음 5 3" xfId="6392"/>
    <cellStyle name="見出し 1 4 2" xfId="6393"/>
    <cellStyle name="Header1 2 3" xfId="6394"/>
    <cellStyle name="常规 4 5 6" xfId="6395"/>
    <cellStyle name="輸出 2 5 2" xfId="6396"/>
    <cellStyle name="_YML-AES-MCS-Mar09_Slot Cost Calculations - Nov09 3 2" xfId="6397"/>
    <cellStyle name="Normal 15 4 4" xfId="6398"/>
    <cellStyle name="_Grace_201007_2011 十一併班提案 3" xfId="6399"/>
    <cellStyle name="_FIXCOST-201208 2" xfId="6400"/>
    <cellStyle name="Hyperlink 2 2 2 3 2 2" xfId="6401"/>
    <cellStyle name="見出し 1 4 3" xfId="6402"/>
    <cellStyle name="Header1 2 4" xfId="6403"/>
    <cellStyle name="常规 4 5 7" xfId="6404"/>
    <cellStyle name="輸出 2 5 3" xfId="6405"/>
    <cellStyle name="_YML-AES-MCS-Mar09_Slot Cost Calculations - Nov09 3 3" xfId="6406"/>
    <cellStyle name="40% - 着色 6 2 2 2" xfId="6407"/>
    <cellStyle name="超链接 3 3 2 3 2 3 2 2" xfId="6408"/>
    <cellStyle name="_JSV 2" xfId="6409"/>
    <cellStyle name="常规 7 12 6" xfId="6410"/>
    <cellStyle name="常规 4 2 3 7" xfId="6411"/>
    <cellStyle name="_FIXCOST-201208 3" xfId="6412"/>
    <cellStyle name="Explanatory Text 4 2 4" xfId="6413"/>
    <cellStyle name="_星馬版 - C Oil, 500 3" xfId="6414"/>
    <cellStyle name="Calculation 3 2 8 2" xfId="6415"/>
    <cellStyle name="Normal 3 2 3 5" xfId="6416"/>
    <cellStyle name="20% - 輔色1 2 5" xfId="6417"/>
    <cellStyle name="_JTP-月營運分析_PHM - LMD all_PHM - LMD all_ABX ,歐線 201112 3" xfId="6418"/>
    <cellStyle name="Calc Currency (0) 7" xfId="6419"/>
    <cellStyle name="好_forecast 3" xfId="6420"/>
    <cellStyle name="常规 16 6 3 2" xfId="6421"/>
    <cellStyle name="常规 21 6 3 2" xfId="6422"/>
    <cellStyle name="Output 4 2 2 9" xfId="6423"/>
    <cellStyle name="Normal 2 2 2 3 4" xfId="6424"/>
    <cellStyle name="_Grace 201006" xfId="6425"/>
    <cellStyle name="_Grace 201011" xfId="6426"/>
    <cellStyle name="Comma 2 2 2 2" xfId="6427"/>
    <cellStyle name="_IFX 營運分析_2012 日本新年併班 - JTS 2" xfId="6428"/>
    <cellStyle name="超链接 3 2 3 10" xfId="6429"/>
    <cellStyle name="20% - 輔色1 2 5 3" xfId="6430"/>
    <cellStyle name="Calc Currency (0) 7 3" xfId="6431"/>
    <cellStyle name="_Grace 201006 3" xfId="6432"/>
    <cellStyle name="_Grace 201011 3" xfId="6433"/>
    <cellStyle name="計算方式 2 4 3 2 10 2" xfId="6434"/>
    <cellStyle name="Calculation 5 2 3" xfId="6435"/>
    <cellStyle name="計算方式 2 4 5 2 2 3" xfId="6436"/>
    <cellStyle name="常规 2 12" xfId="6437"/>
    <cellStyle name="常规 2 2 2 6 5" xfId="6438"/>
    <cellStyle name="_Grace 201006_2011 十一併班 - CIX" xfId="6439"/>
    <cellStyle name="_Grace 201011_2011 十一併班 - CIX" xfId="6440"/>
    <cellStyle name="60% - Accent5 2 4 2 2" xfId="6441"/>
    <cellStyle name="_JTP-月營運分析_華中版估貨 (4)_PHM - LMD all_PHM - LMD all_TMT 報告 (2) 3" xfId="6442"/>
    <cellStyle name="_KEU Slot Cost Calc 02-02-2010_Simulation (2) 2 3" xfId="6443"/>
    <cellStyle name="_Grace 201006_2011 十一併班 - CIX 2" xfId="6444"/>
    <cellStyle name="_Grace 201011_2011 十一併班 - CIX 2" xfId="6445"/>
    <cellStyle name="常规 3 2 3 3" xfId="6446"/>
    <cellStyle name="常规 2 12 2" xfId="6447"/>
    <cellStyle name="超链接 3 6 3 4" xfId="6448"/>
    <cellStyle name="常规 18 7" xfId="6449"/>
    <cellStyle name="常规 23 7" xfId="6450"/>
    <cellStyle name="60% - Accent1 4 3 2" xfId="6451"/>
    <cellStyle name="備註 2 10 9" xfId="6452"/>
    <cellStyle name="常规 2 2 2 2 4 3 5" xfId="6453"/>
    <cellStyle name="20% - Accent6 6 2" xfId="6454"/>
    <cellStyle name="_HKG線改版 + MAL2線 研究 - 20121019" xfId="6455"/>
    <cellStyle name="20% - 輔色6 2 4 2" xfId="6456"/>
    <cellStyle name="常规 2 2 3 5 2 2 4" xfId="6457"/>
    <cellStyle name="40% - 强调文字颜色 5 2 4 2" xfId="6458"/>
    <cellStyle name="_Grace 201006_2011 十一併班 - CIX 3" xfId="6459"/>
    <cellStyle name="_Grace 201011_2011 十一併班 - CIX 3" xfId="6460"/>
    <cellStyle name="常规 3 2 3 4" xfId="6461"/>
    <cellStyle name="常规 2 12 3" xfId="6462"/>
    <cellStyle name="Total 3 2 3 2" xfId="6463"/>
    <cellStyle name="Bad 2 2 4 3" xfId="6464"/>
    <cellStyle name="常规 7 3 2 11" xfId="6465"/>
    <cellStyle name="Output 2 8 3" xfId="6466"/>
    <cellStyle name="常规 5 2 2 7 2" xfId="6467"/>
    <cellStyle name="常规 13 3 5 2" xfId="6468"/>
    <cellStyle name="常规 25 3" xfId="6469"/>
    <cellStyle name="常规 30 3" xfId="6470"/>
    <cellStyle name="中等 2 6 2 2" xfId="6471"/>
    <cellStyle name="_Grace 201006_2011 十一併班 - TMT" xfId="6472"/>
    <cellStyle name="_Grace 201011_2011 十一併班 - TMT" xfId="6473"/>
    <cellStyle name="60% - 輔色6 2 3 3" xfId="6474"/>
    <cellStyle name="_Grace 201006_2011 十一併班 - WSA ESA 3" xfId="6475"/>
    <cellStyle name="_Grace 201011_2011 十一併班 - WSA ESA 3" xfId="6476"/>
    <cellStyle name="Normal 6 2 3 5" xfId="6477"/>
    <cellStyle name="常规 4 5 2 2 2 2" xfId="6478"/>
    <cellStyle name="40% - アクセント 4 2 2" xfId="6479"/>
    <cellStyle name="_Grace 201006_2011 十一併班提案_CVT投入2500船型 study 20120704 (2)" xfId="6480"/>
    <cellStyle name="_Grace 201011_2011 十一併班提案_CVT投入2500船型 study 20120704 (2)" xfId="6481"/>
    <cellStyle name="20% - 輔色5 6" xfId="6482"/>
    <cellStyle name="계산 2 2 2 3" xfId="6483"/>
    <cellStyle name="常规 7 4 2 2 2" xfId="6484"/>
    <cellStyle name="常规 3 2 2 2 2 4 2" xfId="6485"/>
    <cellStyle name="_Grace 201006_2012 日本新年併班 - JSH" xfId="6486"/>
    <cellStyle name="_Grace 201011_2012 日本新年併班 - JSH" xfId="6487"/>
    <cellStyle name="_Grace 201006_2011 十一併班提案_CVT投入2500船型 study 20120704 (2) 2" xfId="6488"/>
    <cellStyle name="_Grace 201011_2011 十一併班提案_CVT投入2500船型 study 20120704 (2) 2" xfId="6489"/>
    <cellStyle name="Input 30 4" xfId="6490"/>
    <cellStyle name="Input 25 4" xfId="6491"/>
    <cellStyle name="常规 4 2 3 2 2 2 2 2" xfId="6492"/>
    <cellStyle name="常规 7 17 2 2" xfId="6493"/>
    <cellStyle name="20% - 輔色5 6 2" xfId="6494"/>
    <cellStyle name="계산 2 2 2 3 2" xfId="6495"/>
    <cellStyle name="常规 7 4 2 2 2 2" xfId="6496"/>
    <cellStyle name="連結的儲存格 2 5 2 5" xfId="6497"/>
    <cellStyle name="常规 3 2 2 2 2 4 2 2" xfId="6498"/>
    <cellStyle name="超链接 3 2 3 2 3 3" xfId="6499"/>
    <cellStyle name="40% - Accent4 2 3 3" xfId="6500"/>
    <cellStyle name="常规 42 3 2 7 2" xfId="6501"/>
    <cellStyle name="_SHA-2009後_2012 CNY Blank Sailing BC update   (2)_TPS+HPH 整併研究 - 20121012 3" xfId="6502"/>
    <cellStyle name="常规 9 2 5 2 2" xfId="6503"/>
    <cellStyle name="常规 2 3 2 2 2 3 2 4" xfId="6504"/>
    <cellStyle name="_Grace 201006_2011 十一併班提案_HKG線改版 + MAL2線 研究 - 20121019" xfId="6505"/>
    <cellStyle name="_Grace 201011_2011 十一併班提案_HKG線改版 + MAL2線 研究 - 20121019" xfId="6506"/>
    <cellStyle name="60% - Accent2" xfId="6507"/>
    <cellStyle name="常规 2 4 2 2 2 2 2 2 2 2" xfId="6508"/>
    <cellStyle name="60% - Accent4 3 5" xfId="6509"/>
    <cellStyle name="Input 2 3 9" xfId="6510"/>
    <cellStyle name="_Grace 201006_2011 十一併班提案_HKG線改版 + MAL2線 研究 - 20121019 2" xfId="6511"/>
    <cellStyle name="_Grace 201011_2011 十一併班提案_HKG線改版 + MAL2線 研究 - 20121019 2" xfId="6512"/>
    <cellStyle name="60% - Accent2 2" xfId="6513"/>
    <cellStyle name="常规 2 4 2 2 2 2 2 2 2 3" xfId="6514"/>
    <cellStyle name="60% - Accent4 3 6" xfId="6515"/>
    <cellStyle name="_Grace 201006_2011 十一併班提案_HKG線改版 + MAL2線 研究 - 20121019 3" xfId="6516"/>
    <cellStyle name="_Grace 201011_2011 十一併班提案_HKG線改版 + MAL2線 研究 - 20121019 3" xfId="6517"/>
    <cellStyle name="60% - Accent2 3" xfId="6518"/>
    <cellStyle name="合計 2 12 4 2" xfId="6519"/>
    <cellStyle name="_Grace 201006_2011十一併班 - NS1" xfId="6520"/>
    <cellStyle name="_Grace 201011_2011十一併班 - NS1" xfId="6521"/>
    <cellStyle name="輸入 2 4 4 2 3 3" xfId="6522"/>
    <cellStyle name="20% - アクセント 1 3" xfId="6523"/>
    <cellStyle name="_Grace 201006_2011十一併班 - NS1 2" xfId="6524"/>
    <cellStyle name="_Grace 201011_2011十一併班 - NS1 2" xfId="6525"/>
    <cellStyle name="Output 4 2 6 4" xfId="6526"/>
    <cellStyle name="20% - アクセント 1 3 2" xfId="6527"/>
    <cellStyle name="20% - Accent3 2 5" xfId="6528"/>
    <cellStyle name="_JTP-月營運分析_貨量總表_PHM - LMD all_ABX ,歐線 201112_B50306CVI" xfId="6529"/>
    <cellStyle name="Input 31 2 4 2" xfId="6530"/>
    <cellStyle name="Input 26 2 4 2" xfId="6531"/>
    <cellStyle name="60% - 강조색2 2 2" xfId="6532"/>
    <cellStyle name="常规 2 15 4" xfId="6533"/>
    <cellStyle name="常规 2 20 4" xfId="6534"/>
    <cellStyle name="常规 3 3 2 2 2 2 2" xfId="6535"/>
    <cellStyle name="常规 9 2 9 2 2" xfId="6536"/>
    <cellStyle name="常规 3 2 6 5" xfId="6537"/>
    <cellStyle name="20% - 强调文字颜色 4 2 2 3" xfId="6538"/>
    <cellStyle name="注释 2 2 3 2 9" xfId="6539"/>
    <cellStyle name="_JTP-月營運分析_華中版估貨 (4)_PHM - LMD all_PHM - LMD all_TMT 報告 (2)_ABX ,歐線 201112_B50306CVI 2" xfId="6540"/>
    <cellStyle name="計算方式 2 6 6 8 3" xfId="6541"/>
    <cellStyle name="_Grace 201006_2012 CNY Blank Sailing BC update   (2) 2" xfId="6542"/>
    <cellStyle name="_Grace 201011_2012 CNY Blank Sailing BC update   (2) 2" xfId="6543"/>
    <cellStyle name="Calculation 2 7 2 3" xfId="6544"/>
    <cellStyle name="常规 11 2 5" xfId="6545"/>
    <cellStyle name="輸入 2 4 4 2 5 3" xfId="6546"/>
    <cellStyle name="20% - アクセント 3 3" xfId="6547"/>
    <cellStyle name="輸入 2 6 2 4 6" xfId="6548"/>
    <cellStyle name="_Grace 201006_2012 CNY Blank Sailing BC update   (2)_CVT投入2500船型 study 20120704 (2) 2" xfId="6549"/>
    <cellStyle name="_Grace 201011_2012 CNY Blank Sailing BC update   (2)_CVT投入2500船型 study 20120704 (2) 2" xfId="6550"/>
    <cellStyle name="常规 11 2 6" xfId="6551"/>
    <cellStyle name="20% - アクセント 3 4" xfId="6552"/>
    <cellStyle name="輸入 2 6 2 4 7" xfId="6553"/>
    <cellStyle name="_Grace 201006_2012 CNY Blank Sailing BC update   (2)_CVT投入2500船型 study 20120704 (2) 3" xfId="6554"/>
    <cellStyle name="_Grace 201011_2012 CNY Blank Sailing BC update   (2)_CVT投入2500船型 study 20120704 (2) 3" xfId="6555"/>
    <cellStyle name="Normal 13 3 2 2 2" xfId="6556"/>
    <cellStyle name="超链接 5 5 8" xfId="6557"/>
    <cellStyle name="_Grace 201006_2012 CNY Blank Sailing BC update   (2)_HKG線改版 + MAL2線 研究 - 20121019" xfId="6558"/>
    <cellStyle name="_Grace 201011_2012 CNY Blank Sailing BC update   (2)_HKG線改版 + MAL2線 研究 - 20121019" xfId="6559"/>
    <cellStyle name="_Grace 201006_2012 CNY Blank Sailing BC update   (2)_HKG線改版 + MAL2線 研究 - 20121019 2" xfId="6560"/>
    <cellStyle name="_Grace 201011_2012 CNY Blank Sailing BC update   (2)_HKG線改版 + MAL2線 研究 - 20121019 2" xfId="6561"/>
    <cellStyle name="Accent1 3 6" xfId="6562"/>
    <cellStyle name="60% - 强调文字颜色 3 2 2 4" xfId="6563"/>
    <cellStyle name="요약 2 3 2 8" xfId="6564"/>
    <cellStyle name="超链接 5 2 2 7" xfId="6565"/>
    <cellStyle name="_TPI_2012 CNY Blank Sailing BC update   (2)_HKG線改版 + MAL2線 研究 - 20121019" xfId="6566"/>
    <cellStyle name="_Grace 201006_2012 CNY Blank Sailing BC update   (2)_TPS+HPH 整併研究 - 20121012" xfId="6567"/>
    <cellStyle name="_Grace 201011_2012 CNY Blank Sailing BC update   (2)_TPS+HPH 整併研究 - 20121012" xfId="6568"/>
    <cellStyle name="Примечание 3 6" xfId="6569"/>
    <cellStyle name="요약 2 3 2 8 2" xfId="6570"/>
    <cellStyle name="合計 2 5 2 4 2 3" xfId="6571"/>
    <cellStyle name="_TPI_2012 CNY Blank Sailing BC update   (2)_HKG線改版 + MAL2線 研究 - 20121019 2" xfId="6572"/>
    <cellStyle name="_Grace 201006_2012 CNY Blank Sailing BC update   (2)_TPS+HPH 整併研究 - 20121012 2" xfId="6573"/>
    <cellStyle name="_Grace 201011_2012 CNY Blank Sailing BC update   (2)_TPS+HPH 整併研究 - 20121012 2" xfId="6574"/>
    <cellStyle name="Примечание 3 7" xfId="6575"/>
    <cellStyle name="요약 2 3 2 8 3" xfId="6576"/>
    <cellStyle name="合計 2 5 2 4 2 4" xfId="6577"/>
    <cellStyle name="_TPI_2012 CNY Blank Sailing BC update   (2)_HKG線改版 + MAL2線 研究 - 20121019 3" xfId="6578"/>
    <cellStyle name="超链接 7 6 2 4" xfId="6579"/>
    <cellStyle name="常规 17 3 2 6" xfId="6580"/>
    <cellStyle name="常规 3 2 2 3 5" xfId="6581"/>
    <cellStyle name="說明文字 2 3 2 2" xfId="6582"/>
    <cellStyle name="60% - Accent5 4 2 2" xfId="6583"/>
    <cellStyle name="常规 2 11 2 5" xfId="6584"/>
    <cellStyle name="Input 3 4 6 2" xfId="6585"/>
    <cellStyle name="_Grace 201006_2012 CNY Blank Sailing BC update   (2)_TPS+HPH 整併研究 - 20121012 3" xfId="6586"/>
    <cellStyle name="_Grace 201011_2012 CNY Blank Sailing BC update   (2)_TPS+HPH 整併研究 - 20121012 3" xfId="6587"/>
    <cellStyle name="差_中远印度各类数据统计201212_1类数据统计201303" xfId="6588"/>
    <cellStyle name="Output 2 2 4 8" xfId="6589"/>
    <cellStyle name="常规 2 3" xfId="6590"/>
    <cellStyle name="Total 4 3 6" xfId="6591"/>
    <cellStyle name="_NCT 2011_2011 十一併班 - CMS 3" xfId="6592"/>
    <cellStyle name="Input 30 4 2" xfId="6593"/>
    <cellStyle name="Input 25 4 2" xfId="6594"/>
    <cellStyle name="常规 4 2 3 2 2 2 2 2 2" xfId="6595"/>
    <cellStyle name="合計 2 8 4 3" xfId="6596"/>
    <cellStyle name="40% - 輔色3 2 2 6" xfId="6597"/>
    <cellStyle name="常规 5 2 2 2 3 2 2 3" xfId="6598"/>
    <cellStyle name="常规 3 2 2 2 2 4 2 2 2" xfId="6599"/>
    <cellStyle name="입력 3 2 2 4" xfId="6600"/>
    <cellStyle name="常规 15 4 2 2 3" xfId="6601"/>
    <cellStyle name="_Grace 201006_2012 日本新年併班 - JSH 2" xfId="6602"/>
    <cellStyle name="_Grace 201011_2012 日本新年併班 - JSH 2" xfId="6603"/>
    <cellStyle name="Input 30 4 3" xfId="6604"/>
    <cellStyle name="Input 25 4 3" xfId="6605"/>
    <cellStyle name="常规 3 17 9 2" xfId="6606"/>
    <cellStyle name="常规 4 2 3 2 2 2 2 2 3" xfId="6607"/>
    <cellStyle name="常规 3 2 2 2 2 4 2 2 3" xfId="6608"/>
    <cellStyle name="合計 2 8 4 4" xfId="6609"/>
    <cellStyle name="40% - 輔色3 2 2 7" xfId="6610"/>
    <cellStyle name="_Grace 201006_2012 日本新年併班 - JSH 3" xfId="6611"/>
    <cellStyle name="_Grace 201011_2012 日本新年併班 - JSH 3" xfId="6612"/>
    <cellStyle name="输出 2 2 2 5 6 3" xfId="6613"/>
    <cellStyle name="Input 4 2 2 2 7" xfId="6614"/>
    <cellStyle name="60% - 强调文字颜色 4 2 2" xfId="6615"/>
    <cellStyle name="40% - Accent6 2 3 4 2" xfId="6616"/>
    <cellStyle name="_Grace 201006_2012 日本新年併班 - JST 2" xfId="6617"/>
    <cellStyle name="_Grace 201011_2012 日本新年併班 - JST 2" xfId="6618"/>
    <cellStyle name="Input 4 2 2 2 8" xfId="6619"/>
    <cellStyle name="60% - 强调文字颜色 4 2 3" xfId="6620"/>
    <cellStyle name="_Grace 201006_2012 日本新年併班 - JST 3" xfId="6621"/>
    <cellStyle name="_Grace 201011_2012 日本新年併班 - JST 3" xfId="6622"/>
    <cellStyle name="計算方式 2 3 6 2 7" xfId="6623"/>
    <cellStyle name="计算 2 4 2 3" xfId="6624"/>
    <cellStyle name="_TPI_Kelly_201303_Mindanao study" xfId="6625"/>
    <cellStyle name="_JTP-月營運分析_華中版估貨 (4)_TMT 報告 (2)_ABX ,歐線 201112" xfId="6626"/>
    <cellStyle name="_Grace 201006_2012 日本新年併班 - JTS" xfId="6627"/>
    <cellStyle name="_Grace 201011_2012 日本新年併班 - JTS" xfId="6628"/>
    <cellStyle name="計算方式 2 3 6 2 7 2" xfId="6629"/>
    <cellStyle name="计算 2 4 2 3 2" xfId="6630"/>
    <cellStyle name="_TPI_Kelly_201303_Mindanao study 2" xfId="6631"/>
    <cellStyle name="常规 7 6 5 3" xfId="6632"/>
    <cellStyle name="输入 2 2 4 10" xfId="6633"/>
    <cellStyle name="输出 2 2 6 4 2" xfId="6634"/>
    <cellStyle name="_JTP-月營運分析_NE1+NE3_月營運分析_NE1+NE3_月營運分析_B50306CVI" xfId="6635"/>
    <cellStyle name="输入 2 2 4 2 3" xfId="6636"/>
    <cellStyle name="_JTP-月營運分析_華中版估貨 (4)_TMT 報告 (2)_ABX ,歐線 201112 2" xfId="6637"/>
    <cellStyle name="Accent1 4 2 4" xfId="6638"/>
    <cellStyle name="Heading 4 2 2 5" xfId="6639"/>
    <cellStyle name="_Grace 201006_2012 日本新年併班 - JTS 2" xfId="6640"/>
    <cellStyle name="_Grace 201011_2012 日本新年併班 - JTS 2" xfId="6641"/>
    <cellStyle name="Input 3 5 2 3" xfId="6642"/>
    <cellStyle name="計算方式 2 3 6 2 7 3" xfId="6643"/>
    <cellStyle name="计算 2 4 2 3 3" xfId="6644"/>
    <cellStyle name="_TPI_Kelly_201303_Mindanao study 3" xfId="6645"/>
    <cellStyle name="계산 2 2 8 2" xfId="6646"/>
    <cellStyle name="输入 2 2 4 2 4" xfId="6647"/>
    <cellStyle name="_JTP-月營運分析_華中版估貨 (4)_TMT 報告 (2)_ABX ,歐線 201112 3" xfId="6648"/>
    <cellStyle name="Accent1 4 2 5" xfId="6649"/>
    <cellStyle name="Heading 4 2 2 6" xfId="6650"/>
    <cellStyle name="_Grace 201006_2012 日本新年併班 - JTS 3" xfId="6651"/>
    <cellStyle name="_Grace 201011_2012 日本新年併班 - JTS 3" xfId="6652"/>
    <cellStyle name="_Grace 201006_ABX -併班貨量預估 format" xfId="6653"/>
    <cellStyle name="_Grace 201011_ABX -併班貨量預估 format" xfId="6654"/>
    <cellStyle name="常规 25 4" xfId="6655"/>
    <cellStyle name="常规 3 2 2 2 3 3 2 4" xfId="6656"/>
    <cellStyle name="_Grace 201006_ABX -併班貨量預估 format 2" xfId="6657"/>
    <cellStyle name="_Grace 201011_ABX -併班貨量預估 format 2" xfId="6658"/>
    <cellStyle name="常规 25 4 2" xfId="6659"/>
    <cellStyle name="常规 2 2 2 2 2 9" xfId="6660"/>
    <cellStyle name="_Grace 201006_Annie_201302" xfId="6661"/>
    <cellStyle name="_Grace 201011_Annie_201302" xfId="6662"/>
    <cellStyle name="超链接 3 4 9 2" xfId="6663"/>
    <cellStyle name="_Grace 201006_Annie_201302 3" xfId="6664"/>
    <cellStyle name="_Grace 201011_Annie_201302 3" xfId="6665"/>
    <cellStyle name="60% - 輔色2 2 6 2" xfId="6666"/>
    <cellStyle name="常规 3 4 2 4 5" xfId="6667"/>
    <cellStyle name="_Grace 201012_2011 十一併班 - CIX" xfId="6668"/>
    <cellStyle name="_Teresa 201105_Annie_201302 3" xfId="6669"/>
    <cellStyle name="_Grace 201012_2011 十一併班 - CIX 2" xfId="6670"/>
    <cellStyle name="_Grace 201012_2011 十一併班 - CIX 3" xfId="6671"/>
    <cellStyle name="40% - 輔色4 2 5 2" xfId="6672"/>
    <cellStyle name="20% - アクセント 2 4" xfId="6673"/>
    <cellStyle name="_Grace 201012_2011 十一併班 - TMT 2" xfId="6674"/>
    <cellStyle name="Note 4 4 2 2" xfId="6675"/>
    <cellStyle name="Hyperlink 2 6 2 2" xfId="6676"/>
    <cellStyle name="20% - アクセント 2 5" xfId="6677"/>
    <cellStyle name="_Grace 201012_2011 十一併班 - TMT 3" xfId="6678"/>
    <cellStyle name="_YML-AES-AME-Jan09 3 3" xfId="6679"/>
    <cellStyle name="_Grace 201012_2011 十一併班 - WSA ESA 2" xfId="6680"/>
    <cellStyle name="Accent5 4 3 2" xfId="6681"/>
    <cellStyle name="Вычисление 3 4 2" xfId="6682"/>
    <cellStyle name="常规 6 7 12" xfId="6683"/>
    <cellStyle name="입력 2 2 2 4 2 2" xfId="6684"/>
    <cellStyle name="40% - Accent5 3 2 3 3" xfId="6685"/>
    <cellStyle name="20% - Accent3 8" xfId="6686"/>
    <cellStyle name="60% - 강조색6 2 4 3" xfId="6687"/>
    <cellStyle name="超链接 3 4 2 4 5 3" xfId="6688"/>
    <cellStyle name="_Slot Cost Calculations Sept08 2 3" xfId="6689"/>
    <cellStyle name="Percent 2 2" xfId="6690"/>
    <cellStyle name="Output 3 5 4" xfId="6691"/>
    <cellStyle name="常规 5 2 3 4 3" xfId="6692"/>
    <cellStyle name="_JSH add ZHA_Annie_201302" xfId="6693"/>
    <cellStyle name="常规 9 2 3 9 2" xfId="6694"/>
    <cellStyle name="_Grace 201012_2011 十一併班 - WSA ESA 3" xfId="6695"/>
    <cellStyle name="超链接 3 2 3 3 2" xfId="6696"/>
    <cellStyle name="40% - Accent4 3 2" xfId="6697"/>
    <cellStyle name="Accent5 4 3 3" xfId="6698"/>
    <cellStyle name="Вычисление 3 4 3" xfId="6699"/>
    <cellStyle name="Heading 1 2 2" xfId="6700"/>
    <cellStyle name="_Slot Cost Calculations Sept08_KEU Slot Cost Calc 02-02-2010_Simulation 2" xfId="6701"/>
    <cellStyle name="常规 42 10 2" xfId="6702"/>
    <cellStyle name="_Grace 201012_2011 十一併班提案" xfId="6703"/>
    <cellStyle name="20% - アクセント 1 5" xfId="6704"/>
    <cellStyle name="Heading 1 2 2 2" xfId="6705"/>
    <cellStyle name="_Slot Cost Calculations Sept08_KEU Slot Cost Calc 02-02-2010_Simulation 2 2" xfId="6706"/>
    <cellStyle name="常规 42 10 2 2" xfId="6707"/>
    <cellStyle name="_Grace 201012_2011 十一併班提案 2" xfId="6708"/>
    <cellStyle name="40% - 輔色5 2 6 3" xfId="6709"/>
    <cellStyle name="_印度線自營" xfId="6710"/>
    <cellStyle name="Heading 1 2 2 3" xfId="6711"/>
    <cellStyle name="_Slot Cost Calculations Sept08_KEU Slot Cost Calc 02-02-2010_Simulation 2 3" xfId="6712"/>
    <cellStyle name="40% - 강조색1 5 2" xfId="6713"/>
    <cellStyle name="_Grace 201012_2011 十一併班提案 3" xfId="6714"/>
    <cellStyle name="Input 6 2 2 4" xfId="6715"/>
    <cellStyle name="_TPS Rotation (CKYH)" xfId="6716"/>
    <cellStyle name="_Grace 201012_2011 十一併班提案_CVT投入2500船型 study 20120704 (2)" xfId="6717"/>
    <cellStyle name="Normal 2 10 2" xfId="6718"/>
    <cellStyle name="_JTP 與 Coscon CNP 互換 - 20130415" xfId="6719"/>
    <cellStyle name="Input 6 2 2 4 2" xfId="6720"/>
    <cellStyle name="_TPS Rotation (CKYH) 2" xfId="6721"/>
    <cellStyle name="常规 49 3 2 6" xfId="6722"/>
    <cellStyle name="常规 55 2" xfId="6723"/>
    <cellStyle name="常规 6 3 4 3" xfId="6724"/>
    <cellStyle name="常规 60 2" xfId="6725"/>
    <cellStyle name="Input 5 8 3" xfId="6726"/>
    <cellStyle name="輔色3 2 4 2 3" xfId="6727"/>
    <cellStyle name="Input 3 2 2 10" xfId="6728"/>
    <cellStyle name="超链接 6 2 2 5 2 3" xfId="6729"/>
    <cellStyle name="超链接 3 2 2 2 2 4 5" xfId="6730"/>
    <cellStyle name="_Grace 201012_2011 十一併班提案_CVT投入2500船型 study 20120704 (2) 2" xfId="6731"/>
    <cellStyle name="Output 3 2 5 2" xfId="6732"/>
    <cellStyle name="常规 49 3 2 7" xfId="6733"/>
    <cellStyle name="常规 6 3 4 4" xfId="6734"/>
    <cellStyle name="常规 60 3" xfId="6735"/>
    <cellStyle name="Input 5 8 4" xfId="6736"/>
    <cellStyle name="Input 6 2 2 4 3" xfId="6737"/>
    <cellStyle name="_TPS Rotation (CKYH) 3" xfId="6738"/>
    <cellStyle name="Input 3 2 2 11" xfId="6739"/>
    <cellStyle name="超链接 6 2 2 5 2 4" xfId="6740"/>
    <cellStyle name="_Grace 201012_2011 十一併班提案_CVT投入2500船型 study 20120704 (2) 3" xfId="6741"/>
    <cellStyle name="_Grace 201012_2011 十一併班提案_HKG線改版 + MAL2線 研究 - 20121019" xfId="6742"/>
    <cellStyle name="常规 6 18 6" xfId="6743"/>
    <cellStyle name="超链接 8 6 2 3 2" xfId="6744"/>
    <cellStyle name="40% - 着色 3 2" xfId="6745"/>
    <cellStyle name="常规 3 3 2 3 4 2" xfId="6746"/>
    <cellStyle name="_Grace 201012_2011 十一併班提案_HKG線改版 + MAL2線 研究 - 20121019 3" xfId="6747"/>
    <cellStyle name="常规 6 18 6 3" xfId="6748"/>
    <cellStyle name="20% - Accent5 3 2 4" xfId="6749"/>
    <cellStyle name="40% - 着色 3 2 3" xfId="6750"/>
    <cellStyle name="常规 3 3 2 3 4 2 3" xfId="6751"/>
    <cellStyle name="常规 4 4 2 2 2 2 2 2" xfId="6752"/>
    <cellStyle name="_StartUp_PA2 NOW 3" xfId="6753"/>
    <cellStyle name="輸入 2 4 2 3 2 3 2" xfId="6754"/>
    <cellStyle name="Calculation 4" xfId="6755"/>
    <cellStyle name="출력 2 3 2 2 10" xfId="6756"/>
    <cellStyle name="Normal 12 3 4" xfId="6757"/>
    <cellStyle name="_Grace 201012_2011 十一併班提案_TPS+HPH 整併研究 - 20121012" xfId="6758"/>
    <cellStyle name="好 2 8 2" xfId="6759"/>
    <cellStyle name="常规 2 3 2 2 4" xfId="6760"/>
    <cellStyle name="20% - 輔色6 7 2" xfId="6761"/>
    <cellStyle name="_JSH_月營運分析_JSH_月營運分析 3" xfId="6762"/>
    <cellStyle name="계산 2 2 3 4 2" xfId="6763"/>
    <cellStyle name="備註 2 4 2 2 5 2" xfId="6764"/>
    <cellStyle name="Note 3 2 3 3" xfId="6765"/>
    <cellStyle name="_PHX+IF2 201007報告_2011 十一併班 - CIX 2" xfId="6766"/>
    <cellStyle name="Calculation 4 2" xfId="6767"/>
    <cellStyle name="_Grace 201012_2011 十一併班提案_TPS+HPH 整併研究 - 20121012 2" xfId="6768"/>
    <cellStyle name="Calculation 4 3" xfId="6769"/>
    <cellStyle name="_Grace 201012_2011 十一併班提案_TPS+HPH 整併研究 - 20121012 3" xfId="6770"/>
    <cellStyle name="_Grace 201012_2011十一併班 - NS1" xfId="6771"/>
    <cellStyle name="常规 6 17 11" xfId="6772"/>
    <cellStyle name="輸出 2 4 5 8 2" xfId="6773"/>
    <cellStyle name="40% - Accent2 4 5" xfId="6774"/>
    <cellStyle name="Примечание 4 2 2 4 2" xfId="6775"/>
    <cellStyle name="常规 2 6 2 2 3 4" xfId="6776"/>
    <cellStyle name="20% - Accent2 4 2 5" xfId="6777"/>
    <cellStyle name="_JTP-月營運分析_JTP-月營運分析_JSH_月營運分析" xfId="6778"/>
    <cellStyle name="60% - Accent1 3 3 2" xfId="6779"/>
    <cellStyle name="常规 2 2 2 2 3 3 5" xfId="6780"/>
    <cellStyle name="20% - Accent5 6 2" xfId="6781"/>
    <cellStyle name="_Grace 201012_2011十一併班 - NS1 3" xfId="6782"/>
    <cellStyle name="Output 3 7 2 2" xfId="6783"/>
    <cellStyle name="Normal 2 2 4 2" xfId="6784"/>
    <cellStyle name="_JTP-月營運分析_PS1+3_月營運分析_ABX_月營運分析" xfId="6785"/>
    <cellStyle name="40% - 강조색6 5" xfId="6786"/>
    <cellStyle name="_Grace 201012_2012 CNY Blank Sailing BC update   (2)" xfId="6787"/>
    <cellStyle name="常规 3 2 2 6 2 2 2" xfId="6788"/>
    <cellStyle name="Output 2 2 2 4 2 2" xfId="6789"/>
    <cellStyle name="Note 3 2 4" xfId="6790"/>
    <cellStyle name="合計 2 6 6 2 5 2" xfId="6791"/>
    <cellStyle name="_Grace 201107 3" xfId="6792"/>
    <cellStyle name="_Grace 201112 3" xfId="6793"/>
    <cellStyle name="常规 2 37 3" xfId="6794"/>
    <cellStyle name="常规 2 42 3" xfId="6795"/>
    <cellStyle name="Normal 2 2 4 2 3" xfId="6796"/>
    <cellStyle name="Calculation 5 2" xfId="6797"/>
    <cellStyle name="_JTP-月營運分析_PS1+3_月營運分析_ABX_月營運分析 3" xfId="6798"/>
    <cellStyle name="常规 2 2 2 2 3 3 2 2 2 2" xfId="6799"/>
    <cellStyle name="Normal 3 4 2 4" xfId="6800"/>
    <cellStyle name="_JTP-月營運分析_華中版估貨 (4)_PHM - LMD all_PHM - LMD all_TMT 報告 (2)" xfId="6801"/>
    <cellStyle name="好 2 9 2" xfId="6802"/>
    <cellStyle name="常规 2 3 2 3 4" xfId="6803"/>
    <cellStyle name="輸入 2 2 3 3 3" xfId="6804"/>
    <cellStyle name="20% - 輔色6 8 2" xfId="6805"/>
    <cellStyle name="계산 2 2 3 5 2" xfId="6806"/>
    <cellStyle name="40% - Accent2 4 2 2 2 2" xfId="6807"/>
    <cellStyle name="Примечание 4 2 9 2" xfId="6808"/>
    <cellStyle name="備註 2 3 5" xfId="6809"/>
    <cellStyle name="40% - 강조색6 5 3" xfId="6810"/>
    <cellStyle name="Плохой 2" xfId="6811"/>
    <cellStyle name="_Grace 201012_2012 CNY Blank Sailing BC update   (2) 3" xfId="6812"/>
    <cellStyle name="_Grace 201012_2012 CNY Blank Sailing BC update   (2)_HKG線改版 + MAL2線 研究 - 20121019" xfId="6813"/>
    <cellStyle name="_Grace 201012_2012 CNY Blank Sailing BC update   (2)_HKG線改版 + MAL2線 研究 - 20121019 3" xfId="6814"/>
    <cellStyle name="제목 4 4" xfId="6815"/>
    <cellStyle name="_Grace 201012_2012 CNY Blank Sailing BC update   (2)_TPS+HPH 整併研究 - 20121012" xfId="6816"/>
    <cellStyle name="常规 25 2 2 2 3 2 2 5" xfId="6817"/>
    <cellStyle name="Calculation 2 3 2 8 3" xfId="6818"/>
    <cellStyle name="常规 3 2 10 3" xfId="6819"/>
    <cellStyle name="_JTP-月營運分析_PS1+3_月營運分析_NE1+NE3_月營運分析_B50306CVI 3" xfId="6820"/>
    <cellStyle name="輔色4 2 7 4" xfId="6821"/>
    <cellStyle name="Input 5 2 2 5 2 3" xfId="6822"/>
    <cellStyle name="合計 7 2 4 2" xfId="6823"/>
    <cellStyle name="超链接 2 9 3 3 2 4" xfId="6824"/>
    <cellStyle name="_JTP-月營運分析_TMT 報告 (2)_Teresa 201110 3" xfId="6825"/>
    <cellStyle name="제목 4 4 2" xfId="6826"/>
    <cellStyle name="_Grace 201012_2012 CNY Blank Sailing BC update   (2)_TPS+HPH 整併研究 - 20121012 2" xfId="6827"/>
    <cellStyle name="常规 25 2 2 2 3 2 2 5 2" xfId="6828"/>
    <cellStyle name="제목 4 4 3" xfId="6829"/>
    <cellStyle name="_Grace 201012_2012 CNY Blank Sailing BC update   (2)_TPS+HPH 整併研究 - 20121012 3" xfId="6830"/>
    <cellStyle name="合計 2 3 2 5 2 4" xfId="6831"/>
    <cellStyle name="Calculation 2 2 2 2 5 2" xfId="6832"/>
    <cellStyle name="Normal 14 2 4 2" xfId="6833"/>
    <cellStyle name="20% - Accent4 2 2" xfId="6834"/>
    <cellStyle name="_TPI 2" xfId="6835"/>
    <cellStyle name="args.style 4 2" xfId="6836"/>
    <cellStyle name="_Grace 201012_2012 日本新年併班 - JSH 2" xfId="6837"/>
    <cellStyle name="常规 25 2 2 2 3 3 2 3" xfId="6838"/>
    <cellStyle name="常规 5 2 7 2" xfId="6839"/>
    <cellStyle name="輸出 3 2 3 2" xfId="6840"/>
    <cellStyle name="_Grace 201012_2012 日本新年併班 - JST" xfId="6841"/>
    <cellStyle name="Input 23 2 6 2" xfId="6842"/>
    <cellStyle name="Input 18 2 6 2" xfId="6843"/>
    <cellStyle name="備註 3" xfId="6844"/>
    <cellStyle name="_Grace 201012_2013 潑水節併班-NTE" xfId="6845"/>
    <cellStyle name="Calculation 2 2 8 4" xfId="6846"/>
    <cellStyle name="20% - 强调文字颜色 1 2 4 3" xfId="6847"/>
    <cellStyle name="_Grace 201012_2013 潑水節併班-NTE 2" xfId="6848"/>
    <cellStyle name="超链接 6 2 5" xfId="6849"/>
    <cellStyle name="備註 3 2" xfId="6850"/>
    <cellStyle name="輸出 2 3 2 5 2 2 3" xfId="6851"/>
    <cellStyle name="Border 3" xfId="6852"/>
    <cellStyle name="備註 3 2 7 2" xfId="6853"/>
    <cellStyle name="_Grace 201012_2013 潑水節併班-NTE 3" xfId="6854"/>
    <cellStyle name="超链接 6 2 6" xfId="6855"/>
    <cellStyle name="備註 3 3" xfId="6856"/>
    <cellStyle name="Border 4" xfId="6857"/>
    <cellStyle name="Normal 8 3 4" xfId="6858"/>
    <cellStyle name="_Grace 201012_ABX -併班貨量預估 format" xfId="6859"/>
    <cellStyle name="60% - 輔色5 9" xfId="6860"/>
    <cellStyle name="超链接 3 3 2 3 2 3 4" xfId="6861"/>
    <cellStyle name="Input 2 2 5 5 2" xfId="6862"/>
    <cellStyle name="_JTS" xfId="6863"/>
    <cellStyle name="超链接 3 5 3 4 5" xfId="6864"/>
    <cellStyle name="_Grace 201012_Annie_201302" xfId="6865"/>
    <cellStyle name="_JTP-月營運分析_華中版估貨 (4)_PHM - LMD all_PHM - LMD all" xfId="6866"/>
    <cellStyle name="Output 3 2 4 2 2" xfId="6867"/>
    <cellStyle name="常规 49 3 2" xfId="6868"/>
    <cellStyle name="常规 54 3 2" xfId="6869"/>
    <cellStyle name="常规 6 3 3 4 2" xfId="6870"/>
    <cellStyle name="_StartUp_2013 JP Golden Week 試算rvs" xfId="6871"/>
    <cellStyle name="_Grace 201012_Annie_201302 2" xfId="6872"/>
    <cellStyle name="_JTS 2" xfId="6873"/>
    <cellStyle name="常规 7 14 6" xfId="6874"/>
    <cellStyle name="믅됞 [0.00]_PRODUCT DETAIL Q1" xfId="6875"/>
    <cellStyle name="_JTP-月營運分析_華中版估貨 (4)_PHM - LMD all_PHM - LMD all 2" xfId="6876"/>
    <cellStyle name="Header1 4 4" xfId="6877"/>
    <cellStyle name="_JTS 3" xfId="6878"/>
    <cellStyle name="常规 7 14 7" xfId="6879"/>
    <cellStyle name="20% - Accent3 2 2 4 2" xfId="6880"/>
    <cellStyle name="_Grace 201012_Annie_201302 3" xfId="6881"/>
    <cellStyle name="常规 2 3 6 6 2" xfId="6882"/>
    <cellStyle name="備註 2 6 4 9 2" xfId="6883"/>
    <cellStyle name="계산 2 7 2" xfId="6884"/>
    <cellStyle name="_JTP-月營運分析_華中版估貨 (4)_PHM - LMD all_PHM - LMD all 3" xfId="6885"/>
    <cellStyle name="Calculation 3 2 9 2" xfId="6886"/>
    <cellStyle name="_TPI_2012 CNY Blank Sailing BC update   (2) 3" xfId="6887"/>
    <cellStyle name="常规 21 6 4 2" xfId="6888"/>
    <cellStyle name="Output 4 2 3 9" xfId="6889"/>
    <cellStyle name="Normal 2 2 2 4 4" xfId="6890"/>
    <cellStyle name="_Grace 201106" xfId="6891"/>
    <cellStyle name="_Grace 201111" xfId="6892"/>
    <cellStyle name="常规 2 36" xfId="6893"/>
    <cellStyle name="常规 2 41" xfId="6894"/>
    <cellStyle name="_Grace 201106 2" xfId="6895"/>
    <cellStyle name="_Grace 201111 2" xfId="6896"/>
    <cellStyle name="常规 2 36 2" xfId="6897"/>
    <cellStyle name="常规 2 41 2" xfId="6898"/>
    <cellStyle name="合計 2 6 6 2 4 2" xfId="6899"/>
    <cellStyle name="_Grace 201106 3" xfId="6900"/>
    <cellStyle name="_Grace 201111 3" xfId="6901"/>
    <cellStyle name="常规 2 36 3" xfId="6902"/>
    <cellStyle name="常规 2 41 3" xfId="6903"/>
    <cellStyle name="常规 10 3 8 2" xfId="6904"/>
    <cellStyle name="Calculation 3 2 9 3" xfId="6905"/>
    <cellStyle name="20% - 强调文字颜色 2 2 5 2" xfId="6906"/>
    <cellStyle name="20% - Accent6 2 2 2 2 2 2" xfId="6907"/>
    <cellStyle name="_Grace 201107" xfId="6908"/>
    <cellStyle name="_Grace 201112" xfId="6909"/>
    <cellStyle name="常规 2 37" xfId="6910"/>
    <cellStyle name="常规 2 42" xfId="6911"/>
    <cellStyle name="輸入 2 2 3 2" xfId="6912"/>
    <cellStyle name="_JSH_月營運分析_JSH_月營運分析" xfId="6913"/>
    <cellStyle name="常规 5 2 6 2 3" xfId="6914"/>
    <cellStyle name="입력 2 3 2 10" xfId="6915"/>
    <cellStyle name="標題 12 2" xfId="6916"/>
    <cellStyle name="Note 3 2 3" xfId="6917"/>
    <cellStyle name="_Grace 201107 2" xfId="6918"/>
    <cellStyle name="_Grace 201112 2" xfId="6919"/>
    <cellStyle name="常规 2 37 2" xfId="6920"/>
    <cellStyle name="常规 2 42 2" xfId="6921"/>
    <cellStyle name="Input 3 13 2" xfId="6922"/>
    <cellStyle name="Calculation 2 4 2 2" xfId="6923"/>
    <cellStyle name="常规 6 2 2 3 4" xfId="6924"/>
    <cellStyle name="輸出 5 6" xfId="6925"/>
    <cellStyle name="_Grace_201007_2011 十一併班 - CIX" xfId="6926"/>
    <cellStyle name="60% - 輔色4 2 5 4" xfId="6927"/>
    <cellStyle name="Calculation 2 4 2 2 2" xfId="6928"/>
    <cellStyle name="常规 6 2 2 3 4 2" xfId="6929"/>
    <cellStyle name="Output 6" xfId="6930"/>
    <cellStyle name="常规 6 19 4 3" xfId="6931"/>
    <cellStyle name="超链接 12 4 2 2" xfId="6932"/>
    <cellStyle name="常规 7 6 6" xfId="6933"/>
    <cellStyle name="_Grace_201007_2011 十一併班 - CIX 2" xfId="6934"/>
    <cellStyle name="Input 3 5 4" xfId="6935"/>
    <cellStyle name="40% - Accent1 2 2 2 2 3" xfId="6936"/>
    <cellStyle name="常规 57 2 2" xfId="6937"/>
    <cellStyle name="常规 6 3 6 3 2" xfId="6938"/>
    <cellStyle name="_PHX+IF2 201007報告_2013 潑水節併班-NTE" xfId="6939"/>
    <cellStyle name="Normal 17 2 4 3 2" xfId="6940"/>
    <cellStyle name="Calculation 2 4 2 2 3" xfId="6941"/>
    <cellStyle name="Output 7" xfId="6942"/>
    <cellStyle name="Input 2 2 3 3 2" xfId="6943"/>
    <cellStyle name="常规 7 6 7" xfId="6944"/>
    <cellStyle name="輸出 2 7 5 6 2" xfId="6945"/>
    <cellStyle name="_Grace_201007_2011 十一併班 - CIX 3" xfId="6946"/>
    <cellStyle name="_JTP-月營運分析_JTP-月營運分析_JSH_月營運分析_B50306CVI 2" xfId="6947"/>
    <cellStyle name="Normal 16 3 7" xfId="6948"/>
    <cellStyle name="60% - Accent3 3 2" xfId="6949"/>
    <cellStyle name="_Grace_201007_2011 十一併班 - TMT" xfId="6950"/>
    <cellStyle name="Accent3 2 2 2 4" xfId="6951"/>
    <cellStyle name="Accent4 2 4 3" xfId="6952"/>
    <cellStyle name="超链接 3 2 5 2 2 5" xfId="6953"/>
    <cellStyle name="20% - Accent1 4 2 2" xfId="6954"/>
    <cellStyle name="40% - Accent6 2 2 5" xfId="6955"/>
    <cellStyle name="60% - 强调文字颜色 3 3" xfId="6956"/>
    <cellStyle name="_Grace_201007_2011 十一併班 - WSA ESA 2" xfId="6957"/>
    <cellStyle name="常规 2 4 2 6 2" xfId="6958"/>
    <cellStyle name="Accent3 2 2 2 5" xfId="6959"/>
    <cellStyle name="20% - Accent1 4 2 3" xfId="6960"/>
    <cellStyle name="40% - Accent6 2 2 6" xfId="6961"/>
    <cellStyle name="_Grace_201007_2011 十一併班 - WSA ESA 3" xfId="6962"/>
    <cellStyle name="標題 1 2 6 2" xfId="6963"/>
    <cellStyle name="60% - 强调文字颜色 3 4" xfId="6964"/>
    <cellStyle name="超链接 2 5 2 4 3" xfId="6965"/>
    <cellStyle name="_KEU Bunker Budget PFS 29-01-2010 2 2" xfId="6966"/>
    <cellStyle name="_Grace_201007_2011 十一併班提案" xfId="6967"/>
    <cellStyle name="_JTP-月營運分析_PNH-月營運分析_PNH-月營運分析" xfId="6968"/>
    <cellStyle name="Normal 15 4 3" xfId="6969"/>
    <cellStyle name="_Grace_201007_2011 十一併班提案 2" xfId="6970"/>
    <cellStyle name="_Grace_201007_2011 十一併班提案_HKG線改版 + MAL2線 研究 - 20121019" xfId="6971"/>
    <cellStyle name="Input 22 10 3" xfId="6972"/>
    <cellStyle name="Input 17 10 3" xfId="6973"/>
    <cellStyle name="輸入 2 9" xfId="6974"/>
    <cellStyle name="Explanatory Text 2 3 3" xfId="6975"/>
    <cellStyle name="_JTP-月營運分析_貨量總表_PHM - LMD all_TMT 報告 (2)_ABX ,歐線 201112 3" xfId="6976"/>
    <cellStyle name="_Grace_201007_2011 十一併班提案_HKG線改版 + MAL2線 研究 - 20121019 2" xfId="6977"/>
    <cellStyle name="_Grace_201007_2011 十一併班提案_HKG線改版 + MAL2線 研究 - 20121019 3" xfId="6978"/>
    <cellStyle name="_Grace_201007_2011 十一併班提案_TPS+HPH 整併研究 - 20121012" xfId="6979"/>
    <cellStyle name="Input 27 2 6 3" xfId="6980"/>
    <cellStyle name="常规 7 17 5" xfId="6981"/>
    <cellStyle name="_Grace_201007_2011 十一併班提案_TPS+HPH 整併研究 - 20121012 2" xfId="6982"/>
    <cellStyle name="好_COSCON THAILAND COSNAM STAFF 2012 JULY" xfId="6983"/>
    <cellStyle name="20% - 輔色5 9" xfId="6984"/>
    <cellStyle name="계산 2 2 2 6" xfId="6985"/>
    <cellStyle name="常规 4 3 3 3 2 2 3" xfId="6986"/>
    <cellStyle name="常规 6 16 8 3" xfId="6987"/>
    <cellStyle name="_HPH3_0429" xfId="6988"/>
    <cellStyle name="Normal 2 5 3 3 2 2 2" xfId="6989"/>
    <cellStyle name="常规 7 17 6" xfId="6990"/>
    <cellStyle name="_Grace_201007_2011 十一併班提案_TPS+HPH 整併研究 - 20121012 3" xfId="6991"/>
    <cellStyle name="_JTP-月營運分析_貨量總表_PHM - LMD all_B50306CVI" xfId="6992"/>
    <cellStyle name="계산 2 2 2 7" xfId="6993"/>
    <cellStyle name="備註 2 4 2 2 8 2" xfId="6994"/>
    <cellStyle name="Note 3 2 6 3" xfId="6995"/>
    <cellStyle name="注释 2 6 2" xfId="6996"/>
    <cellStyle name="Comma_04 4Q FT XchRates for Alliance Port Costs Calcs" xfId="6997"/>
    <cellStyle name="_Grace_201007_2012 CNY Blank Sailing BC update   (2) 2" xfId="6998"/>
    <cellStyle name="_StartUp_2012_1st_Qtr_SKD_Review 3" xfId="6999"/>
    <cellStyle name="輸出 2 2 5 7 2" xfId="7000"/>
    <cellStyle name="アクセント 1 2 2" xfId="7001"/>
    <cellStyle name="常规 7 18 6 2" xfId="7002"/>
    <cellStyle name="汇总 2 2 2 8" xfId="7003"/>
    <cellStyle name="20% - 강조색2" xfId="7004"/>
    <cellStyle name="Accent2 4 3" xfId="7005"/>
    <cellStyle name="汇总 2 2 2 5 3 3" xfId="7006"/>
    <cellStyle name="_Grace_201007_2012 CNY Blank Sailing BC update   (2)_CVT投入2500船型 study 20120704 (2)" xfId="7007"/>
    <cellStyle name="Calculation 5 9" xfId="7008"/>
    <cellStyle name="常规 9 2 2 2 2 2 2" xfId="7009"/>
    <cellStyle name="Accent2 4 3 2" xfId="7010"/>
    <cellStyle name="_Grace_201007_2012 CNY Blank Sailing BC update   (2)_CVT投入2500船型 study 20120704 (2) 2" xfId="7011"/>
    <cellStyle name="Hyperlink 5 4 2" xfId="7012"/>
    <cellStyle name="Normal 10 2 4 2 3" xfId="7013"/>
    <cellStyle name="_JTP-月營運分析_華中版估貨 (4)_PHM - LMD all_PHM - LMD all_Teresa 201110_B50306CVI" xfId="7014"/>
    <cellStyle name="備註 2 5 2 3 3 2" xfId="7015"/>
    <cellStyle name="_Grace_201007_2012 CNY Blank Sailing BC update   (2)_HKG線改版 + MAL2線 研究 - 20121019" xfId="7016"/>
    <cellStyle name="着色 3 2 3" xfId="7017"/>
    <cellStyle name="Normal 13 5 2 2" xfId="7018"/>
    <cellStyle name="常规 2 4 7 7 2" xfId="7019"/>
    <cellStyle name="計算方式 2 6 6 10" xfId="7020"/>
    <cellStyle name="20% - Accent6 2 2 6" xfId="7021"/>
    <cellStyle name="_Grace_201007_2012 CNY Blank Sailing BC update   (2)_HKG線改版 + MAL2線 研究 - 20121019 3" xfId="7022"/>
    <cellStyle name="Normal 7 3 3 2 2 2" xfId="7023"/>
    <cellStyle name="40% - 輔色2 8 2" xfId="7024"/>
    <cellStyle name="Normal 11 3 4 2" xfId="7025"/>
    <cellStyle name="輸入 2 12 2 9 3" xfId="7026"/>
    <cellStyle name="20% - Акцент4" xfId="7027"/>
    <cellStyle name="Title 4 6" xfId="7028"/>
    <cellStyle name="_Grace_201007_2012 CNY Blank Sailing BC update   (2)_TPS+HPH 整併研究 - 20121012" xfId="7029"/>
    <cellStyle name="常规 42 4 2 3 3 2" xfId="7030"/>
    <cellStyle name="超链接 8 2 8" xfId="7031"/>
    <cellStyle name="20% - Акцент4 2" xfId="7032"/>
    <cellStyle name="输入 2 6 3 3" xfId="7033"/>
    <cellStyle name="超链接 3 2 2 3" xfId="7034"/>
    <cellStyle name="超链接 2 6 2 2 4 2" xfId="7035"/>
    <cellStyle name="40% - Accent3 3" xfId="7036"/>
    <cellStyle name="_Grace_201007_2012 CNY Blank Sailing BC update   (2)_TPS+HPH 整併研究 - 20121012 2" xfId="7037"/>
    <cellStyle name="常规 42 4 2 3 3 2 2" xfId="7038"/>
    <cellStyle name="_Grace_201007_2012 日本新年併班 - JSH" xfId="7039"/>
    <cellStyle name="備註 2 7 2 2 8 2" xfId="7040"/>
    <cellStyle name="常规 2 2 2 3 4 3 3" xfId="7041"/>
    <cellStyle name="Heading 1 4 6" xfId="7042"/>
    <cellStyle name="Input 14 2 11" xfId="7043"/>
    <cellStyle name="_Grace_201007_2012 日本新年併班 - JSH 2" xfId="7044"/>
    <cellStyle name="一般 5 4 3 2" xfId="7045"/>
    <cellStyle name="_Grace_201007_2012 日本新年併班 - JSH 3" xfId="7046"/>
    <cellStyle name="超链接 2 7 3 9" xfId="7047"/>
    <cellStyle name="常规 3 2 2 2 2 3 3" xfId="7048"/>
    <cellStyle name="20% - 輔色4 7" xfId="7049"/>
    <cellStyle name="20% - 强调文字颜色 5 2 3 2" xfId="7050"/>
    <cellStyle name="常规 4 9 4" xfId="7051"/>
    <cellStyle name="Normal 6 2 2 6" xfId="7052"/>
    <cellStyle name="Good 2 2 2 4 2" xfId="7053"/>
    <cellStyle name="_Grace_201007_2012 日本新年併班 - JST 2" xfId="7054"/>
    <cellStyle name="汇总 2 6 5 3" xfId="7055"/>
    <cellStyle name="合計 2 2 2 5 8 3" xfId="7056"/>
    <cellStyle name="Input 27 2 5 2" xfId="7057"/>
    <cellStyle name="常规 3 3 2 3 2 3 2" xfId="7058"/>
    <cellStyle name="常规 7 16 4" xfId="7059"/>
    <cellStyle name="20% - 輔色4 8" xfId="7060"/>
    <cellStyle name="20% - 强调文字颜色 5 2 3 3" xfId="7061"/>
    <cellStyle name="常规 6 16 7 2" xfId="7062"/>
    <cellStyle name="常规 3 2 2 2 2 3 4" xfId="7063"/>
    <cellStyle name="Ввод  2 2 2 2" xfId="7064"/>
    <cellStyle name="常规 4 9 5" xfId="7065"/>
    <cellStyle name="Normal 6 2 2 7" xfId="7066"/>
    <cellStyle name="一般 9 10" xfId="7067"/>
    <cellStyle name="_Grace_201007_2012 日本新年併班 - JST 3" xfId="7068"/>
    <cellStyle name="超链接 3 2 6 4" xfId="7069"/>
    <cellStyle name="_Grace_201007_ABX -併班貨量預估 format" xfId="7070"/>
    <cellStyle name="_Grace_201007_ABX -併班貨量預估 format 3" xfId="7071"/>
    <cellStyle name="Calculation 2 2 2 5 2 2" xfId="7072"/>
    <cellStyle name="_Grace_201007_Annie_201302 2" xfId="7073"/>
    <cellStyle name="Calculation 2 3 5 4" xfId="7074"/>
    <cellStyle name="_Grace_201007_Annie_201302 3" xfId="7075"/>
    <cellStyle name="超链接 2 7 5 2" xfId="7076"/>
    <cellStyle name="_Grace_20109" xfId="7077"/>
    <cellStyle name="Input 2 9 3" xfId="7078"/>
    <cellStyle name="超链接 2 7 5 2 2" xfId="7079"/>
    <cellStyle name="_Grace_20109 2" xfId="7080"/>
    <cellStyle name="超链接 3 4 6 3 2 2" xfId="7081"/>
    <cellStyle name="20% - 강조색6 2 2" xfId="7082"/>
    <cellStyle name="_Grace_201108" xfId="7083"/>
    <cellStyle name="Input [yellow] 2 3 3" xfId="7084"/>
    <cellStyle name="강조색2 4" xfId="7085"/>
    <cellStyle name="20% - Accent1 2 3 4" xfId="7086"/>
    <cellStyle name="강조색2 2 2 2" xfId="7087"/>
    <cellStyle name="備註 2 2 4 6" xfId="7088"/>
    <cellStyle name="计算 2 2 2 3 10" xfId="7089"/>
    <cellStyle name="20% - Accent1 2 3 2 2 2" xfId="7090"/>
    <cellStyle name="计算 2 2 4 2" xfId="7091"/>
    <cellStyle name="常规 2 5 2 2 2 2 3" xfId="7092"/>
    <cellStyle name="20% - 강조색6 4 2" xfId="7093"/>
    <cellStyle name="경고문 2 2 2 3" xfId="7094"/>
    <cellStyle name="Input [yellow] 2 5 3" xfId="7095"/>
    <cellStyle name="강조색4 4" xfId="7096"/>
    <cellStyle name="_JTP-月營運分析_華中版估貨 (4)_B50306CVI 3" xfId="7097"/>
    <cellStyle name="常规 5 6 4 3" xfId="7098"/>
    <cellStyle name="Input 4 2 3 9" xfId="7099"/>
    <cellStyle name="20% - 강조색6 2 2 2" xfId="7100"/>
    <cellStyle name="_Grace_201108 2" xfId="7101"/>
    <cellStyle name="超链接 2 3 6 3" xfId="7102"/>
    <cellStyle name="Calculation 2 3 11" xfId="7103"/>
    <cellStyle name="강조색2 4 2" xfId="7104"/>
    <cellStyle name="Input 10 2 3" xfId="7105"/>
    <cellStyle name="20% - Accent1 2 3 4 2" xfId="7106"/>
    <cellStyle name="_TMT 報告 3" xfId="7107"/>
    <cellStyle name="20% - 강조색5 5" xfId="7108"/>
    <cellStyle name="40% - 輔色6 2 2 6" xfId="7109"/>
    <cellStyle name="_Grace_201110 3" xfId="7110"/>
    <cellStyle name="Output 2 5 2 2" xfId="7111"/>
    <cellStyle name="_Grace_201202" xfId="7112"/>
    <cellStyle name="Input Cells 4" xfId="7113"/>
    <cellStyle name="常规 9 2 7 6 3" xfId="7114"/>
    <cellStyle name="_JTP-月營運分析_PS1+3_月營運分析_ABX_月營運分析_B50306CVI 3" xfId="7115"/>
    <cellStyle name="_Grace_201202 2" xfId="7116"/>
    <cellStyle name="メモ 2 8" xfId="7117"/>
    <cellStyle name="常规 3 12 2 2 3" xfId="7118"/>
    <cellStyle name="常规 3 14 10" xfId="7119"/>
    <cellStyle name="Input Cells 4 2" xfId="7120"/>
    <cellStyle name="_Grace_201202 3" xfId="7121"/>
    <cellStyle name="メモ 2 9" xfId="7122"/>
    <cellStyle name="常规 3 14 11" xfId="7123"/>
    <cellStyle name="Input Cells 4 3" xfId="7124"/>
    <cellStyle name="Normal 2 4 5 2 2" xfId="7125"/>
    <cellStyle name="常规 15 6" xfId="7126"/>
    <cellStyle name="常规 20 6" xfId="7127"/>
    <cellStyle name="_JPN-HCM SVC study 110328-CV1100版" xfId="7128"/>
    <cellStyle name="_Grace_201204xls" xfId="7129"/>
    <cellStyle name="常规 2 5 3 3 3" xfId="7130"/>
    <cellStyle name="常规 15 6 3" xfId="7131"/>
    <cellStyle name="常规 20 6 3" xfId="7132"/>
    <cellStyle name="_JPN-HCM SVC study 110328-CV1100版 3" xfId="7133"/>
    <cellStyle name="_Grace_201204xls 3" xfId="7134"/>
    <cellStyle name="常规 2 5 3 3 3 3" xfId="7135"/>
    <cellStyle name="Hyperlink 2 2 3 3" xfId="7136"/>
    <cellStyle name="Calculation 2 3 2 6" xfId="7137"/>
    <cellStyle name="常规 5 9 4 2" xfId="7138"/>
    <cellStyle name="20% - Accent5 2 3 2 2" xfId="7139"/>
    <cellStyle name="_PHX+IF2 201007報告_2012 日本新年併班 - JST 3" xfId="7140"/>
    <cellStyle name="超链接 2 6 6 2" xfId="7141"/>
    <cellStyle name="差_IFX" xfId="7142"/>
    <cellStyle name="_Grace-201010 2" xfId="7143"/>
    <cellStyle name="Hyperlink 2 2 3 4" xfId="7144"/>
    <cellStyle name="计算 2 2 5 2 2" xfId="7145"/>
    <cellStyle name="Calculation 2 3 2 7" xfId="7146"/>
    <cellStyle name="常规 5 9 4 3" xfId="7147"/>
    <cellStyle name="備註 2 2 5 6 2" xfId="7148"/>
    <cellStyle name="20% - Accent5 2 3 2 3" xfId="7149"/>
    <cellStyle name="Normal 2 8 2" xfId="7150"/>
    <cellStyle name="超链接 2 6 6 3" xfId="7151"/>
    <cellStyle name="常规 17 3 2 2 2" xfId="7152"/>
    <cellStyle name="_Grace-201010 3" xfId="7153"/>
    <cellStyle name="_Grace-201010_2013 潑水節併班-NTE" xfId="7154"/>
    <cellStyle name="计算 2 2 2 5 8 3" xfId="7155"/>
    <cellStyle name="40% - アクセント 2 3" xfId="7156"/>
    <cellStyle name="输入 5 3" xfId="7157"/>
    <cellStyle name="計算方式 2 5 2 5 2 6 3" xfId="7158"/>
    <cellStyle name="_Grace-201010_2013 潑水節併班-NTE 2" xfId="7159"/>
    <cellStyle name="40% - アクセント 2 3 2" xfId="7160"/>
    <cellStyle name="40% - アクセント 2 5" xfId="7161"/>
    <cellStyle name="20% - 强调文字颜色 2 2 3 2 3" xfId="7162"/>
    <cellStyle name="超链接 3 4 2 5 3 4" xfId="7163"/>
    <cellStyle name="_Grace-201010_Annie_201302 2" xfId="7164"/>
    <cellStyle name="超链接 3 4 2 5 3 5" xfId="7165"/>
    <cellStyle name="_Grace-201010_Annie_201302 3" xfId="7166"/>
    <cellStyle name="超链接 3 2 3 4 3 2 2" xfId="7167"/>
    <cellStyle name="20% - Accent6 3 2 3 3" xfId="7168"/>
    <cellStyle name="備註 2 2 3 4" xfId="7169"/>
    <cellStyle name="_Grace-21208" xfId="7170"/>
    <cellStyle name="계산 7" xfId="7171"/>
    <cellStyle name="강조색3 2" xfId="7172"/>
    <cellStyle name="20% - Accent1 2 4 2" xfId="7173"/>
    <cellStyle name="Calculation 2 3 8 3" xfId="7174"/>
    <cellStyle name="Normal 2 3 3 6" xfId="7175"/>
    <cellStyle name="常规 2 3 2 2 2 4" xfId="7176"/>
    <cellStyle name="60% - 着色 4 2 3" xfId="7177"/>
    <cellStyle name="常规 3 3 3 2 2 2" xfId="7178"/>
    <cellStyle name="_StartUp_JSH-20130416 2" xfId="7179"/>
    <cellStyle name="常规 5 2 2 5 2 2" xfId="7180"/>
    <cellStyle name="常规 5 7 2 4" xfId="7181"/>
    <cellStyle name="Bad 2 2 2 3 2" xfId="7182"/>
    <cellStyle name="常规 4 3 5 2 4" xfId="7183"/>
    <cellStyle name="輸入 2 2 5 2 4 2" xfId="7184"/>
    <cellStyle name="_Grace-21208 3" xfId="7185"/>
    <cellStyle name="常规 5 8 8 2" xfId="7186"/>
    <cellStyle name="20% - 强调文字颜色 1 2 2 5" xfId="7187"/>
    <cellStyle name="60% - 輔色3 2" xfId="7188"/>
    <cellStyle name="_GTE" xfId="7189"/>
    <cellStyle name="Sombra2 5" xfId="7190"/>
    <cellStyle name="40% - 輔色6 2 2 2 3" xfId="7191"/>
    <cellStyle name="입력 3 2 2 8" xfId="7192"/>
    <cellStyle name="Note 5 11" xfId="7193"/>
    <cellStyle name="Output 2 4 2 2 2" xfId="7194"/>
    <cellStyle name="Input 22 2 8 3" xfId="7195"/>
    <cellStyle name="Input 17 2 8 3" xfId="7196"/>
    <cellStyle name="_JTP-月營運分析_貨量總表" xfId="7197"/>
    <cellStyle name="60% - 輔色3 2 2" xfId="7198"/>
    <cellStyle name="_GTE 2" xfId="7199"/>
    <cellStyle name="常规 2 6 6 8 3" xfId="7200"/>
    <cellStyle name="_JTP-月營運分析_PNH-月營運分析_PNH-月營運分析 3" xfId="7201"/>
    <cellStyle name="Input 5 2 5 4" xfId="7202"/>
    <cellStyle name="Total 4 2 3 4 3" xfId="7203"/>
    <cellStyle name="計算方式 2 2 5 2 6" xfId="7204"/>
    <cellStyle name="_HBS 營運分析" xfId="7205"/>
    <cellStyle name="合計 2 13 10" xfId="7206"/>
    <cellStyle name="輔色2 5 2" xfId="7207"/>
    <cellStyle name="40% - 강조색2 2 4 3" xfId="7208"/>
    <cellStyle name="Normal 11 2 6" xfId="7209"/>
    <cellStyle name="20% - アクセント 6 4 2" xfId="7210"/>
    <cellStyle name="常规 9 4 3 3" xfId="7211"/>
    <cellStyle name="_JTP-月營運分析_PHM - LMD all_TMT 報告 (2)" xfId="7212"/>
    <cellStyle name="常规 2 3 2 2 2" xfId="7213"/>
    <cellStyle name="計算方式 2 2 5 2 6 3" xfId="7214"/>
    <cellStyle name="Note 2 12" xfId="7215"/>
    <cellStyle name="_HBS 營運分析 3" xfId="7216"/>
    <cellStyle name="_HK &amp; PRD 效益分析201011_Annie_201302 2" xfId="7217"/>
    <cellStyle name="_KTP 搭配 TPS 研究 20110503 3" xfId="7218"/>
    <cellStyle name="_JTP+CJ12_B008 3" xfId="7219"/>
    <cellStyle name="合計 2 5 2 5 2 2 2" xfId="7220"/>
    <cellStyle name="_HK &amp; PRD 效益分析201012" xfId="7221"/>
    <cellStyle name="_HK &amp; PRD 效益分析201012 3" xfId="7222"/>
    <cellStyle name="常规 2 5 2 2 3 2 2 2" xfId="7223"/>
    <cellStyle name="常规 6 8 3 3" xfId="7224"/>
    <cellStyle name="_JTP-月營運分析_PHM - LMD all 3" xfId="7225"/>
    <cellStyle name="20% - 輔色4 2 2 6" xfId="7226"/>
    <cellStyle name="備註 3 4 9" xfId="7227"/>
    <cellStyle name="常规 3 2 2 2 4 2 2 3" xfId="7228"/>
    <cellStyle name="備註 2 3 4 5 2" xfId="7229"/>
    <cellStyle name="출력 2 2 2 2 7" xfId="7230"/>
    <cellStyle name="中等 2 5 2 5" xfId="7231"/>
    <cellStyle name="_HK &amp; PRD 效益分析201012_2013 潑水節併班-NTE" xfId="7232"/>
    <cellStyle name="常规 2 2 2 2 3 5 4" xfId="7233"/>
    <cellStyle name="Calculation 2 14" xfId="7234"/>
    <cellStyle name="常规 9 2 2 10" xfId="7235"/>
    <cellStyle name="常规 9 2 4 7" xfId="7236"/>
    <cellStyle name="출력 2 2 2 2 7 2" xfId="7237"/>
    <cellStyle name="超链接 3 2 2 2 4 2 3" xfId="7238"/>
    <cellStyle name="_HK &amp; PRD 效益分析201012_2013 潑水節併班-NTE 2" xfId="7239"/>
    <cellStyle name="输入 2 2 2 6 3" xfId="7240"/>
    <cellStyle name="_Slot cost 3 2" xfId="7241"/>
    <cellStyle name="說明文字 2 2 2 3" xfId="7242"/>
    <cellStyle name="60% - Accent5 3 2 3" xfId="7243"/>
    <cellStyle name="常规 2 10 2 6" xfId="7244"/>
    <cellStyle name="_HK &amp; PRD 效益分析201012_Annie_201302 2" xfId="7245"/>
    <cellStyle name="常规 17 2 2 7" xfId="7246"/>
    <cellStyle name="60% - 輔色1 2 5 4" xfId="7247"/>
    <cellStyle name="常规 2 66" xfId="7248"/>
    <cellStyle name="_HKG線改版 + MAL2線 研究 - 20121019 2" xfId="7249"/>
    <cellStyle name="_HKG線改版 + MAL2線 研究 - 20121019 3" xfId="7250"/>
    <cellStyle name="計算方式 2 2 6 6" xfId="7251"/>
    <cellStyle name="Input 5 2 2 6" xfId="7252"/>
    <cellStyle name="常规 17 2 3 4 2" xfId="7253"/>
    <cellStyle name="_HPH3_0429 3" xfId="7254"/>
    <cellStyle name="60% - 강조색6 4 3" xfId="7255"/>
    <cellStyle name="常规 9 2 11 7 3" xfId="7256"/>
    <cellStyle name="差_PA2 1xWH50 無NGB加SKU-20130123 2" xfId="7257"/>
    <cellStyle name="20% - Accent5 2 3 3 2 2" xfId="7258"/>
    <cellStyle name="_HPH3貨載預估" xfId="7259"/>
    <cellStyle name="Total 2 4 4" xfId="7260"/>
    <cellStyle name="常规 2 4 5 5 2" xfId="7261"/>
    <cellStyle name="輸出 2 2 2 5 6 3" xfId="7262"/>
    <cellStyle name="_HPH3貨載預估 (2)" xfId="7263"/>
    <cellStyle name="_YML-AES-MCS-Mar09_KEU Slot Cost Calc 02-02-2010_Simulation 3 3" xfId="7264"/>
    <cellStyle name="備註 2 7 3 8 2" xfId="7265"/>
    <cellStyle name="_Panamax 投入CMS-JTS-KSS-NS1 研究 111013" xfId="7266"/>
    <cellStyle name="Total 2 4 4 2" xfId="7267"/>
    <cellStyle name="_HPH3貨載預估 (2) 2" xfId="7268"/>
    <cellStyle name="40% - 강조색3 2 4 3" xfId="7269"/>
    <cellStyle name="_Panamax 投入CMS-JTS-KSS-NS1 研究 111013 2" xfId="7270"/>
    <cellStyle name="Output 5 4 3" xfId="7271"/>
    <cellStyle name="常规 5 2 5 3 2" xfId="7272"/>
    <cellStyle name="_HPH3貨載預估 2" xfId="7273"/>
    <cellStyle name="20% - 輔色1 2 7 2" xfId="7274"/>
    <cellStyle name="超链接 2 2 2 2 2 2 2" xfId="7275"/>
    <cellStyle name="Output 5 4 4" xfId="7276"/>
    <cellStyle name="常规 5 2 5 3 3" xfId="7277"/>
    <cellStyle name="_HPH3貨載預估 3" xfId="7278"/>
    <cellStyle name="輔色6 2 3 2 3" xfId="7279"/>
    <cellStyle name="60% - 强调文字颜色 2 2 5" xfId="7280"/>
    <cellStyle name="_IA5" xfId="7281"/>
    <cellStyle name="常规 3 4 3 6 2" xfId="7282"/>
    <cellStyle name="Warning Text 3 2 2" xfId="7283"/>
    <cellStyle name="_IA5 2" xfId="7284"/>
    <cellStyle name="_IA5 3" xfId="7285"/>
    <cellStyle name="Warning Text 4 4 2" xfId="7286"/>
    <cellStyle name="_IFX 2" xfId="7287"/>
    <cellStyle name="常规 2 6 6 7 3" xfId="7288"/>
    <cellStyle name="Sombra2 4 2" xfId="7289"/>
    <cellStyle name="_JTP-月營運分析_華中版估貨 (4)_PHM - LMD all_PHM - LMD all_B50306CVI 3" xfId="7290"/>
    <cellStyle name="입력 2 3 4 2" xfId="7291"/>
    <cellStyle name="60% - 輔色2 2 7" xfId="7292"/>
    <cellStyle name="_IFX 201107後" xfId="7293"/>
    <cellStyle name="입력 2 3 4 2 2" xfId="7294"/>
    <cellStyle name="60% - 輔色2 2 7 2" xfId="7295"/>
    <cellStyle name="_IFX 201107後 2" xfId="7296"/>
    <cellStyle name="一般 7 3 2 4" xfId="7297"/>
    <cellStyle name="Note 2 2 2 4 4" xfId="7298"/>
    <cellStyle name="常规 36 4 2 5" xfId="7299"/>
    <cellStyle name="20% - 着色 4 2" xfId="7300"/>
    <cellStyle name="_IFX 201107後 3" xfId="7301"/>
    <cellStyle name="常规 57 2 2 2 2" xfId="7302"/>
    <cellStyle name="요약 2 3 2 2 9 2" xfId="7303"/>
    <cellStyle name="_IFX 2012 營運分析 2" xfId="7304"/>
    <cellStyle name="_IFX 3" xfId="7305"/>
    <cellStyle name="Sombra2 4 3" xfId="7306"/>
    <cellStyle name="_SHA-2009後_2012 日本新年併班 - JST 2" xfId="7307"/>
    <cellStyle name="_IFX 營運分析" xfId="7308"/>
    <cellStyle name="備註 2 6 6" xfId="7309"/>
    <cellStyle name="輸出 2 2 5 8 3" xfId="7310"/>
    <cellStyle name="アクセント 1 3 3" xfId="7311"/>
    <cellStyle name="常规 7 18 7 3" xfId="7312"/>
    <cellStyle name="_JTP-月營運分析_華中版估貨 (4)_PHM - LMD all_PHM - LMD all_ABX ,歐線 201112_B50306CVI 2" xfId="7313"/>
    <cellStyle name="_IFX 營運分析 3" xfId="7314"/>
    <cellStyle name="Normal 4 3 3 2" xfId="7315"/>
    <cellStyle name="_IFX 營運分析_2011 十一併班 - CIX" xfId="7316"/>
    <cellStyle name="常规 18 5 8 3" xfId="7317"/>
    <cellStyle name="Good 2 4 2" xfId="7318"/>
    <cellStyle name="_JTP-月營運分析_華中版估貨 (4)_PHM - LMD all_TMT 報告 (2) 2" xfId="7319"/>
    <cellStyle name="檢查儲存格 2 6" xfId="7320"/>
    <cellStyle name="合計 2 2 9 9 3" xfId="7321"/>
    <cellStyle name="Check Cell 2 2 3 2 2" xfId="7322"/>
    <cellStyle name="_IFX 營運分析_2012 日本新年併班 - JST 2" xfId="7323"/>
    <cellStyle name="60% - Accent3" xfId="7324"/>
    <cellStyle name="Comma 3 2" xfId="7325"/>
    <cellStyle name="_JTP-月營運分析_PHM - LMD all_PHM - LMD all_TMT 報告 (2)_B50306CVI 3" xfId="7326"/>
    <cellStyle name="常规 2 4 7 9" xfId="7327"/>
    <cellStyle name="_IFX 營運分析_2011 十一併班 - TMT" xfId="7328"/>
    <cellStyle name="Bad 3 2 2" xfId="7329"/>
    <cellStyle name="超链接 3 2 7 3 2 3" xfId="7330"/>
    <cellStyle name="_JSH add ZHA_2013 潑水節併班-NTE" xfId="7331"/>
    <cellStyle name="備註 2 5 2 2 10" xfId="7332"/>
    <cellStyle name="常规 11 2 8" xfId="7333"/>
    <cellStyle name="Input 4 2 5 2 3" xfId="7334"/>
    <cellStyle name="20% - アクセント 3 6" xfId="7335"/>
    <cellStyle name="_IFX 營運分析_2011 十一併班 - TMT 2" xfId="7336"/>
    <cellStyle name="Output 2 2 3 3 2" xfId="7337"/>
    <cellStyle name="常规 5 3 2 5 2" xfId="7338"/>
    <cellStyle name="常规 11 2 9" xfId="7339"/>
    <cellStyle name="_IFX 營運分析_2011 十一併班 - TMT 3" xfId="7340"/>
    <cellStyle name="_IFX 營運分析_2011 十一併班 - WSA ESA" xfId="7341"/>
    <cellStyle name="常规 2 5 3 2 3 2" xfId="7342"/>
    <cellStyle name="20% - 강조색3 5 3" xfId="7343"/>
    <cellStyle name="_IFX 營運分析_2011 十一併班 - WSA ESA 2" xfId="7344"/>
    <cellStyle name="常规 2 5 3 2 3 2 2" xfId="7345"/>
    <cellStyle name="超链接 3 3 5 3 2" xfId="7346"/>
    <cellStyle name="常规 7 2 4 7" xfId="7347"/>
    <cellStyle name="输出 2 2 2 3 6" xfId="7348"/>
    <cellStyle name="Input 33 8 2" xfId="7349"/>
    <cellStyle name="Input 28 8 2" xfId="7350"/>
    <cellStyle name="_IFX 營運分析_2011 十一併班 - WSA ESA 3" xfId="7351"/>
    <cellStyle name="常规 2 5 3 2 3 2 3" xfId="7352"/>
    <cellStyle name="常规 42 4 3 5" xfId="7353"/>
    <cellStyle name="_IFX 營運分析_2012 CNY Blank Sailing BC update   (2)_HKG線改版 + MAL2線 研究 - 20121019" xfId="7354"/>
    <cellStyle name="Normal 10 3 3 2 2" xfId="7355"/>
    <cellStyle name="20% - Accent3 2 3 6" xfId="7356"/>
    <cellStyle name="常规 3 4 2 2 10" xfId="7357"/>
    <cellStyle name="常规 7 9 9 3" xfId="7358"/>
    <cellStyle name="常规 3 4 2 2 3 3 3" xfId="7359"/>
    <cellStyle name="常规 42 4 3 5 2" xfId="7360"/>
    <cellStyle name="_IFX 營運分析_2012 CNY Blank Sailing BC update   (2)_HKG線改版 + MAL2線 研究 - 20121019 2" xfId="7361"/>
    <cellStyle name="Input 3 3 2 6 2" xfId="7362"/>
    <cellStyle name="_JTP-月營運分析_華中版估貨 (4)_PHM - LMD all_PHM - LMD all_Teresa 201110" xfId="7363"/>
    <cellStyle name="60% - 輔色3 9 2" xfId="7364"/>
    <cellStyle name="Total 4 2 3 7" xfId="7365"/>
    <cellStyle name="Normal 15 7 2 2 2 2 2" xfId="7366"/>
    <cellStyle name="_JCV 2" xfId="7367"/>
    <cellStyle name="Good 2 2 2 2 3" xfId="7368"/>
    <cellStyle name="Header1 4 2" xfId="7369"/>
    <cellStyle name="_IFX 營運分析_2012 CNY Blank Sailing BC update   (2)_TPS+HPH 整併研究 - 20121012" xfId="7370"/>
    <cellStyle name="常规 4 7 5" xfId="7371"/>
    <cellStyle name="40% - 强调文字颜色 6 2 6 3" xfId="7372"/>
    <cellStyle name="汇总 2 6 3 3" xfId="7373"/>
    <cellStyle name="合計 2 2 2 5 6 3" xfId="7374"/>
    <cellStyle name="Input 27 2 3 2" xfId="7375"/>
    <cellStyle name="常规 7 14 4" xfId="7376"/>
    <cellStyle name="Normal 3 3 9" xfId="7377"/>
    <cellStyle name="常规 4 2 5 5" xfId="7378"/>
    <cellStyle name="좋음 2 2 5" xfId="7379"/>
    <cellStyle name="連結的儲存格 2 9" xfId="7380"/>
    <cellStyle name="計算方式 2 5 2 5 9 2" xfId="7381"/>
    <cellStyle name="20% - 輔色2 8" xfId="7382"/>
    <cellStyle name="常规 6 16 5 2" xfId="7383"/>
    <cellStyle name="輸出 2 3 2 5 2 4" xfId="7384"/>
    <cellStyle name="20% - Accent6 2 3 3 2 2" xfId="7385"/>
    <cellStyle name="Input 5 2 8 3" xfId="7386"/>
    <cellStyle name="_JTP-月營運分析_華中版估貨 (4)_PHM - LMD all_PHM - LMD all_Teresa 201110 2" xfId="7387"/>
    <cellStyle name="Normal 8 3 6" xfId="7388"/>
    <cellStyle name="_IFX 營運分析_2012 CNY Blank Sailing BC update   (2)_TPS+HPH 整併研究 - 20121012 2" xfId="7389"/>
    <cellStyle name="常规 2 28 3 3" xfId="7390"/>
    <cellStyle name="常规 2 33 3 3" xfId="7391"/>
    <cellStyle name="Header1 4 2 2" xfId="7392"/>
    <cellStyle name="連結的儲存格 2 9 2" xfId="7393"/>
    <cellStyle name="20% - 輔色2 8 2" xfId="7394"/>
    <cellStyle name="_JTP-月營運分析_華中版估貨 (4)_PHM - LMD all_PHM - LMD all_Teresa 201110 3" xfId="7395"/>
    <cellStyle name="超链接 3 2 2 2 2 2 2" xfId="7396"/>
    <cellStyle name="常规 9 7 3" xfId="7397"/>
    <cellStyle name="40% - Accent3 2 2 2 2" xfId="7398"/>
    <cellStyle name="常规 8 14 2" xfId="7399"/>
    <cellStyle name="計算方式 2 3 3 3 7 2" xfId="7400"/>
    <cellStyle name="Normal 8 3 7" xfId="7401"/>
    <cellStyle name="_IFX 營運分析_2012 CNY Blank Sailing BC update   (2)_TPS+HPH 整併研究 - 20121012 3" xfId="7402"/>
    <cellStyle name="40% - Accent1 2 4 2 2" xfId="7403"/>
    <cellStyle name="Good 2 4" xfId="7404"/>
    <cellStyle name="20% - 强调文字颜色 3 2 3 3 3" xfId="7405"/>
    <cellStyle name="常规 2 2 7 5 3" xfId="7406"/>
    <cellStyle name="_JTP-月營運分析_華中版估貨 (4)_PHM - LMD all_TMT 報告 (2)" xfId="7407"/>
    <cellStyle name="Check Cell 2 2 3 2" xfId="7408"/>
    <cellStyle name="_IFX 營運分析_2012 日本新年併班 - JST" xfId="7409"/>
    <cellStyle name="常规 4 2 3 3 2 2 3" xfId="7410"/>
    <cellStyle name="常规 3 2 2 3 2 4 3" xfId="7411"/>
    <cellStyle name="20% - 强调文字颜色 6 2 4 2" xfId="7412"/>
    <cellStyle name="Good 2 4 3" xfId="7413"/>
    <cellStyle name="常规 16 10 2" xfId="7414"/>
    <cellStyle name="常规 21 10 2" xfId="7415"/>
    <cellStyle name="_JTP-月營運分析_華中版估貨 (4)_PHM - LMD all_TMT 報告 (2) 3" xfId="7416"/>
    <cellStyle name="合計 3 5 2" xfId="7417"/>
    <cellStyle name="超链接 3 2 3 2 3 5" xfId="7418"/>
    <cellStyle name="_PHX+IF2 201007報告_2011 十一併班提案_TPS+HPH 整併研究 - 20121012 2" xfId="7419"/>
    <cellStyle name="40% - Accent4 2 3 5" xfId="7420"/>
    <cellStyle name="檢查儲存格 2 7" xfId="7421"/>
    <cellStyle name="_IFX 營運分析_2012 日本新年併班 - JST 3" xfId="7422"/>
    <cellStyle name="輸入 2 4 5 2" xfId="7423"/>
    <cellStyle name="per.style" xfId="7424"/>
    <cellStyle name="60% - Accent4" xfId="7425"/>
    <cellStyle name="Comma 2 2 2 3" xfId="7426"/>
    <cellStyle name="_IFX 營運分析_2012 日本新年併班 - JTS 3" xfId="7427"/>
    <cellStyle name="連結的儲存格 2 8 2" xfId="7428"/>
    <cellStyle name="20% - 輔色2 7 2" xfId="7429"/>
    <cellStyle name="_IMX" xfId="7430"/>
    <cellStyle name="常规 7 14 3 2" xfId="7431"/>
    <cellStyle name="常规 4 2 5 4 2" xfId="7432"/>
    <cellStyle name="_IMX 2" xfId="7433"/>
    <cellStyle name="常规 2 2 3 4 2 6" xfId="7434"/>
    <cellStyle name="_IMX 3" xfId="7435"/>
    <cellStyle name="Normal 7 3 2 5" xfId="7436"/>
    <cellStyle name="요약 2 3 2 2 2 2" xfId="7437"/>
    <cellStyle name="_StartUp_麥寮二線研究HK 版 3" xfId="7438"/>
    <cellStyle name="好_123东南亚分部各类数据统计201206（1）_副本东南亚分部各类数据统计201303 2 2" xfId="7439"/>
    <cellStyle name="_JCI 110124 - 2010 DEC 版" xfId="7440"/>
    <cellStyle name="常规 9 2 12 9 3" xfId="7441"/>
    <cellStyle name="Normal 2 6 3 2 4" xfId="7442"/>
    <cellStyle name="常规 49 3 2 3 2 3" xfId="7443"/>
    <cellStyle name="計算方式 2 8 4 2 3" xfId="7444"/>
    <cellStyle name="_StartUp_JTP 與 Coscon CNP 互換 - 20130415" xfId="7445"/>
    <cellStyle name="常规 6 11 5 3" xfId="7446"/>
    <cellStyle name="超链接 2 5 2 2 5" xfId="7447"/>
    <cellStyle name="_JCI 110124 - 2010 DEC 版 2" xfId="7448"/>
    <cellStyle name="計算方式 2 8 4 2 3 2" xfId="7449"/>
    <cellStyle name="_StartUp_JTP 與 Coscon CNP 互換 - 20130415 2" xfId="7450"/>
    <cellStyle name="Heading 3 2 2 4 2" xfId="7451"/>
    <cellStyle name="_JTP-月營運分析_貨量總表_TMT 報告 (2) 2" xfId="7452"/>
    <cellStyle name="超链接 2 5 2 2 6" xfId="7453"/>
    <cellStyle name="_JCI 110124 - 2010 DEC 版 3" xfId="7454"/>
    <cellStyle name="計算方式 2 8 4 2 3 3" xfId="7455"/>
    <cellStyle name="_StartUp_JTP 與 Coscon CNP 互換 - 20130415 3" xfId="7456"/>
    <cellStyle name="20% - アクセント 2 3 2" xfId="7457"/>
    <cellStyle name="Accent1 2 2 7" xfId="7458"/>
    <cellStyle name="超链接 7 3 4 2 2" xfId="7459"/>
    <cellStyle name="Input 3 3 2 6" xfId="7460"/>
    <cellStyle name="60% - 輔色3 9" xfId="7461"/>
    <cellStyle name="連結的儲存格 2 2 2 3" xfId="7462"/>
    <cellStyle name="Normal 15 7 2 2 2 2" xfId="7463"/>
    <cellStyle name="_JCV" xfId="7464"/>
    <cellStyle name="_JCV 3" xfId="7465"/>
    <cellStyle name="千位分隔[0] 2 3 5" xfId="7466"/>
    <cellStyle name="超链接 3 3 4 3 3" xfId="7467"/>
    <cellStyle name="_JSH add ZHA" xfId="7468"/>
    <cellStyle name="Input 32 8 3" xfId="7469"/>
    <cellStyle name="Input 27 8 3" xfId="7470"/>
    <cellStyle name="_YML-AES-MCS-Mar09_KEU Slot Cost Calc 02-02-2010_Simulation" xfId="7471"/>
    <cellStyle name="常规 2 6 5 5 2" xfId="7472"/>
    <cellStyle name="常规 2 5 3 2 2 2 4" xfId="7473"/>
    <cellStyle name="_YML-AES-MCS-Mar09_KEU Slot Cost Calc 02-02-2010_Simulation 3" xfId="7474"/>
    <cellStyle name="超链接 3 3 4 3 3 3" xfId="7475"/>
    <cellStyle name="_JSH add ZHA 3" xfId="7476"/>
    <cellStyle name="_JSH add ZHA_2013 潑水節併班-NTE 2" xfId="7477"/>
    <cellStyle name="備註 2 5 2 2 10 2" xfId="7478"/>
    <cellStyle name="Input 33 5 3" xfId="7479"/>
    <cellStyle name="Input 28 5 3" xfId="7480"/>
    <cellStyle name="标题 2 2" xfId="7481"/>
    <cellStyle name="常规 2 4 3 3 2 3 2" xfId="7482"/>
    <cellStyle name="20% - 輔色2 2 5 4" xfId="7483"/>
    <cellStyle name="_JTP-月營運分析_華中版估貨 (4)_PHM - LMD all_TMT 報告 (2)_Teresa 201110" xfId="7484"/>
    <cellStyle name="常规 8 2 3 4 2" xfId="7485"/>
    <cellStyle name="常规 3 3 2 4 5 2" xfId="7486"/>
    <cellStyle name="_JSH add ZHA_2013 潑水節併班-NTE 3" xfId="7487"/>
    <cellStyle name="20% - Accent3 8 2" xfId="7488"/>
    <cellStyle name="計算方式 2 3 5 2 5 3" xfId="7489"/>
    <cellStyle name="常规 6 6 3 4" xfId="7490"/>
    <cellStyle name="Input 22 2 10" xfId="7491"/>
    <cellStyle name="Input 17 2 10" xfId="7492"/>
    <cellStyle name="_JSH add ZHA_Annie_201302 2" xfId="7493"/>
    <cellStyle name="常规 4 2 2 4 3 4" xfId="7494"/>
    <cellStyle name="Output 4 2 3 4 2" xfId="7495"/>
    <cellStyle name="常规 6 6 3 5" xfId="7496"/>
    <cellStyle name="常规 7 3 2 6 2" xfId="7497"/>
    <cellStyle name="Input 22 2 11" xfId="7498"/>
    <cellStyle name="Input 17 2 11" xfId="7499"/>
    <cellStyle name="_JSH add ZHA_Annie_201302 3" xfId="7500"/>
    <cellStyle name="常规 2 26 2" xfId="7501"/>
    <cellStyle name="常规 2 31 2" xfId="7502"/>
    <cellStyle name="Header2 3 7" xfId="7503"/>
    <cellStyle name="_JTH_Kelly_201303" xfId="7504"/>
    <cellStyle name="_JSH Blank voy (企劃版) 2" xfId="7505"/>
    <cellStyle name="輸入 2 6 5 2 4 3" xfId="7506"/>
    <cellStyle name="뒤에 오는 하이퍼링크_Person" xfId="7507"/>
    <cellStyle name="Normal 3 8 3" xfId="7508"/>
    <cellStyle name="40% - 强调文字颜色 6 2" xfId="7509"/>
    <cellStyle name="合計 2 2 5 11" xfId="7510"/>
    <cellStyle name="Input 14 2 4" xfId="7511"/>
    <cellStyle name="常规 3 11 7 3" xfId="7512"/>
    <cellStyle name="강조색6 4 3" xfId="7513"/>
    <cellStyle name="合計 2 2 2 5" xfId="7514"/>
    <cellStyle name="_JSH_月營運分析" xfId="7515"/>
    <cellStyle name="超链接 3 3 2 3 2 3 2 3" xfId="7516"/>
    <cellStyle name="_JSV 3" xfId="7517"/>
    <cellStyle name="常规 7 12 7" xfId="7518"/>
    <cellStyle name="20% - Accent3 2 2 2 2" xfId="7519"/>
    <cellStyle name="常规 4 2 3 8" xfId="7520"/>
    <cellStyle name="40% - 强调文字颜色 6 2 2" xfId="7521"/>
    <cellStyle name="Input 14 2 4 2" xfId="7522"/>
    <cellStyle name="合計 2 2 2 5 2" xfId="7523"/>
    <cellStyle name="_JSH_月營運分析 2" xfId="7524"/>
    <cellStyle name="一般 2 4 2 2" xfId="7525"/>
    <cellStyle name="Normal 20 3" xfId="7526"/>
    <cellStyle name="Normal 15 3" xfId="7527"/>
    <cellStyle name="Input 5 2 12" xfId="7528"/>
    <cellStyle name="常规 3 6 4 3 2" xfId="7529"/>
    <cellStyle name="20% - 강조색4 2 2 2 2" xfId="7530"/>
    <cellStyle name="40% - 强调文字颜色 6 2 3" xfId="7531"/>
    <cellStyle name="Input 14 2 4 3" xfId="7532"/>
    <cellStyle name="常规 57 8 2" xfId="7533"/>
    <cellStyle name="合計 2 2 2 5 3" xfId="7534"/>
    <cellStyle name="_JSH_月營運分析 3" xfId="7535"/>
    <cellStyle name="20% - Accent1 3 4" xfId="7536"/>
    <cellStyle name="計算方式 2 2 5 11" xfId="7537"/>
    <cellStyle name="計算方式 2 12 2 6 2" xfId="7538"/>
    <cellStyle name="_JTP-月營運分析_貨量總表_PHM - LMD all_PHM - LMD all_TMT 報告 (2)_B50306CVI" xfId="7539"/>
    <cellStyle name="_JSH_月營運分析_1 3" xfId="7540"/>
    <cellStyle name="40% - Accent4 4 4 2" xfId="7541"/>
    <cellStyle name="Calculation 2 2 2 2 2 3 2" xfId="7542"/>
    <cellStyle name="_JSH_月營運分析_1_B50306CVI" xfId="7543"/>
    <cellStyle name="常规 3 14 6 2" xfId="7544"/>
    <cellStyle name="Normal 8 5 4" xfId="7545"/>
    <cellStyle name="20% - Accent2 2 3 2 3" xfId="7546"/>
    <cellStyle name="Normal 16 2 2 2 4" xfId="7547"/>
    <cellStyle name="_JSH_月營運分析_1_B50306CVI 2" xfId="7548"/>
    <cellStyle name="Input 22 10 2" xfId="7549"/>
    <cellStyle name="Input 17 10 2" xfId="7550"/>
    <cellStyle name="輸入 2 8" xfId="7551"/>
    <cellStyle name="Explanatory Text 2 3 2" xfId="7552"/>
    <cellStyle name="_JTP-月營運分析_貨量總表_PHM - LMD all_TMT 報告 (2)_ABX ,歐線 201112 2" xfId="7553"/>
    <cellStyle name="Normal 8 5 5" xfId="7554"/>
    <cellStyle name="常规 2 28 5 2" xfId="7555"/>
    <cellStyle name="常规 2 33 5 2" xfId="7556"/>
    <cellStyle name="Normal 16 2 2 2 5" xfId="7557"/>
    <cellStyle name="_JSH_月營運分析_1_B50306CVI 3" xfId="7558"/>
    <cellStyle name="Calculation 2 2 2 6 3" xfId="7559"/>
    <cellStyle name="Normal 14 6 2" xfId="7560"/>
    <cellStyle name="20% - Accent5 2 2 2 2 3" xfId="7561"/>
    <cellStyle name="常规 3 2 2 2 3 2 3 2 3" xfId="7562"/>
    <cellStyle name="常规 3 7 4" xfId="7563"/>
    <cellStyle name="超链接 3 2 4 5 2 2" xfId="7564"/>
    <cellStyle name="Input 12 2 2 3" xfId="7565"/>
    <cellStyle name="一般 10 9" xfId="7566"/>
    <cellStyle name="常规 42 8 4 4" xfId="7567"/>
    <cellStyle name="_JSH_月營運分析_B50306CVI 2" xfId="7568"/>
    <cellStyle name="Calculation 2 2 2 6 4" xfId="7569"/>
    <cellStyle name="輸出 2 3 2 4 2 4" xfId="7570"/>
    <cellStyle name="20% - Accent6 2 3 2 2 2" xfId="7571"/>
    <cellStyle name="常规 42 8 4 5" xfId="7572"/>
    <cellStyle name="_JSH_月營運分析_B50306CVI 3" xfId="7573"/>
    <cellStyle name="20% - 강조색5 4 2" xfId="7574"/>
    <cellStyle name="備註 2 2 2 3 2 2" xfId="7575"/>
    <cellStyle name="輸出 2 6 6 2 3" xfId="7576"/>
    <cellStyle name="_JSH_月營運分析_JSH_月營運分析_B50306CVI 2" xfId="7577"/>
    <cellStyle name="Input 2 2 2 7 4" xfId="7578"/>
    <cellStyle name="_JSH-20130416 3" xfId="7579"/>
    <cellStyle name="_JST" xfId="7580"/>
    <cellStyle name="常规 7 14 5 3" xfId="7581"/>
    <cellStyle name="超链接 3 2 2 2 2 3 2" xfId="7582"/>
    <cellStyle name="常规 9 8 3" xfId="7583"/>
    <cellStyle name="40% - Accent3 2 2 3 2" xfId="7584"/>
    <cellStyle name="常规 4 3 7" xfId="7585"/>
    <cellStyle name="輸出 2 3 3" xfId="7586"/>
    <cellStyle name="40% - 强调文字颜色 6 2 2 5" xfId="7587"/>
    <cellStyle name="输出 2 16" xfId="7588"/>
    <cellStyle name="60% - アクセント 5 6" xfId="7589"/>
    <cellStyle name="超链接 3 2 2 2 2 3 2 2" xfId="7590"/>
    <cellStyle name="40% - Accent3 2 2 3 2 2" xfId="7591"/>
    <cellStyle name="常规 5 9" xfId="7592"/>
    <cellStyle name="Copied 6" xfId="7593"/>
    <cellStyle name="合計 2 2 2 5 2 5" xfId="7594"/>
    <cellStyle name="_JST 2" xfId="7595"/>
    <cellStyle name="常规 7 10 6" xfId="7596"/>
    <cellStyle name="一般 5 3 2 2 2" xfId="7597"/>
    <cellStyle name="輸入 2 5 6 2 6" xfId="7598"/>
    <cellStyle name="_JTP-月營運分析_JTP-月營運分析_JSH_月營運分析 3" xfId="7599"/>
    <cellStyle name="40% - 着色 6 2 2" xfId="7600"/>
    <cellStyle name="超链接 3 3 2 3 2 3 2" xfId="7601"/>
    <cellStyle name="_JSV" xfId="7602"/>
    <cellStyle name="요약 2 2 2 4 8 2" xfId="7603"/>
    <cellStyle name="Normal 3 2 2 5 4" xfId="7604"/>
    <cellStyle name="Heading 4 2 2 2 3 2 2" xfId="7605"/>
    <cellStyle name="超链接 2 9 5 2 3" xfId="7606"/>
    <cellStyle name="Normal 341" xfId="7607"/>
    <cellStyle name="_JSV 2012營運分析  2" xfId="7608"/>
    <cellStyle name="요약 2 2 2 4 8 3" xfId="7609"/>
    <cellStyle name="Hyperlink" xfId="7610"/>
    <cellStyle name="超链接 2 9 5 2 4" xfId="7611"/>
    <cellStyle name="Normal 7 2" xfId="7612"/>
    <cellStyle name="_JSV 2012營運分析  3" xfId="7613"/>
    <cellStyle name="輸入 2 2 2 5" xfId="7614"/>
    <cellStyle name="_JSV add Caimep calling_B10929 2" xfId="7615"/>
    <cellStyle name="輸入 2 2 2 6" xfId="7616"/>
    <cellStyle name="_JSV add Caimep calling_B10929 3" xfId="7617"/>
    <cellStyle name="60% - Accent2 5" xfId="7618"/>
    <cellStyle name="檢查儲存格 2 5 5" xfId="7619"/>
    <cellStyle name="Calculation 3 5 2" xfId="7620"/>
    <cellStyle name="常规 4 3 2 2 3 3" xfId="7621"/>
    <cellStyle name="常规 5 4 2 3 3" xfId="7622"/>
    <cellStyle name="_JSV 加靠 Caimep" xfId="7623"/>
    <cellStyle name="常规 7 13 8" xfId="7624"/>
    <cellStyle name="20% - Accent3 2 2 3 3" xfId="7625"/>
    <cellStyle name="60% - Accent2 5 2" xfId="7626"/>
    <cellStyle name="Calculation 3 5 2 2" xfId="7627"/>
    <cellStyle name="常规 4 3 2 2 3 3 2" xfId="7628"/>
    <cellStyle name="常规 42 6 2 2 3" xfId="7629"/>
    <cellStyle name="常规 49 2 4" xfId="7630"/>
    <cellStyle name="常规 6 3 3 3 4" xfId="7631"/>
    <cellStyle name="計算方式 2 5 6 2 10" xfId="7632"/>
    <cellStyle name="_JSV 加靠 Caimep 2" xfId="7633"/>
    <cellStyle name="60% - Accent2 5 3" xfId="7634"/>
    <cellStyle name="Calculation 3 5 2 3" xfId="7635"/>
    <cellStyle name="常规 4 3 2 2 3 3 3" xfId="7636"/>
    <cellStyle name="常规 42 6 2 2 4" xfId="7637"/>
    <cellStyle name="常规 49 2 5" xfId="7638"/>
    <cellStyle name="計算方式 2 5 6 2 11" xfId="7639"/>
    <cellStyle name="_JSV 加靠 Caimep 3" xfId="7640"/>
    <cellStyle name="Вывод 2 2 5 2" xfId="7641"/>
    <cellStyle name="Input 3 3 5 2" xfId="7642"/>
    <cellStyle name="常规 2 4 2 3 2 2 2 2 2" xfId="7643"/>
    <cellStyle name="常规 2 3 2 2 2 2 4 2 2" xfId="7644"/>
    <cellStyle name="60% - 輔色6 5" xfId="7645"/>
    <cellStyle name="輸出 2 6 6 2 7" xfId="7646"/>
    <cellStyle name="_JTH" xfId="7647"/>
    <cellStyle name="20% - 강조색3 3 3" xfId="7648"/>
    <cellStyle name="Calculation 2 2 10 3" xfId="7649"/>
    <cellStyle name="常规 9 2 13" xfId="7650"/>
    <cellStyle name="Input 10 8 2" xfId="7651"/>
    <cellStyle name="Accent6 4 3" xfId="7652"/>
    <cellStyle name="_JTH_Kelly_201303 2" xfId="7653"/>
    <cellStyle name="_JTP-月營運分析_華中版估貨 (4)_TMT 報告 (2)_ABX ,歐線 201112_B50306CVI" xfId="7654"/>
    <cellStyle name="计算 2 2 2 8 2" xfId="7655"/>
    <cellStyle name="_JTH_Kelly_201303 3" xfId="7656"/>
    <cellStyle name="_JTH_Kelly_201303_B50306CVI" xfId="7657"/>
    <cellStyle name="Normal 2 3 2 3 2 2" xfId="7658"/>
    <cellStyle name="20% - 강조색3 4 2" xfId="7659"/>
    <cellStyle name="计算 2 2 4 10 2" xfId="7660"/>
    <cellStyle name="Calculation 2 2 11 2" xfId="7661"/>
    <cellStyle name="一般 680 4 5" xfId="7662"/>
    <cellStyle name="Calculation 4 8 4" xfId="7663"/>
    <cellStyle name="一般 6 2 5 2" xfId="7664"/>
    <cellStyle name="Accent6 5 2" xfId="7665"/>
    <cellStyle name="强调文字颜色 5 2 7" xfId="7666"/>
    <cellStyle name="_JTP-月營運分析_貨量總表_PHM - LMD all_PHM - LMD all_TMT 報告 (2)_ABX ,歐線 201112_B50306CVI 2" xfId="7667"/>
    <cellStyle name="_JTH_Kelly_201303_Mindanao study 3" xfId="7668"/>
    <cellStyle name="超链接 3 2 2 2 3 6" xfId="7669"/>
    <cellStyle name="40% - Accent3 2 3 6" xfId="7670"/>
    <cellStyle name="输入 2 2 2 5 3" xfId="7671"/>
    <cellStyle name="_Slot cost 2 2" xfId="7672"/>
    <cellStyle name="Input 3 3 5 3" xfId="7673"/>
    <cellStyle name="常规 2 4 2 3 2 2 2 2 3" xfId="7674"/>
    <cellStyle name="常规 2 3 2 2 2 2 4 2 3" xfId="7675"/>
    <cellStyle name="60% - 輔色6 6" xfId="7676"/>
    <cellStyle name="輸出 2 6 6 2 8" xfId="7677"/>
    <cellStyle name="_JTI" xfId="7678"/>
    <cellStyle name="60% - 輔色3 2 3 2 2" xfId="7679"/>
    <cellStyle name="Accent5 2 2 2 4" xfId="7680"/>
    <cellStyle name="輸出 2 6 6 2 8 3" xfId="7681"/>
    <cellStyle name="_JTI 3" xfId="7682"/>
    <cellStyle name="常规 42 4 7" xfId="7683"/>
    <cellStyle name="常规 49 4 4 4" xfId="7684"/>
    <cellStyle name="40% - Accent2 4 5 2" xfId="7685"/>
    <cellStyle name="Normal 16 10" xfId="7686"/>
    <cellStyle name="Explanatory Text 2 2 5" xfId="7687"/>
    <cellStyle name="_MEX 換艙貨載預估調整 LMD 3" xfId="7688"/>
    <cellStyle name="常规 6 19 9" xfId="7689"/>
    <cellStyle name="輸入 2 5 6 2 5" xfId="7690"/>
    <cellStyle name="_JTP-月營運分析_JTP-月營運分析_JSH_月營運分析 2" xfId="7691"/>
    <cellStyle name="_JTP" xfId="7692"/>
    <cellStyle name="超链接 3 2 2 2 2 3 3" xfId="7693"/>
    <cellStyle name="常规 9 8 4" xfId="7694"/>
    <cellStyle name="40% - Accent3 2 2 3 3" xfId="7695"/>
    <cellStyle name="60% - Accent1 3 3 2 2" xfId="7696"/>
    <cellStyle name="常规 4 4 7" xfId="7697"/>
    <cellStyle name="輸出 2 4 3" xfId="7698"/>
    <cellStyle name="_YML-AES-MCS-Mar09_Slot Cost Calculations - Nov09 2 3" xfId="7699"/>
    <cellStyle name="40% - 强调文字颜色 6 2 3 5" xfId="7700"/>
    <cellStyle name="60% - 輔色4 2 2 2 3" xfId="7701"/>
    <cellStyle name="見出し 1 3 3" xfId="7702"/>
    <cellStyle name="備註 2 3 2 2 2 8" xfId="7703"/>
    <cellStyle name="超链接 5 4 5 2 3" xfId="7704"/>
    <cellStyle name="60% - アクセント 6 6" xfId="7705"/>
    <cellStyle name="超链接 2 5 2 4 2 4" xfId="7706"/>
    <cellStyle name="_JTP 2" xfId="7707"/>
    <cellStyle name="常规 7 11 6" xfId="7708"/>
    <cellStyle name="常规 4 2 2 7" xfId="7709"/>
    <cellStyle name="合計 2 2 5 10 2" xfId="7710"/>
    <cellStyle name="Input 14 2 3 2" xfId="7711"/>
    <cellStyle name="_JTP-月營運分析_貨量總表_PHM - LMD all_TMT 報告 (2) 2" xfId="7712"/>
    <cellStyle name="_JTP 3" xfId="7713"/>
    <cellStyle name="常规 7 11 7" xfId="7714"/>
    <cellStyle name="常规 4 2 2 8" xfId="7715"/>
    <cellStyle name="40% - 輔色2 2 3 3" xfId="7716"/>
    <cellStyle name="Контрольная ячейка" xfId="7717"/>
    <cellStyle name="超链接 3 4 2 2 2 4 5" xfId="7718"/>
    <cellStyle name="Normal 13 2 12" xfId="7719"/>
    <cellStyle name="Input 10 5" xfId="7720"/>
    <cellStyle name="常规 2 2 5 3 3 3" xfId="7721"/>
    <cellStyle name="_JTP 與 Coscon CNP 互換 - 20130415 2" xfId="7722"/>
    <cellStyle name="輸入 2 3 2 4 2 2 3" xfId="7723"/>
    <cellStyle name="20% - Accent3 2 3 3 2" xfId="7724"/>
    <cellStyle name="Input 3 2 2 10 3" xfId="7725"/>
    <cellStyle name="Input 10 6" xfId="7726"/>
    <cellStyle name="常规 2 2 5 3 3 4" xfId="7727"/>
    <cellStyle name="_JTP 與 Coscon CNP 互換 - 20130415 3" xfId="7728"/>
    <cellStyle name="40% - 輔色2 2 3 4" xfId="7729"/>
    <cellStyle name="計算方式 2 7 5 2 6" xfId="7730"/>
    <cellStyle name="Input 2 8 3" xfId="7731"/>
    <cellStyle name="_KTP 搭配 TPS 研究 20110503" xfId="7732"/>
    <cellStyle name="_JTP+CJ12_B008" xfId="7733"/>
    <cellStyle name="Note 3 2 4 5 2" xfId="7734"/>
    <cellStyle name="一般 4 3 3" xfId="7735"/>
    <cellStyle name="_JTP+CJ12_B008_B50306CVI" xfId="7736"/>
    <cellStyle name="20% - 輔色1 2 2 7" xfId="7737"/>
    <cellStyle name="常规 2 2 2 2 2 4 2 2" xfId="7738"/>
    <cellStyle name="Output 4 5 6" xfId="7739"/>
    <cellStyle name="계산 2 2 8" xfId="7740"/>
    <cellStyle name="一般 4 3 3 2" xfId="7741"/>
    <cellStyle name="_JTP+CJ12_B008_B50306CVI 2" xfId="7742"/>
    <cellStyle name="常规 2 2 2 3 3 2 3 3" xfId="7743"/>
    <cellStyle name="Output 2 2 2 2 4 3" xfId="7744"/>
    <cellStyle name="常规 2 2 2 2 6 2 4" xfId="7745"/>
    <cellStyle name="超链接 3 8 2 3" xfId="7746"/>
    <cellStyle name="_Zhiyu 201110 3" xfId="7747"/>
    <cellStyle name="常规 2 2 2 2 2 4 2 2 2" xfId="7748"/>
    <cellStyle name="輸出 2 3 2 4 2 8 2" xfId="7749"/>
    <cellStyle name="Output 4 5 7" xfId="7750"/>
    <cellStyle name="계산 2 2 9" xfId="7751"/>
    <cellStyle name="一般 4 3 3 3" xfId="7752"/>
    <cellStyle name="_JTP+CJ12_B008_B50306CVI 3" xfId="7753"/>
    <cellStyle name="常规 2 2 2 3 3 2 3 4" xfId="7754"/>
    <cellStyle name="60% - 강조색5 5 2" xfId="7755"/>
    <cellStyle name="常规 16 3 3 3 2" xfId="7756"/>
    <cellStyle name="常规 9 2 10 8 2" xfId="7757"/>
    <cellStyle name="20% - Accent4 2 2 2 3 3" xfId="7758"/>
    <cellStyle name="_JTP-月營運分析_1" xfId="7759"/>
    <cellStyle name="常规 5 10" xfId="7760"/>
    <cellStyle name="60% - Accent1 4 2 5" xfId="7761"/>
    <cellStyle name="20% - 강조색3 2 5" xfId="7762"/>
    <cellStyle name="计算 2 2 6 11" xfId="7763"/>
    <cellStyle name="Calculation 2 4 12" xfId="7764"/>
    <cellStyle name="Accent6 3 5" xfId="7765"/>
    <cellStyle name="제목 3 2 2" xfId="7766"/>
    <cellStyle name="常规 8" xfId="7767"/>
    <cellStyle name="_JTP-月營運分析_1 2" xfId="7768"/>
    <cellStyle name="_JTP-月營運分析_1_B50306CVI 2" xfId="7769"/>
    <cellStyle name="超链接 7 2 4 2 2" xfId="7770"/>
    <cellStyle name="Input 2 3 2 6" xfId="7771"/>
    <cellStyle name="计算 2 2 2 10 2" xfId="7772"/>
    <cellStyle name="_JTP-月營運分析_Teresa 201110 3" xfId="7773"/>
    <cellStyle name="20% - 强调文字颜色 6 2 3 3 2" xfId="7774"/>
    <cellStyle name="超链接 8 4 2 3" xfId="7775"/>
    <cellStyle name="Heading 2 3" xfId="7776"/>
    <cellStyle name="_JTP-月營運分析_PHM - LMD all_PHM - LMD all_B50306CVI" xfId="7777"/>
    <cellStyle name="Check Cell 2 2 2 3 2" xfId="7778"/>
    <cellStyle name="_JTP-月營運分析_1_B50306CVI 3" xfId="7779"/>
    <cellStyle name="超链接 7 2 4 2 3" xfId="7780"/>
    <cellStyle name="Input 2 3 2 7" xfId="7781"/>
    <cellStyle name="Heading 5 6" xfId="7782"/>
    <cellStyle name="_JTP-月營運分析_1_JSH_月營運分析 2" xfId="7783"/>
    <cellStyle name="60% - 着色 1 2 2" xfId="7784"/>
    <cellStyle name="출력 2 3 7 3" xfId="7785"/>
    <cellStyle name="40% - Accent1 4 5 2" xfId="7786"/>
    <cellStyle name="Heading 5 7" xfId="7787"/>
    <cellStyle name="_JTP-月營運分析_1_JSH_月營運分析 3" xfId="7788"/>
    <cellStyle name="60% - 着色 1 2 3" xfId="7789"/>
    <cellStyle name="Accent5 5 2" xfId="7790"/>
    <cellStyle name="Вычисление 4 3" xfId="7791"/>
    <cellStyle name="說明文字 2 6" xfId="7792"/>
    <cellStyle name="60% - Accent5 7" xfId="7793"/>
    <cellStyle name="汇总 2 2" xfId="7794"/>
    <cellStyle name="Normal 2 3 2 2 2 2" xfId="7795"/>
    <cellStyle name="20% - 강조색2 4 2" xfId="7796"/>
    <cellStyle name="_JTP-月營運分析_1_JSH_月營運分析_B50306CVI" xfId="7797"/>
    <cellStyle name="備註 2 5 5 4 2" xfId="7798"/>
    <cellStyle name="超链接 3 11 5" xfId="7799"/>
    <cellStyle name="_YML-AES-AME-Jan09_ABX - C7 Slot Cost 2 2" xfId="7800"/>
    <cellStyle name="Input 2 3 2 10" xfId="7801"/>
    <cellStyle name="_JTP-月營運分析_1_JSH_月營運分析_B50306CVI 2" xfId="7802"/>
    <cellStyle name="常规 7 8 9" xfId="7803"/>
    <cellStyle name="Normal 11 5" xfId="7804"/>
    <cellStyle name="_Teresa 201109" xfId="7805"/>
    <cellStyle name="常规 3 4 2 2 2 3" xfId="7806"/>
    <cellStyle name="Input 2 3 2 11" xfId="7807"/>
    <cellStyle name="常规 4 2 2 3 2 2 2" xfId="7808"/>
    <cellStyle name="_JTP-月營運分析_1_JSH_月營運分析_B50306CVI 3" xfId="7809"/>
    <cellStyle name="常规 6 5 2 2 2" xfId="7810"/>
    <cellStyle name="輸出 2 2 3 3 2 3 2" xfId="7811"/>
    <cellStyle name="Accent5 5 3" xfId="7812"/>
    <cellStyle name="입력 2 2 2 5 2" xfId="7813"/>
    <cellStyle name="汇总 2 3" xfId="7814"/>
    <cellStyle name="Normal 2 3 2 2 2 3" xfId="7815"/>
    <cellStyle name="20% - 강조색2 4 3" xfId="7816"/>
    <cellStyle name="60% - Accent3 4 4 2" xfId="7817"/>
    <cellStyle name="說明文字 2 7" xfId="7818"/>
    <cellStyle name="_JTP-月營運分析_ABX ,歐線 201112 2" xfId="7819"/>
    <cellStyle name="Note 2 7 2 2" xfId="7820"/>
    <cellStyle name="_YML-AES-AME-Jan09_ABX - C7 Slot Cost 2 3" xfId="7821"/>
    <cellStyle name="_JTP-月營運分析_ABX ,歐線 201112_B50306CVI" xfId="7822"/>
    <cellStyle name="Output 2 3 10 3" xfId="7823"/>
    <cellStyle name="合計 2 5 2 5 2 7 2" xfId="7824"/>
    <cellStyle name="_JTP-月營運分析_ABX ,歐線 201112_B50306CVI 3" xfId="7825"/>
    <cellStyle name="60% - 강조색3" xfId="7826"/>
    <cellStyle name="常规 3 3 2 2 3" xfId="7827"/>
    <cellStyle name="常规 57 10" xfId="7828"/>
    <cellStyle name="_JTP-月營運分析_ABX_月營運分析 2" xfId="7829"/>
    <cellStyle name="Note 4 2 4 5" xfId="7830"/>
    <cellStyle name="20% - 輔色4 8 2" xfId="7831"/>
    <cellStyle name="20% - 强调文字颜色 5 2 3 3 2" xfId="7832"/>
    <cellStyle name="Calculation 2 12" xfId="7833"/>
    <cellStyle name="常规 2 4 3 3 3 2 3" xfId="7834"/>
    <cellStyle name="常规 9 2 4 5" xfId="7835"/>
    <cellStyle name="超链接 8 4 4" xfId="7836"/>
    <cellStyle name="Heading 4" xfId="7837"/>
    <cellStyle name="常规 3 4 5 3 3 2" xfId="7838"/>
    <cellStyle name="40% - 강조색4 5 3" xfId="7839"/>
    <cellStyle name="_JTP-月營運分析_ABX_月營運分析_ABX_月營運分析" xfId="7840"/>
    <cellStyle name="Input 7 11 3" xfId="7841"/>
    <cellStyle name="計算方式 2 10 10" xfId="7842"/>
    <cellStyle name="Note 4 7 2" xfId="7843"/>
    <cellStyle name="_JTP-月營運分析_ABX_月營運分析_ABX_月營運分析 3" xfId="7844"/>
    <cellStyle name="_JTP-月營運分析_ABX_月營運分析_ABX_月營運分析_B50306CVI" xfId="7845"/>
    <cellStyle name="常规 3 3 3 3 4 3" xfId="7846"/>
    <cellStyle name="_JTP-月營運分析_貨量總表_TMT 報告 (2)_Teresa 201110" xfId="7847"/>
    <cellStyle name="_JTP-月營運分析_ABX_月營運分析_ABX_月營運分析_B50306CVI 2" xfId="7848"/>
    <cellStyle name="_JTP-月營運分析_ABX_月營運分析_B50306CVI 2" xfId="7849"/>
    <cellStyle name="Input 2 3 5 4" xfId="7850"/>
    <cellStyle name="60% - Accent1 2 2 3 2 2" xfId="7851"/>
    <cellStyle name="_JTP-月營運分析_ABX_月營運分析_B50306CVI 3" xfId="7852"/>
    <cellStyle name="Примечание 5 9 2" xfId="7853"/>
    <cellStyle name="제목 2 2 2 3 3" xfId="7854"/>
    <cellStyle name="_JTP-月營運分析_JSH_月營運分析" xfId="7855"/>
    <cellStyle name="_JTP-月營運分析_華中版估貨 (4)_ABX ,歐線 201112" xfId="7856"/>
    <cellStyle name="常规 6 10 5" xfId="7857"/>
    <cellStyle name="_JTP-月營運分析_JSH_月營運分析 3" xfId="7858"/>
    <cellStyle name="60% - 輔色3 2 5 4" xfId="7859"/>
    <cellStyle name="_JTP-月營運分析_華中版估貨 (4)_ABX ,歐線 201112 3" xfId="7860"/>
    <cellStyle name="계산 2 3 9 2" xfId="7861"/>
    <cellStyle name="Normal 10 2 4" xfId="7862"/>
    <cellStyle name="輸出 2 2 2 4 5 2" xfId="7863"/>
    <cellStyle name="輔色1 4" xfId="7864"/>
    <cellStyle name="Bad 3 5" xfId="7865"/>
    <cellStyle name="合計 2 12 8 2" xfId="7866"/>
    <cellStyle name="Accent4 4 2 3" xfId="7867"/>
    <cellStyle name="超链接 3 2 4 2 2 2 4" xfId="7868"/>
    <cellStyle name="_JTP-月營運分析_JSH_月營運分析_JSH_月營運分析_B50306CVI 2" xfId="7869"/>
    <cellStyle name="40% - Accent5 2 2 2 4" xfId="7870"/>
    <cellStyle name="출력 2 2 2 10 3" xfId="7871"/>
    <cellStyle name="超链接 5 5 3 3 3" xfId="7872"/>
    <cellStyle name="Total 2 2 3 2 6" xfId="7873"/>
    <cellStyle name="常规 11 4 5" xfId="7874"/>
    <cellStyle name="輸入 2 4 4 2 7 3" xfId="7875"/>
    <cellStyle name="20% - アクセント 5 3" xfId="7876"/>
    <cellStyle name="_Sheet1 2" xfId="7877"/>
    <cellStyle name="輸出 2 2 2 4 5 3" xfId="7878"/>
    <cellStyle name="輔色1 5" xfId="7879"/>
    <cellStyle name="Bad 3 6" xfId="7880"/>
    <cellStyle name="合計 2 12 8 3" xfId="7881"/>
    <cellStyle name="Accent4 4 2 4" xfId="7882"/>
    <cellStyle name="常规 11 4 6" xfId="7883"/>
    <cellStyle name="20% - アクセント 5 4" xfId="7884"/>
    <cellStyle name="_Sheet1 3" xfId="7885"/>
    <cellStyle name="_JTP-月營運分析_JSH_月營運分析_JSH_月營運分析_B50306CVI 3" xfId="7886"/>
    <cellStyle name="40% - Accent5 2 2 2 5" xfId="7887"/>
    <cellStyle name="備註 2 7 2 7 2" xfId="7888"/>
    <cellStyle name="Input 8 2 2 2 2" xfId="7889"/>
    <cellStyle name="解释性文本 2 7" xfId="7890"/>
    <cellStyle name="常规 5 18 2" xfId="7891"/>
    <cellStyle name="常规 5 23 2" xfId="7892"/>
    <cellStyle name="_JTP-月營運分析_貨量總表_PHM - LMD all_PHM - LMD all_TMT 報告 (2)_ABX ,歐線 201112" xfId="7893"/>
    <cellStyle name="표준 3 3 2" xfId="7894"/>
    <cellStyle name="計算方式 2 2 6 2 3 2" xfId="7895"/>
    <cellStyle name="Input 5 2 2 2 3 2" xfId="7896"/>
    <cellStyle name="40% - 輔色6 8 2" xfId="7897"/>
    <cellStyle name="_JTP-月營運分析_JTP-月營運分析" xfId="7898"/>
    <cellStyle name="Heading 3 2 2 6" xfId="7899"/>
    <cellStyle name="_JTP-月營運分析_JTP-月營運分析_B50306CVI" xfId="7900"/>
    <cellStyle name="40% - 강조색2 3" xfId="7901"/>
    <cellStyle name="超链接 6 2 3" xfId="7902"/>
    <cellStyle name="_JTP-月營運分析_JTP-月營運分析_B50306CVI 2" xfId="7903"/>
    <cellStyle name="常规 3 2 2 2 2 2 3 2 2 3" xfId="7904"/>
    <cellStyle name="輸出 2 2 2 4 2 2 3" xfId="7905"/>
    <cellStyle name="40% - 강조색2 3 2" xfId="7906"/>
    <cellStyle name="20% - アクセント 2 3 3" xfId="7907"/>
    <cellStyle name="連結的儲存格 2 2 2 5" xfId="7908"/>
    <cellStyle name="常规 9 5 2" xfId="7909"/>
    <cellStyle name="좋음 2 2 3 2" xfId="7910"/>
    <cellStyle name="注释 2 7 10" xfId="7911"/>
    <cellStyle name="連結的儲存格 2 7 2" xfId="7912"/>
    <cellStyle name="20% - 輔色2 6 2" xfId="7913"/>
    <cellStyle name="輸出 2 3 2 5 2 2 2" xfId="7914"/>
    <cellStyle name="Border 2" xfId="7915"/>
    <cellStyle name="超链接 6 2 4" xfId="7916"/>
    <cellStyle name="_JTP-月營運分析_JTP-月營運分析_B50306CVI 3" xfId="7917"/>
    <cellStyle name="40% - 강조색2 3 3" xfId="7918"/>
    <cellStyle name="_JTP-月營運分析_NE1+NE3_月營運分析 3" xfId="7919"/>
    <cellStyle name="Calculation 4 2 2 9" xfId="7920"/>
    <cellStyle name="合計 2 4 5 9" xfId="7921"/>
    <cellStyle name="40% - 강조색2 2 2 2" xfId="7922"/>
    <cellStyle name="常规 3 17 4 3" xfId="7923"/>
    <cellStyle name="常规 3 3 4 2 2 2 2" xfId="7924"/>
    <cellStyle name="20% - 輔色2 2 6 2" xfId="7925"/>
    <cellStyle name="差_COSCON THAILAND COSNAM STAFF 2012 JULY_东南亚分部各类数据统计201303 (4) 2 2" xfId="7926"/>
    <cellStyle name="合計 2 20 2" xfId="7927"/>
    <cellStyle name="合計 2 15 2" xfId="7928"/>
    <cellStyle name="常规 3 2 2 3 8" xfId="7929"/>
    <cellStyle name="說明文字 2 3 2 5" xfId="7930"/>
    <cellStyle name="40% - 强调文字颜色 1 2 6 2" xfId="7931"/>
    <cellStyle name="60% - Accent5 4 2 5" xfId="7932"/>
    <cellStyle name="常规 2 3 3 2 2 4 2" xfId="7933"/>
    <cellStyle name="20% - Accent2 2 4 2 2" xfId="7934"/>
    <cellStyle name="_JTP-月營運分析_NE1+NE3_月營運分析_B50306CVI" xfId="7935"/>
    <cellStyle name="_JTP-月營運分析_NE1+NE3_月營運分析_B50306CVI 3" xfId="7936"/>
    <cellStyle name="강조색2 2 2 5" xfId="7937"/>
    <cellStyle name="備註 2 2 4 9" xfId="7938"/>
    <cellStyle name="40% - Accent5 3 4 2 2" xfId="7939"/>
    <cellStyle name="_JTP-月營運分析_NE1+NE3_月營運分析_NE1+NE3_月營運分析" xfId="7940"/>
    <cellStyle name="常规 6 2 3 5" xfId="7941"/>
    <cellStyle name="Total 8" xfId="7942"/>
    <cellStyle name="_JTP-月營運分析_貨量總表_TMT 報告 (2)_ABX ,歐線 201112" xfId="7943"/>
    <cellStyle name="輸入 2 5 5 2 9 2" xfId="7944"/>
    <cellStyle name="Accent1 4 3" xfId="7945"/>
    <cellStyle name="計算方式 2 3 2 4 10 3" xfId="7946"/>
    <cellStyle name="_JTP-月營運分析_NE1+NE3_月營運分析_NE1+NE3_月營運分析 2" xfId="7947"/>
    <cellStyle name="常规 6 2 3 5 2" xfId="7948"/>
    <cellStyle name="一般 9 4 2 3" xfId="7949"/>
    <cellStyle name="Comma0 2 3" xfId="7950"/>
    <cellStyle name="Total 8 2" xfId="7951"/>
    <cellStyle name="20% - Accent3 2 7" xfId="7952"/>
    <cellStyle name="_TPI_2011 十一併班 - CIX 3" xfId="7953"/>
    <cellStyle name="60% - 강조색2 2 4" xfId="7954"/>
    <cellStyle name="常规 2 20 6" xfId="7955"/>
    <cellStyle name="常规 3 3 2 2 2 2 4" xfId="7956"/>
    <cellStyle name="好_StartUp_PA2 1xWH50 無NGB加SKU-20130123_B50306CVI 3" xfId="7957"/>
    <cellStyle name="20% - 强调文字颜色 4 2 2 5" xfId="7958"/>
    <cellStyle name="常规 3 4 2 3 2 2 2" xfId="7959"/>
    <cellStyle name="_JTP-月營運分析_NE1+NE3_月營運分析_NE1+NE3_月營運分析 3" xfId="7960"/>
    <cellStyle name="一般 9 4 2 4" xfId="7961"/>
    <cellStyle name="计算 2 2 2 3 2 6 2" xfId="7962"/>
    <cellStyle name="Comma0 2 4" xfId="7963"/>
    <cellStyle name="20% - Accent3 2 8" xfId="7964"/>
    <cellStyle name="输入 2 2 4 10 2" xfId="7965"/>
    <cellStyle name="Input 2 2 2 2 4 3" xfId="7966"/>
    <cellStyle name="_JTP-月營運分析_NE1+NE3_月營運分析_NE1+NE3_月營運分析_B50306CVI 2" xfId="7967"/>
    <cellStyle name="常规 6 5 9 3" xfId="7968"/>
    <cellStyle name="输入 2 2 4 2 3 2" xfId="7969"/>
    <cellStyle name="Accent1 4 2 4 2" xfId="7970"/>
    <cellStyle name="常规 7 8 10" xfId="7971"/>
    <cellStyle name="输入 2 2 4 2 3 3" xfId="7972"/>
    <cellStyle name="Note 2 2 2" xfId="7973"/>
    <cellStyle name="输入 2 2 4 10 3" xfId="7974"/>
    <cellStyle name="_JTP-月營運分析_NE1+NE3_月營運分析_NE1+NE3_月營運分析_B50306CVI 3" xfId="7975"/>
    <cellStyle name="常规 3 3 4 4 2 3" xfId="7976"/>
    <cellStyle name="Normal 42" xfId="7977"/>
    <cellStyle name="Normal 37" xfId="7978"/>
    <cellStyle name="20% - 輔色4 2 7" xfId="7979"/>
    <cellStyle name="40% - Accent2 6 3" xfId="7980"/>
    <cellStyle name="40% - 强调文字颜色 3 2 7" xfId="7981"/>
    <cellStyle name="20% - Accent2 4 4 3" xfId="7982"/>
    <cellStyle name="合計 2 7 5 7 2" xfId="7983"/>
    <cellStyle name="20% - 强调文字颜色 2 2 2" xfId="7984"/>
    <cellStyle name="Title 4 2 3" xfId="7985"/>
    <cellStyle name="常规 14 11" xfId="7986"/>
    <cellStyle name="_JTP-月營運分析_貨量總表_PHM - LMD all 3" xfId="7987"/>
    <cellStyle name="計算方式 2 10 9" xfId="7988"/>
    <cellStyle name="20% - 輔色4 2 2 5" xfId="7989"/>
    <cellStyle name="備註 3 4 8" xfId="7990"/>
    <cellStyle name="常规 3 2 2 2 4 2 2 2" xfId="7991"/>
    <cellStyle name="常规 4 4 6 3 2" xfId="7992"/>
    <cellStyle name="輸出 2 4 2 3 2" xfId="7993"/>
    <cellStyle name="40% - 强调文字颜色 3 2 2 5" xfId="7994"/>
    <cellStyle name="好_COSLINK_contact list - 130125" xfId="7995"/>
    <cellStyle name="常规 6 8 3 2" xfId="7996"/>
    <cellStyle name="_JTP-月營運分析_PHM - LMD all 2" xfId="7997"/>
    <cellStyle name="_JTP-月營運分析_PHM - LMD all_ABX ,歐線 201112" xfId="7998"/>
    <cellStyle name="Note 4 2 4 4" xfId="7999"/>
    <cellStyle name="_JTP-月營運分析_PHM - LMD all_ABX ,歐線 201112 2" xfId="8000"/>
    <cellStyle name="Note 4 2 4 4 2" xfId="8001"/>
    <cellStyle name="_JTP-月營運分析_PHM - LMD all_ABX ,歐線 201112_B50306CVI" xfId="8002"/>
    <cellStyle name="입력 2 3 4 4" xfId="8003"/>
    <cellStyle name="超链接 5 6 3 2 3" xfId="8004"/>
    <cellStyle name="60% - Accent4 6 3" xfId="8005"/>
    <cellStyle name="60% - 輔色2 2 9" xfId="8006"/>
    <cellStyle name="Вычисление 3 2 3" xfId="8007"/>
    <cellStyle name="_JTP-月營運分析_PHM - LMD all_ABX ,歐線 201112_B50306CVI 2" xfId="8008"/>
    <cellStyle name="備註 2 8 2 6 2" xfId="8009"/>
    <cellStyle name="입력 2 3 4 5" xfId="8010"/>
    <cellStyle name="超链接 5 6 3 2 4" xfId="8011"/>
    <cellStyle name="Accent6 2 2 2 2" xfId="8012"/>
    <cellStyle name="_JTP-月營運分析_PHM - LMD all_ABX ,歐線 201112_B50306CVI 3" xfId="8013"/>
    <cellStyle name="超链接 3 2 2 2 2 3" xfId="8014"/>
    <cellStyle name="40% - Accent3 2 2 3" xfId="8015"/>
    <cellStyle name="Input 12 8 3" xfId="8016"/>
    <cellStyle name="常规 8 15" xfId="8017"/>
    <cellStyle name="常规 8 20" xfId="8018"/>
    <cellStyle name="計算方式 2 3 3 3 8" xfId="8019"/>
    <cellStyle name="20% - 강조색2 2 2 3 3" xfId="8020"/>
    <cellStyle name="_JTP-月營運分析_PHM - LMD all_PHM - LMD all 2" xfId="8021"/>
    <cellStyle name="60% - 輔色5 3" xfId="8022"/>
    <cellStyle name="_JTP-月營運分析_PHM - LMD all_PHM - LMD all_ABX ,歐線 201112" xfId="8023"/>
    <cellStyle name="常规 2 2 3 3 2 7" xfId="8024"/>
    <cellStyle name="常规 7 14 2 2 3" xfId="8025"/>
    <cellStyle name="常规 4 2 5 3 2 3" xfId="8026"/>
    <cellStyle name="輸出 2 3 3 3 2 6 2" xfId="8027"/>
    <cellStyle name="Input 3 3 2 8 3" xfId="8028"/>
    <cellStyle name="_星馬版 - C Oil, 500" xfId="8029"/>
    <cellStyle name="一般 7 8" xfId="8030"/>
    <cellStyle name="輸出 2 2 2 5 2 4" xfId="8031"/>
    <cellStyle name="超链接 8 4 2 3 2" xfId="8032"/>
    <cellStyle name="Heading 2 3 2" xfId="8033"/>
    <cellStyle name="_JTP-月營運分析_PHM - LMD all_PHM - LMD all_B50306CVI 2" xfId="8034"/>
    <cellStyle name="Check Cell 2 2 2 3 2 2" xfId="8035"/>
    <cellStyle name="标题 1 3 4" xfId="8036"/>
    <cellStyle name="常规 42 2 4 2 2" xfId="8037"/>
    <cellStyle name="Input 14 4 3" xfId="8038"/>
    <cellStyle name="常规 3 11 9 2" xfId="8039"/>
    <cellStyle name="_JTP-月營運分析_PHM - LMD all_PHM - LMD all_Teresa 201110" xfId="8040"/>
    <cellStyle name="_JTP-月營運分析_Teresa 201110_B50306CVI 3" xfId="8041"/>
    <cellStyle name="_JTP-月營運分析_PHM - LMD all_PHM - LMD all_Teresa 201110 2" xfId="8042"/>
    <cellStyle name="_Teresa 201105_Annie_201302 2" xfId="8043"/>
    <cellStyle name="_JTP-月營運分析_PHM - LMD all_PHM - LMD all_Teresa 201110 3" xfId="8044"/>
    <cellStyle name="_JTP-月營運分析_PHM - LMD all_PHM - LMD all_Teresa 201110_B50306CVI" xfId="8045"/>
    <cellStyle name="_JTP-月營運分析_PHM - LMD all_PHM - LMD all_Teresa 201110_B50306CVI 3" xfId="8046"/>
    <cellStyle name="說明文字 2 2 6" xfId="8047"/>
    <cellStyle name="合計 2 4 4 8 2" xfId="8048"/>
    <cellStyle name="60% - Accent5 3 6" xfId="8049"/>
    <cellStyle name="一般 680 8" xfId="8050"/>
    <cellStyle name="_JTP-月營運分析_PHM - LMD all_PHM - LMD all_TMT 報告 (2)" xfId="8051"/>
    <cellStyle name="Input 9 2 2 3" xfId="8052"/>
    <cellStyle name="一般 680 8 2" xfId="8053"/>
    <cellStyle name="_JTP-月營運分析_PHM - LMD all_PHM - LMD all_TMT 報告 (2) 2" xfId="8054"/>
    <cellStyle name="常规 2 2 4 4 3 2" xfId="8055"/>
    <cellStyle name="一般 680 8 3" xfId="8056"/>
    <cellStyle name="_JTP-月營運分析_PHM - LMD all_PHM - LMD all_TMT 報告 (2) 3" xfId="8057"/>
    <cellStyle name="Normal 10 6 3" xfId="8058"/>
    <cellStyle name="常规 2 6 16" xfId="8059"/>
    <cellStyle name="_JTP-月營運分析_PHM - LMD all_PHM - LMD all_TMT 報告 (2)_B50306CVI" xfId="8060"/>
    <cellStyle name="Normal 10 3 4 2" xfId="8061"/>
    <cellStyle name="Normal 13 5 3" xfId="8062"/>
    <cellStyle name="_JTP-月營運分析_PHM - LMD all_PHM - LMD all_TMT 報告 (2)_B50306CVI 2" xfId="8063"/>
    <cellStyle name="常规 2 4 7 8" xfId="8064"/>
    <cellStyle name="好 2 2 10" xfId="8065"/>
    <cellStyle name="_JTP-月營運分析_PHM - LMD all_PHM - LMD all_TMT 報告 (2)_Teresa 201110" xfId="8066"/>
    <cellStyle name="Total 2 2 5 7" xfId="8067"/>
    <cellStyle name="_JTP-月營運分析_PHM - LMD all_PHM - LMD all_TMT 報告 (2)_Teresa 201110 2" xfId="8068"/>
    <cellStyle name="合計 2 3 3 3 7 3" xfId="8069"/>
    <cellStyle name="Accent3 2 2 2 4 2" xfId="8070"/>
    <cellStyle name="20% - Accent1 4 2 2 2" xfId="8071"/>
    <cellStyle name="40% - Accent6 2 2 5 2" xfId="8072"/>
    <cellStyle name="_JTP-月營運分析_PHM - LMD all_PHM - LMD all_TMT 報告 (2)_Teresa 201110 3" xfId="8073"/>
    <cellStyle name="Normal 2 9 5" xfId="8074"/>
    <cellStyle name="常规 2 17 9 2" xfId="8075"/>
    <cellStyle name="常规 2 22 9 2" xfId="8076"/>
    <cellStyle name="常规 7 12 2 2 3" xfId="8077"/>
    <cellStyle name="常规 4 2 3 3 2 3" xfId="8078"/>
    <cellStyle name="常规 7 5 2 3" xfId="8079"/>
    <cellStyle name="_SHA-2009後_2011 十一併班 - CMS" xfId="8080"/>
    <cellStyle name="常规 3 2 2 3 2 5" xfId="8081"/>
    <cellStyle name="合計 2 7 4 8 2" xfId="8082"/>
    <cellStyle name="강조색1" xfId="8083"/>
    <cellStyle name="强调文字颜色 2 2 2 2 2" xfId="8084"/>
    <cellStyle name="计算 2 4 10" xfId="8085"/>
    <cellStyle name="20% - Accent1 2 2" xfId="8086"/>
    <cellStyle name="計算方式 2 5 2 4 2 3 2" xfId="8087"/>
    <cellStyle name="計算方式 2 2 2 5 7 2" xfId="8088"/>
    <cellStyle name="_JTP-月營運分析_PHM - LMD all_PHM - LMD all_TMT 報告 (2)_Teresa 201110_B50306CVI" xfId="8089"/>
    <cellStyle name="강조색1 2" xfId="8090"/>
    <cellStyle name="计算 2 4 10 2" xfId="8091"/>
    <cellStyle name="20% - Accent1 2 2 2" xfId="8092"/>
    <cellStyle name="Calculation 2 3 6 3" xfId="8093"/>
    <cellStyle name="一般 10 2 6" xfId="8094"/>
    <cellStyle name="常规 2 2 2 5 2 2 2 2 2" xfId="8095"/>
    <cellStyle name="_NCT 2011_2012 日本新年併班 - JSH" xfId="8096"/>
    <cellStyle name="輸入 4 2 4 2" xfId="8097"/>
    <cellStyle name="Commentaire 2 4 3" xfId="8098"/>
    <cellStyle name="_JTP-月營運分析_PHM - LMD all_PHM - LMD all_TMT 報告 (2)_Teresa 201110_B50306CVI 2" xfId="8099"/>
    <cellStyle name="備註 2 8 2 10" xfId="8100"/>
    <cellStyle name="常规 3 2 2 3 4 2 2 3" xfId="8101"/>
    <cellStyle name="Normal 2 5 3 4 2" xfId="8102"/>
    <cellStyle name="常规 2 3 2 4 2 2 2" xfId="8103"/>
    <cellStyle name="_JTP-月營運分析_PHM - LMD all_Teresa 201110" xfId="8104"/>
    <cellStyle name="Примечание 5 2 5" xfId="8105"/>
    <cellStyle name="常规 2 2 2 3 2 2 4" xfId="8106"/>
    <cellStyle name="超链接 4 4 2 3" xfId="8107"/>
    <cellStyle name="Accent3 2 2 4 2 2" xfId="8108"/>
    <cellStyle name="_JTP-月營運分析_PHM - LMD all_Teresa 201110 3" xfId="8109"/>
    <cellStyle name="常规 2 2 2 3 2 2 4 3" xfId="8110"/>
    <cellStyle name="Normal 2 3 3 4" xfId="8111"/>
    <cellStyle name="_JTP-月營運分析_PHM - LMD all_TMT 報告 (2) 2" xfId="8112"/>
    <cellStyle name="常规 2 3 2 2 2 2" xfId="8113"/>
    <cellStyle name="20% - Accent6 3 2 3 2" xfId="8114"/>
    <cellStyle name="備註 2 2 3 3" xfId="8115"/>
    <cellStyle name="Calculation 2 3 8 2" xfId="8116"/>
    <cellStyle name="Normal 2 3 3 5" xfId="8117"/>
    <cellStyle name="_JTP-月營運分析_PHM - LMD all_TMT 報告 (2) 3" xfId="8118"/>
    <cellStyle name="常规 2 3 2 2 2 3" xfId="8119"/>
    <cellStyle name="60% - 着色 4 2 2" xfId="8120"/>
    <cellStyle name="Total 3 13" xfId="8121"/>
    <cellStyle name="40% - 강조색1 4 2" xfId="8122"/>
    <cellStyle name="輸入 2 2 2 5 9 2" xfId="8123"/>
    <cellStyle name="20% - アクセント 1 4 3" xfId="8124"/>
    <cellStyle name="合計 2 2 7 2 4 2" xfId="8125"/>
    <cellStyle name="_JTP-月營運分析_PHM - LMD all_TMT 報告 (2)_ABX ,歐線 201112_B50306CVI" xfId="8126"/>
    <cellStyle name="40% - 輔色5 2 5 3" xfId="8127"/>
    <cellStyle name="超链接 5 3 3 2" xfId="8128"/>
    <cellStyle name="_YGN" xfId="8129"/>
    <cellStyle name="_JTP-月營運分析_PHM - LMD all_TMT 報告 (2)_ABX ,歐線 201112_B50306CVI 2" xfId="8130"/>
    <cellStyle name="合計 2 7 5 12" xfId="8131"/>
    <cellStyle name="Normal 7 2 5 2" xfId="8132"/>
    <cellStyle name="常规 2 27 2 2 2" xfId="8133"/>
    <cellStyle name="Hyperlink 5 2" xfId="8134"/>
    <cellStyle name="_WSA 3" xfId="8135"/>
    <cellStyle name="_JTP-月營運分析_PHM - LMD all_TMT 報告 (2)_ABX ,歐線 201112_B50306CVI 3" xfId="8136"/>
    <cellStyle name="計算方式 2 2 3 3 2 2 3" xfId="8137"/>
    <cellStyle name="_JTP-月營運分析_PHM - LMD all_TMT 報告 (2)_B50306CVI" xfId="8138"/>
    <cellStyle name="Calculation 2 3 2 2" xfId="8139"/>
    <cellStyle name="常规 9 2 2 2 7 2" xfId="8140"/>
    <cellStyle name="Normal 4 7 4 3" xfId="8141"/>
    <cellStyle name="常规 2 4 15 3" xfId="8142"/>
    <cellStyle name="_JTP-月營運分析_PHM - LMD all_TMT 報告 (2)_Teresa 201110" xfId="8143"/>
    <cellStyle name="40% - 輔色5 2 5 2 2" xfId="8144"/>
    <cellStyle name="常规 48 2 7 3" xfId="8145"/>
    <cellStyle name="요약 2 3 6" xfId="8146"/>
    <cellStyle name="Input 4 3 2 2 2 3" xfId="8147"/>
    <cellStyle name="輔色4 2 2 2 4" xfId="8148"/>
    <cellStyle name="超链接 7 3 3 3 2 2" xfId="8149"/>
    <cellStyle name="Hyperlink 4 2" xfId="8150"/>
    <cellStyle name="常规 5 14 2 2 2" xfId="8151"/>
    <cellStyle name="Normal 7 2 4 2" xfId="8152"/>
    <cellStyle name="_JTP-月營運分析_PHM - LMD all_TMT 報告 (2)_Teresa 201110_B50306CVI" xfId="8153"/>
    <cellStyle name="40% - Accent2 3 2 2 2" xfId="8154"/>
    <cellStyle name="_TPI 201107後" xfId="8155"/>
    <cellStyle name="Input 31 2 7 2" xfId="8156"/>
    <cellStyle name="Input 26 2 7 2" xfId="8157"/>
    <cellStyle name="60% - 강조색2 5 2" xfId="8158"/>
    <cellStyle name="常规 2 18 4" xfId="8159"/>
    <cellStyle name="常规 2 23 4" xfId="8160"/>
    <cellStyle name="常规 3 3 2 2 2 5 2" xfId="8161"/>
    <cellStyle name="常规 9 2 9 5 2" xfId="8162"/>
    <cellStyle name="20% - 强调文字颜色 4 2 5 3" xfId="8163"/>
    <cellStyle name="超链接 8 3 2 3 2 5" xfId="8164"/>
    <cellStyle name="_JTP-月營運分析_PS1+3_月營運分析_NE1+NE3_月營運分析 2" xfId="8165"/>
    <cellStyle name="備註 2 3 2 2 6" xfId="8166"/>
    <cellStyle name="Normal 7 2 4 2 3" xfId="8167"/>
    <cellStyle name="_JTP-月營運分析_PHM - LMD all_TMT 報告 (2)_Teresa 201110_B50306CVI 3" xfId="8168"/>
    <cellStyle name="Hyperlink 4 2 3" xfId="8169"/>
    <cellStyle name="超链接 7 3 2 3" xfId="8170"/>
    <cellStyle name="_JTP-月營運分析_PNH-月營運分析 3" xfId="8171"/>
    <cellStyle name="常规 5 13 2" xfId="8172"/>
    <cellStyle name="常规 2 4 4 2 2 2 3" xfId="8173"/>
    <cellStyle name="輔色4 7 2" xfId="8174"/>
    <cellStyle name="Normal 13 2 2 4 2" xfId="8175"/>
    <cellStyle name="_JTP-月營運分析_PNH-月營運分析_B50306CVI 2" xfId="8176"/>
    <cellStyle name="_JTP-月營運分析_PNH-月營運分析_PNH-月營運分析 2" xfId="8177"/>
    <cellStyle name="20% - 强调文字颜色 1 2 5" xfId="8178"/>
    <cellStyle name="超链接 3 2 3 4 2 3" xfId="8179"/>
    <cellStyle name="40% - Accent4 4 2 3" xfId="8180"/>
    <cellStyle name="Calculation 6 8" xfId="8181"/>
    <cellStyle name="警告文字 2 5" xfId="8182"/>
    <cellStyle name="_JTP-月營運分析_PNH-月營運分析_PNH-月營運分析_B50306CVI 2" xfId="8183"/>
    <cellStyle name="Hyperlink 5 5 2" xfId="8184"/>
    <cellStyle name="20% - 强调文字颜色 1 2 6" xfId="8185"/>
    <cellStyle name="Calculation 6 9" xfId="8186"/>
    <cellStyle name="警告文字 2 6" xfId="8187"/>
    <cellStyle name="_JTP-月營運分析_PNH-月營運分析_PNH-月營運分析_B50306CVI 3" xfId="8188"/>
    <cellStyle name="Accent2 4 4 2" xfId="8189"/>
    <cellStyle name="超链接 3 2 3 4 2 4" xfId="8190"/>
    <cellStyle name="_JTP-月營運分析_華中版估貨 (4)_PHM - LMD all_PHM - LMD all_TMT 報告 (2)_Teresa 201110" xfId="8191"/>
    <cellStyle name="40% - Accent4 4 2 4" xfId="8192"/>
    <cellStyle name="常规 9 2 7 6" xfId="8193"/>
    <cellStyle name="_JTP-月營運分析_PS1+3_月營運分析_ABX_月營運分析_B50306CVI" xfId="8194"/>
    <cellStyle name="계산 2" xfId="8195"/>
    <cellStyle name="40% - 輔色1 2 2 2 3" xfId="8196"/>
    <cellStyle name="Input Cells 3" xfId="8197"/>
    <cellStyle name="常规 9 2 7 6 2" xfId="8198"/>
    <cellStyle name="_JTP-月營運分析_PS1+3_月營運分析_ABX_月營運分析_B50306CVI 2" xfId="8199"/>
    <cellStyle name="_JTP-月營運分析_華中版估貨 (4)_PHM - LMD all_TMT 報告 (2)_ABX ,歐線 201112" xfId="8200"/>
    <cellStyle name="Input 31 2 7" xfId="8201"/>
    <cellStyle name="Input 26 2 7" xfId="8202"/>
    <cellStyle name="60% - 강조색2 5" xfId="8203"/>
    <cellStyle name="Calculation 3 12" xfId="8204"/>
    <cellStyle name="常规 3 3 2 2 2 5" xfId="8205"/>
    <cellStyle name="常规 9 2 9 5" xfId="8206"/>
    <cellStyle name="常规 5 5 2 2 3" xfId="8207"/>
    <cellStyle name="_JTP-月營運分析_PS1+3_月營運分析_NE1+NE3_月營運分析" xfId="8208"/>
    <cellStyle name="计算 2 2 5 2 3" xfId="8209"/>
    <cellStyle name="Calculation 2 3 2 8" xfId="8210"/>
    <cellStyle name="常规 3 2 10" xfId="8211"/>
    <cellStyle name="Примечание 3 3 3" xfId="8212"/>
    <cellStyle name="_JTP-月營運分析_PS1+3_月營運分析_NE1+NE3_月營運分析_B50306CVI" xfId="8213"/>
    <cellStyle name="輸入 2 5 5 2 6 3" xfId="8214"/>
    <cellStyle name="Calculation 2 3 2 8 2" xfId="8215"/>
    <cellStyle name="常规 3 2 10 2" xfId="8216"/>
    <cellStyle name="Примечание 3 3 3 2" xfId="8217"/>
    <cellStyle name="_JTP-月營運分析_PS1+3_月營運分析_NE1+NE3_月營運分析_B50306CVI 2" xfId="8218"/>
    <cellStyle name="_JTP-月營運分析_PS1+3_月營運分析_PS1+3_月營運分析 2" xfId="8219"/>
    <cellStyle name="常规 9 2 4 2 3" xfId="8220"/>
    <cellStyle name="常规 2 3 2 2 2 2 2 5" xfId="8221"/>
    <cellStyle name="_JTP-月營運分析_PS1+3_月營運分析_PS1+3_月營運分析 3" xfId="8222"/>
    <cellStyle name="常规 9 2 4 2 4" xfId="8223"/>
    <cellStyle name="Normal 4 6 2 3 2" xfId="8224"/>
    <cellStyle name="輸入 2 7 5 10 2" xfId="8225"/>
    <cellStyle name="_JTP-月營運分析_華中版估貨 (4)_PHM - LMD all_TMT 報告 (2)_Teresa 201110_B50306CVI 2" xfId="8226"/>
    <cellStyle name="一般 680 6 2 4" xfId="8227"/>
    <cellStyle name="_JTP-月營運分析_Teresa 201110" xfId="8228"/>
    <cellStyle name="_JTP-月營運分析_貨量總表_PHM - LMD all_PHM - LMD all_B50306CVI 3" xfId="8229"/>
    <cellStyle name="常规 6 3 6" xfId="8230"/>
    <cellStyle name="_JTP-月營運分析_Teresa 201110_B50306CVI" xfId="8231"/>
    <cellStyle name="合計 6 2 2 3" xfId="8232"/>
    <cellStyle name="_JTP-月營運分析_Teresa 201110_B50306CVI 2" xfId="8233"/>
    <cellStyle name="Heading 5 8 3" xfId="8234"/>
    <cellStyle name="_JTP-月營運分析_TMT 報告 (2)" xfId="8235"/>
    <cellStyle name="20% - 강조색4 2 2 4" xfId="8236"/>
    <cellStyle name="常规 9 2 11 3 2" xfId="8237"/>
    <cellStyle name="_JTP-月營運分析_TMT 報告 (2) 2" xfId="8238"/>
    <cellStyle name="20% - 강조색4 2 2 5" xfId="8239"/>
    <cellStyle name="常规 9 2 11 3 3" xfId="8240"/>
    <cellStyle name="注释 2 2 5 4" xfId="8241"/>
    <cellStyle name="Calculation 2 3 3 2 2" xfId="8242"/>
    <cellStyle name="_JTP-月營運分析_TMT 報告 (2) 3" xfId="8243"/>
    <cellStyle name="_JTP-月營運分析_TMT 報告 (2)_B50306CVI" xfId="8244"/>
    <cellStyle name="20% - Accent5 7 3" xfId="8245"/>
    <cellStyle name="_JTP-月營運分析_TMT 報告 (2)_B50306CVI 2" xfId="8246"/>
    <cellStyle name="_JTP-月營運分析_貨量總表_PHM - LMD all_TMT 報告 (2)_Teresa 201110 2" xfId="8247"/>
    <cellStyle name="标题 3 6" xfId="8248"/>
    <cellStyle name="超链接 3 2 2 2 3 4 4" xfId="8249"/>
    <cellStyle name="Normal 17 3 2 2" xfId="8250"/>
    <cellStyle name="輔色3 2 5 2 2" xfId="8251"/>
    <cellStyle name="_JTP-月營運分析_TMT 報告 (2)_B50306CVI 3" xfId="8252"/>
    <cellStyle name="_新航線 版子 3" xfId="8253"/>
    <cellStyle name="常规 15 5 3" xfId="8254"/>
    <cellStyle name="常规 20 5 3" xfId="8255"/>
    <cellStyle name="60% - 着色 2 2" xfId="8256"/>
    <cellStyle name="輔色4 2 7 3" xfId="8257"/>
    <cellStyle name="超链接 3 4 2 2 2 2 2 5" xfId="8258"/>
    <cellStyle name="Input 5 2 2 5 2 2" xfId="8259"/>
    <cellStyle name="超链接 2 9 3 3 2 3" xfId="8260"/>
    <cellStyle name="_JTP-月營運分析_TMT 報告 (2)_Teresa 201110 2" xfId="8261"/>
    <cellStyle name="20% - Accent5 4 4 2" xfId="8262"/>
    <cellStyle name="Accent1 2 2 3 3" xfId="8263"/>
    <cellStyle name="_JTP-月營運分析_TMT 報告 (2)_Teresa 201110_B50306CVI" xfId="8264"/>
    <cellStyle name="輸出 2 2 6 2 9 2" xfId="8265"/>
    <cellStyle name="20% - Accent4 2 3 2 2 2" xfId="8266"/>
    <cellStyle name="20% - Accent4 3 4 2 2" xfId="8267"/>
    <cellStyle name="Input 4 4 2 2 3" xfId="8268"/>
    <cellStyle name="_JTP-月營運分析_TMT 報告 (2)_Teresa 201110_B50306CVI 2" xfId="8269"/>
    <cellStyle name="標題 1 2 7" xfId="8270"/>
    <cellStyle name="Input [yellow] 4 3" xfId="8271"/>
    <cellStyle name="合計 2 6 5 6" xfId="8272"/>
    <cellStyle name="20% - Accent5 4 4 2 2" xfId="8273"/>
    <cellStyle name="_JTP-月營運分析_TMT 報告 (2)_Teresa 201110_B50306CVI 3" xfId="8274"/>
    <cellStyle name="¿­¾îº» ÇÏÀÌÆÛ¸µÅ© 3" xfId="8275"/>
    <cellStyle name="_JTP-月營運分析_華中版估貨 (4)" xfId="8276"/>
    <cellStyle name="¿­¾îº» ÇÏÀÌÆÛ¸µÅ© 3 2" xfId="8277"/>
    <cellStyle name="_JTP-月營運分析_華中版估貨 (4) 2" xfId="8278"/>
    <cellStyle name="Normal 15 4 2" xfId="8279"/>
    <cellStyle name="常规 2 2 3 2 2 2 2 2 4" xfId="8280"/>
    <cellStyle name="_JTP-月營運分析_華中版估貨 (4)_PHM - LMD all_PHM - LMD all_B50306CVI" xfId="8281"/>
    <cellStyle name="Calculation 2 2 3 4 3" xfId="8282"/>
    <cellStyle name="Input 22 2 7" xfId="8283"/>
    <cellStyle name="Input 17 2 7" xfId="8284"/>
    <cellStyle name="中等 7" xfId="8285"/>
    <cellStyle name="常规 10 3 10" xfId="8286"/>
    <cellStyle name="常规 7 12 9 2" xfId="8287"/>
    <cellStyle name="20% - Accent3 2 2 2 4 2" xfId="8288"/>
    <cellStyle name="60% - Accent2 4 3 2" xfId="8289"/>
    <cellStyle name="¿­¾îº» ÇÏÀÌÆÛ¸µÅ© 3 3" xfId="8290"/>
    <cellStyle name="_JTP-月營運分析_華中版估貨 (4) 3" xfId="8291"/>
    <cellStyle name="경고문 2 2 2" xfId="8292"/>
    <cellStyle name="Input [yellow] 2 5" xfId="8293"/>
    <cellStyle name="_JTP-月營運分析_華中版估貨 (4)_B50306CVI" xfId="8294"/>
    <cellStyle name="_JTP-月營運分析_華中版估貨 (4)_PHM - LMD all" xfId="8295"/>
    <cellStyle name="常规 3 17 4 2" xfId="8296"/>
    <cellStyle name="常规 3 2 2 3 7" xfId="8297"/>
    <cellStyle name="說明文字 2 3 2 4" xfId="8298"/>
    <cellStyle name="60% - Accent5 4 2 4" xfId="8299"/>
    <cellStyle name="Accent1 3 4 2" xfId="8300"/>
    <cellStyle name="_JTP-月營運分析_華中版估貨 (4)_PHM - LMD all 3" xfId="8301"/>
    <cellStyle name="備註 2 2 3 9" xfId="8302"/>
    <cellStyle name="超链接 3 2 2 3 2 4" xfId="8303"/>
    <cellStyle name="40% - Accent3 3 2 4" xfId="8304"/>
    <cellStyle name="合計 2 6 4" xfId="8305"/>
    <cellStyle name="Normal 16 2 11" xfId="8306"/>
    <cellStyle name="常规 5 4 3 2 2" xfId="8307"/>
    <cellStyle name="合計 2 4 4 7 3" xfId="8308"/>
    <cellStyle name="60% - Accent5 2 7" xfId="8309"/>
    <cellStyle name="合計 2 2 5 2 10" xfId="8310"/>
    <cellStyle name="_JTP-月營運分析_華中版估貨 (4)_PHM - LMD all_ABX ,歐線 201112" xfId="8311"/>
    <cellStyle name="_JTP-月營運分析_華中版估貨 (4)_PHM - LMD all_ABX ,歐線 201112 2" xfId="8312"/>
    <cellStyle name="常规 4 4 2 2 2 4" xfId="8313"/>
    <cellStyle name="60% - 輔色6 2 4 4" xfId="8314"/>
    <cellStyle name="Input 23 4 2" xfId="8315"/>
    <cellStyle name="Input 18 4 2" xfId="8316"/>
    <cellStyle name="_JTP-月營運分析_華中版估貨 (4)_PHM - LMD all_ABX ,歐線 201112 3" xfId="8317"/>
    <cellStyle name="常规 4 4 2 2 2 5" xfId="8318"/>
    <cellStyle name="超链接 8 6 4" xfId="8319"/>
    <cellStyle name="_JTP-月營運分析_華中版估貨 (4)_PHM - LMD all_B50306CVI" xfId="8320"/>
    <cellStyle name="_JTP-月營運分析_華中版估貨 (4)_PHM - LMD all_B50306CVI 2" xfId="8321"/>
    <cellStyle name="常规 3 3 2 5 3" xfId="8322"/>
    <cellStyle name="_JTP-月營運分析_華中版估貨 (4)_PHM - LMD all_B50306CVI 3" xfId="8323"/>
    <cellStyle name="常规 3 3 2 5 4" xfId="8324"/>
    <cellStyle name="Normal 2 2 2 2" xfId="8325"/>
    <cellStyle name="_JTP-月營運分析_貨量總表_ABX ,歐線 201112 3" xfId="8326"/>
    <cellStyle name="_JTP-月營運分析_華中版估貨 (4)_PHM - LMD all_PHM - LMD all_ABX ,歐線 201112" xfId="8327"/>
    <cellStyle name="_JTP-月營運分析_華中版估貨 (4)_PHM - LMD all_PHM - LMD all_ABX ,歐線 201112 2" xfId="8328"/>
    <cellStyle name="_JTP-月營運分析_華中版估貨 (4)_PHM - LMD all_PHM - LMD all_B50306CVI 2" xfId="8329"/>
    <cellStyle name="输出 2 2 2 5 7" xfId="8330"/>
    <cellStyle name="Normal 15 4 2 2" xfId="8331"/>
    <cellStyle name="Hyperlink 5 4 2 2" xfId="8332"/>
    <cellStyle name="_JTP-月營運分析_華中版估貨 (4)_PHM - LMD all_PHM - LMD all_Teresa 201110_B50306CVI 2" xfId="8333"/>
    <cellStyle name="_JTP-月營運分析_華中版估貨 (4)_PHM - LMD all_PHM - LMD all_Teresa 201110_B50306CVI 3" xfId="8334"/>
    <cellStyle name="Note 2 2 7 3" xfId="8335"/>
    <cellStyle name="備註 3 3 2 2 2" xfId="8336"/>
    <cellStyle name="_Winter Plan_Service Comparison 3 3" xfId="8337"/>
    <cellStyle name="Normal 3 4 2 4 2" xfId="8338"/>
    <cellStyle name="_JTP-月營運分析_華中版估貨 (4)_PHM - LMD all_PHM - LMD all_TMT 報告 (2) 2" xfId="8339"/>
    <cellStyle name="合計 2 5 2 5 2 3 2" xfId="8340"/>
    <cellStyle name="_JTP-月營運分析_華中版估貨 (4)_PHM - LMD all_PHM - LMD all_TMT 報告 (2)_ABX ,歐線 201112" xfId="8341"/>
    <cellStyle name="_JTP-月營運分析_貨量總表_PHM - LMD all_TMT 報告 (2)_Teresa 201110_B50306CVI" xfId="8342"/>
    <cellStyle name="輸出 2 6 2 4 2 2 3" xfId="8343"/>
    <cellStyle name="_JTP-月營運分析_華中版估貨 (4)_PHM - LMD all_PHM - LMD all_TMT 報告 (2)_ABX ,歐線 201112 2" xfId="8344"/>
    <cellStyle name="60% - Акцент6 3" xfId="8345"/>
    <cellStyle name="備註 2 6 7 2" xfId="8346"/>
    <cellStyle name="_TPI_2011 十一併班 - WSA ESA 2" xfId="8347"/>
    <cellStyle name="一般 7 3 3" xfId="8348"/>
    <cellStyle name="Note 2 2 2 5" xfId="8349"/>
    <cellStyle name="标题 2 3 4 3 2" xfId="8350"/>
    <cellStyle name="_JTP-月營運分析_華中版估貨 (4)_PHM - LMD all_PHM - LMD all_TMT 報告 (2)_B50306CVI 2" xfId="8351"/>
    <cellStyle name="_TPI_2011 十一併班 - WSA ESA 3" xfId="8352"/>
    <cellStyle name="一般 7 3 4" xfId="8353"/>
    <cellStyle name="Note 2 2 2 6" xfId="8354"/>
    <cellStyle name="标题 2 3 4 3 3" xfId="8355"/>
    <cellStyle name="Название 2" xfId="8356"/>
    <cellStyle name="_JTP-月營運分析_華中版估貨 (4)_PHM - LMD all_PHM - LMD all_TMT 報告 (2)_B50306CVI 3" xfId="8357"/>
    <cellStyle name="20% - 强调文字颜色 1 2 6 2" xfId="8358"/>
    <cellStyle name="警告文字 2 6 2" xfId="8359"/>
    <cellStyle name="Input 23 12" xfId="8360"/>
    <cellStyle name="Input 18 12" xfId="8361"/>
    <cellStyle name="Accent2 4 4 2 2" xfId="8362"/>
    <cellStyle name="Calculation 6 9 2" xfId="8363"/>
    <cellStyle name="Input 2 3 2 4 2 3" xfId="8364"/>
    <cellStyle name="_JTP-月營運分析_華中版估貨 (4)_PHM - LMD all_PHM - LMD all_TMT 報告 (2)_Teresa 201110 2" xfId="8365"/>
    <cellStyle name="40% - Accent4 4 2 4 2" xfId="8366"/>
    <cellStyle name="_NTE 與 Coscon CNP 互換 - 20130329 3" xfId="8367"/>
    <cellStyle name="常规 48 3 2 2 2 2 2" xfId="8368"/>
    <cellStyle name="Input 23 2 8 2" xfId="8369"/>
    <cellStyle name="Input 18 2 8 2" xfId="8370"/>
    <cellStyle name="20% - 强调文字颜色 1 2 6 3" xfId="8371"/>
    <cellStyle name="_JTP-月營運分析_華中版估貨 (4)_PHM - LMD all_PHM - LMD all_TMT 報告 (2)_Teresa 201110 3" xfId="8372"/>
    <cellStyle name="20% - 輔色6 2 5" xfId="8373"/>
    <cellStyle name="40% - 强调文字颜色 5 2 5" xfId="8374"/>
    <cellStyle name="Вычисление 3 7 2" xfId="8375"/>
    <cellStyle name="常规 2 3 3 6 2 3" xfId="8376"/>
    <cellStyle name="一般 2 3 2 4" xfId="8377"/>
    <cellStyle name="_JTP-月營運分析_華中版估貨 (4)_PHM - LMD all_PHM - LMD all_TMT 報告 (2)_Teresa 201110_B50306CVI" xfId="8378"/>
    <cellStyle name="20% - 輔色6 2 5 2" xfId="8379"/>
    <cellStyle name="标题 1 3 4 3 3" xfId="8380"/>
    <cellStyle name="40% - 强调文字颜色 5 2 5 2" xfId="8381"/>
    <cellStyle name="_JTP-月營運分析_華中版估貨 (4)_PHM - LMD all_PHM - LMD all_TMT 報告 (2)_Teresa 201110_B50306CVI 2" xfId="8382"/>
    <cellStyle name="Percent 2 9" xfId="8383"/>
    <cellStyle name="60% - 강조색6 5 3" xfId="8384"/>
    <cellStyle name="常规 9 2 11 8 3" xfId="8385"/>
    <cellStyle name="_NCT 2011_2012 CNY Blank Sailing BC update   (2)_HKG線改版 + MAL2線 研究 - 20121019" xfId="8386"/>
    <cellStyle name="超链接 3 4 2 7 4" xfId="8387"/>
    <cellStyle name="_JTP-月營運分析_華中版估貨 (4)_PHM - LMD all_Teresa 201110_B50306CVI 2" xfId="8388"/>
    <cellStyle name="超链接 3 4 2 7 5" xfId="8389"/>
    <cellStyle name="_JTP-月營運分析_華中版估貨 (4)_PHM - LMD all_Teresa 201110_B50306CVI 3" xfId="8390"/>
    <cellStyle name="_JTP-月營運分析_華中版估貨 (4)_PHM - LMD all_TMT 報告 (2)_ABX ,歐線 201112 2" xfId="8391"/>
    <cellStyle name="合計 2 4 3 2 2 10" xfId="8392"/>
    <cellStyle name="Normal 7 4 2 4" xfId="8393"/>
    <cellStyle name="输入 2 2 11" xfId="8394"/>
    <cellStyle name="常规 4 3 2 7 2" xfId="8395"/>
    <cellStyle name="40% - Accent1 2 2 5" xfId="8396"/>
    <cellStyle name="合計 4 2 10 3" xfId="8397"/>
    <cellStyle name="常规 6 19 11" xfId="8398"/>
    <cellStyle name="_JTP-月營運分析_華中版估貨 (4)_PHM - LMD all_TMT 報告 (2)_ABX ,歐線 201112_B50306CVI 3" xfId="8399"/>
    <cellStyle name="Check Cell 4 2 2" xfId="8400"/>
    <cellStyle name="_JTP-月營運分析_華中版估貨 (4)_PHM - LMD all_TMT 報告 (2)_B50306CVI 2" xfId="8401"/>
    <cellStyle name="Normal 3 2 2 4 7" xfId="8402"/>
    <cellStyle name="常规 2 3 2 3 2 3 2 2" xfId="8403"/>
    <cellStyle name="Normal 6 4" xfId="8404"/>
    <cellStyle name="常规 2 3 2 2 8 2" xfId="8405"/>
    <cellStyle name="常规 2 2 2 2 2 3 4 2" xfId="8406"/>
    <cellStyle name="超链接 3 4 3 3 2" xfId="8407"/>
    <cellStyle name="_White Sea voayge 021 cancellation 試算 2" xfId="8408"/>
    <cellStyle name="Check Cell 4 2 3" xfId="8409"/>
    <cellStyle name="_JTP-月營運分析_華中版估貨 (4)_PHM - LMD all_TMT 報告 (2)_B50306CVI 3" xfId="8410"/>
    <cellStyle name="備註 2 2 9 2" xfId="8411"/>
    <cellStyle name="20% - 輔色6 2 2 2 3" xfId="8412"/>
    <cellStyle name="_JTP-月營運分析_華中版估貨 (4)_PHM - LMD all_TMT 報告 (2)_Teresa 201110 2" xfId="8413"/>
    <cellStyle name="40% - 强调文字颜色 5 2 2 2 3" xfId="8414"/>
    <cellStyle name="_JTP-月營運分析_華中版估貨 (4)_PHM - LMD all_TMT 報告 (2)_Teresa 201110 3" xfId="8415"/>
    <cellStyle name="Normal 4 6 2 3" xfId="8416"/>
    <cellStyle name="60% - 강조색5 2 2 5" xfId="8417"/>
    <cellStyle name="輸入 2 7 5 10" xfId="8418"/>
    <cellStyle name="_JTP-月營運分析_華中版估貨 (4)_PHM - LMD all_TMT 報告 (2)_Teresa 201110_B50306CVI" xfId="8419"/>
    <cellStyle name="60% - Accent3 2 2 7" xfId="8420"/>
    <cellStyle name="60% - Accent2 2 2 2 3 3" xfId="8421"/>
    <cellStyle name="輸入 2 7 5 10 3" xfId="8422"/>
    <cellStyle name="_JTP-月營運分析_華中版估貨 (4)_PHM - LMD all_TMT 報告 (2)_Teresa 201110_B50306CVI 3" xfId="8423"/>
    <cellStyle name="Input 20 2 6 3" xfId="8424"/>
    <cellStyle name="Input 15 2 6 3" xfId="8425"/>
    <cellStyle name="_JTP-月營運分析_華中版估貨 (4)_Teresa 201110 3" xfId="8426"/>
    <cellStyle name="備註 2 9 2 6" xfId="8427"/>
    <cellStyle name="Accent6 3 2 2" xfId="8428"/>
    <cellStyle name="常规 2 6 4 3" xfId="8429"/>
    <cellStyle name="20% - 강조색3 2 2 2" xfId="8430"/>
    <cellStyle name="常规 2 4 7 7 3" xfId="8431"/>
    <cellStyle name="計算方式 2 6 6 11" xfId="8432"/>
    <cellStyle name="20% - Accent6 2 2 7" xfId="8433"/>
    <cellStyle name="_JTP-月營運分析_華中版估貨 (4)_Teresa 201110_B50306CVI" xfId="8434"/>
    <cellStyle name="Input 31 6 3" xfId="8435"/>
    <cellStyle name="Input 26 6 3" xfId="8436"/>
    <cellStyle name="常规 9 2 11 4" xfId="8437"/>
    <cellStyle name="汇总 2 2 16" xfId="8438"/>
    <cellStyle name="常规 2 6 4 3 2" xfId="8439"/>
    <cellStyle name="20% - 강조색3 2 2 2 2" xfId="8440"/>
    <cellStyle name="_JTP-月營運分析_華中版估貨 (4)_Teresa 201110_B50306CVI 2" xfId="8441"/>
    <cellStyle name="汇总 2 2 17" xfId="8442"/>
    <cellStyle name="常规 2 2 3 2 2 3 2 2" xfId="8443"/>
    <cellStyle name="常规 2 6 4 3 3" xfId="8444"/>
    <cellStyle name="輸入 2 5 5 3 2" xfId="8445"/>
    <cellStyle name="20% - 강조색3 2 2 2 3" xfId="8446"/>
    <cellStyle name="60% - 강조색6 2" xfId="8447"/>
    <cellStyle name="常规 3 3 2 2 6 2" xfId="8448"/>
    <cellStyle name="常规 9 2 11 5" xfId="8449"/>
    <cellStyle name="_JTP-月營運分析_華中版估貨 (4)_Teresa 201110_B50306CVI 3" xfId="8450"/>
    <cellStyle name="_JTP-月營運分析_華中版估貨 (4)_TMT 報告 (2)_ABX ,歐線 201112_B50306CVI 2" xfId="8451"/>
    <cellStyle name="常规 49 3 2 5 2 2" xfId="8452"/>
    <cellStyle name="常规 6 3 4 2 2 2" xfId="8453"/>
    <cellStyle name="超链接 2 2 9 2" xfId="8454"/>
    <cellStyle name="Calculation 3 4 5" xfId="8455"/>
    <cellStyle name="_JTP-月營運分析_華中版估貨 (4)_TMT 報告 (2)_Teresa 201110 3" xfId="8456"/>
    <cellStyle name="_JTP-月營運分析_華中版估貨 (4)_TMT 報告 (2)_Teresa 201110_B50306CVI 2" xfId="8457"/>
    <cellStyle name="常规 4 2 2" xfId="8458"/>
    <cellStyle name="_JTP-月營運分析_華中版估貨 (4)_TMT 報告 (2)_Teresa 201110_B50306CVI 3" xfId="8459"/>
    <cellStyle name="_JTP-月營運分析_貨量總表 3" xfId="8460"/>
    <cellStyle name="_JTP-月營運分析_貨量總表_ABX ,歐線 201112 2" xfId="8461"/>
    <cellStyle name="_TPI_2011 十一併班 - CMS" xfId="8462"/>
    <cellStyle name="Calculation 3 4 5 3" xfId="8463"/>
    <cellStyle name="差_中远印度各类数据统计201212_cosconsea-costar staff infors 2" xfId="8464"/>
    <cellStyle name="40% - Accent1 3 2" xfId="8465"/>
    <cellStyle name="Calculation 3 4" xfId="8466"/>
    <cellStyle name="Input 7 2 3 2" xfId="8467"/>
    <cellStyle name="_JTP-月營運分析_貨量總表_B50306CVI" xfId="8468"/>
    <cellStyle name="超链接 8 3 2 7" xfId="8469"/>
    <cellStyle name="差_中远印度各类数据统计201212_cosconsea-costar staff infors 2 2" xfId="8470"/>
    <cellStyle name="40% - Accent1 3 2 2" xfId="8471"/>
    <cellStyle name="超链接 3 4 4 3 3 3" xfId="8472"/>
    <cellStyle name="Note 3 5 6" xfId="8473"/>
    <cellStyle name="_TPI_2011 十一併班 - CMS 2" xfId="8474"/>
    <cellStyle name="Input 8 13" xfId="8475"/>
    <cellStyle name="_JTP-月營運分析_貨量總表_B50306CVI 2" xfId="8476"/>
    <cellStyle name="60% - Accent1 5" xfId="8477"/>
    <cellStyle name="檢查儲存格 2 4 5" xfId="8478"/>
    <cellStyle name="Calculation 3 4 2" xfId="8479"/>
    <cellStyle name="常规 4 3 2 2 2 3" xfId="8480"/>
    <cellStyle name="常规 5 4 2 2 3" xfId="8481"/>
    <cellStyle name="60% - Accent4 2 8" xfId="8482"/>
    <cellStyle name="超链接 3 4 4 3 3 4" xfId="8483"/>
    <cellStyle name="Note 3 5 7" xfId="8484"/>
    <cellStyle name="_TPI_2011 十一併班 - CMS 3" xfId="8485"/>
    <cellStyle name="60% - Accent5 2 2 4 2" xfId="8486"/>
    <cellStyle name="超链接 3 3 3 3 3 2 4" xfId="8487"/>
    <cellStyle name="Вывод 3 10" xfId="8488"/>
    <cellStyle name="輸入 2 2 6 6" xfId="8489"/>
    <cellStyle name="Normal 7 5 2 2" xfId="8490"/>
    <cellStyle name="超链接 3 4 3 4 3 2 2" xfId="8491"/>
    <cellStyle name="40% - Accent1 3 2 3" xfId="8492"/>
    <cellStyle name="常规 5 3 3 2 2 2" xfId="8493"/>
    <cellStyle name="Input 8 14" xfId="8494"/>
    <cellStyle name="_JTP-月營運分析_貨量總表_B50306CVI 3" xfId="8495"/>
    <cellStyle name="60% - Accent1 6" xfId="8496"/>
    <cellStyle name="Calculation 3 4 3" xfId="8497"/>
    <cellStyle name="常规 4 3 2 2 2 4" xfId="8498"/>
    <cellStyle name="超链接 2 6 2 2 3 5" xfId="8499"/>
    <cellStyle name="40% - Accent2 6" xfId="8500"/>
    <cellStyle name="Примечание 4 2 2 9 2" xfId="8501"/>
    <cellStyle name="20% - Accent2 4 4" xfId="8502"/>
    <cellStyle name="Title 4 2" xfId="8503"/>
    <cellStyle name="Normal 14 2 2 4 2" xfId="8504"/>
    <cellStyle name="_JTP-月營運分析_貨量總表_PHM - LMD all" xfId="8505"/>
    <cellStyle name="Input 11 2 5 3" xfId="8506"/>
    <cellStyle name="常规 3 3 4 4 2 2" xfId="8507"/>
    <cellStyle name="Normal 41" xfId="8508"/>
    <cellStyle name="Normal 36" xfId="8509"/>
    <cellStyle name="20% - 輔色4 2 6" xfId="8510"/>
    <cellStyle name="40% - Accent2 6 2" xfId="8511"/>
    <cellStyle name="40% - 强调文字颜色 3 2 6" xfId="8512"/>
    <cellStyle name="常规 2 3 3 4 2 4" xfId="8513"/>
    <cellStyle name="20% - Accent2 4 4 2" xfId="8514"/>
    <cellStyle name="Title 4 2 2" xfId="8515"/>
    <cellStyle name="常规 14 10" xfId="8516"/>
    <cellStyle name="Neutral 2 2 7" xfId="8517"/>
    <cellStyle name="_JTP-月營運分析_貨量總表_PHM - LMD all 2" xfId="8518"/>
    <cellStyle name="常规 7 2 3 3 3" xfId="8519"/>
    <cellStyle name="20% - Accent3 2 5 2" xfId="8520"/>
    <cellStyle name="備註 3 12" xfId="8521"/>
    <cellStyle name="_JTP-月營運分析_貨量總表_PHM - LMD all_ABX ,歐線 201112_B50306CVI 2" xfId="8522"/>
    <cellStyle name="常规 2 3 9 4" xfId="8523"/>
    <cellStyle name="常规 7 2 3 3 4" xfId="8524"/>
    <cellStyle name="20% - Accent3 2 5 3" xfId="8525"/>
    <cellStyle name="備註 3 13" xfId="8526"/>
    <cellStyle name="輸出 2 5 6 2 4 2" xfId="8527"/>
    <cellStyle name="_JTP-月營運分析_貨量總表_PHM - LMD all_ABX ,歐線 201112_B50306CVI 3" xfId="8528"/>
    <cellStyle name="常规 2 3 9 5" xfId="8529"/>
    <cellStyle name="Input 29 4" xfId="8530"/>
    <cellStyle name="常规 2 4 7 11" xfId="8531"/>
    <cellStyle name="常规 7 17 6 2" xfId="8532"/>
    <cellStyle name="常规 6 13 9" xfId="8533"/>
    <cellStyle name="輸入 2 2 2 5 3" xfId="8534"/>
    <cellStyle name="_JTP-月營運分析_貨量總表_PHM - LMD all_B50306CVI 2" xfId="8535"/>
    <cellStyle name="계산 2 2 2 7 2" xfId="8536"/>
    <cellStyle name="中等 2 3 3 2" xfId="8537"/>
    <cellStyle name="Input 29 5" xfId="8538"/>
    <cellStyle name="常规 7 17 6 3" xfId="8539"/>
    <cellStyle name="輸入 2 2 2 5 4" xfId="8540"/>
    <cellStyle name="_JTP-月營運分析_貨量總表_PHM - LMD all_B50306CVI 3" xfId="8541"/>
    <cellStyle name="_JTP-月營運分析_貨量總表_PHM - LMD all_PHM - LMD all" xfId="8542"/>
    <cellStyle name="見出し 2 4 3" xfId="8543"/>
    <cellStyle name="Header2 2 4" xfId="8544"/>
    <cellStyle name="常规 5 5 7" xfId="8545"/>
    <cellStyle name="輸出 3 5 3" xfId="8546"/>
    <cellStyle name="_JTP-月營運分析_貨量總表_PHM - LMD all_PHM - LMD all 2" xfId="8547"/>
    <cellStyle name="Header2 2 5" xfId="8548"/>
    <cellStyle name="계산 3 5 2" xfId="8549"/>
    <cellStyle name="常规 5 5 8" xfId="8550"/>
    <cellStyle name="_JTP-月營運分析_貨量總表_PHM - LMD all_PHM - LMD all 3" xfId="8551"/>
    <cellStyle name="20% - Accent3 2 3 2 2" xfId="8552"/>
    <cellStyle name="_JTP-月營運分析_貨量總表_PHM - LMD all_PHM - LMD all_ABX ,歐線 201112 3" xfId="8553"/>
    <cellStyle name="輸入 2 10 7 2" xfId="8554"/>
    <cellStyle name="40% - 강조색4 2 2 2 3" xfId="8555"/>
    <cellStyle name="Output 4 7 2 3" xfId="8556"/>
    <cellStyle name="合計 2 3 5 2 3 2" xfId="8557"/>
    <cellStyle name="Input 21 2 8" xfId="8558"/>
    <cellStyle name="Input 16 2 8" xfId="8559"/>
    <cellStyle name="常规 7 11 9 3" xfId="8560"/>
    <cellStyle name="_JTP-月營運分析_貨量總表_PHM - LMD all_PHM - LMD all_ABX ,歐線 201112_B50306CVI 2" xfId="8561"/>
    <cellStyle name="40% - アクセント 6 4 2" xfId="8562"/>
    <cellStyle name="_KEU Budget bunker 2010FY-29-01-2010" xfId="8563"/>
    <cellStyle name="_JTP-月營運分析_貨量總表_PHM - LMD all_PHM - LMD all_B50306CVI 2" xfId="8564"/>
    <cellStyle name="常规 6 3 5" xfId="8565"/>
    <cellStyle name="Input 5 9" xfId="8566"/>
    <cellStyle name="超链接 5" xfId="8567"/>
    <cellStyle name="20% - 輔色2 2 3 4" xfId="8568"/>
    <cellStyle name="40% - 强调文字颜色 1 2 3 4" xfId="8569"/>
    <cellStyle name="Normal 9 2 5" xfId="8570"/>
    <cellStyle name="_JTP-月營運分析_貨量總表_PHM - LMD all_PHM - LMD all_Teresa 201110 2" xfId="8571"/>
    <cellStyle name="常规 2 29 2 2" xfId="8572"/>
    <cellStyle name="常规 2 34 2 2" xfId="8573"/>
    <cellStyle name="合計 2 2 3 3 2 6 3" xfId="8574"/>
    <cellStyle name="40% - 강조색3 4 2" xfId="8575"/>
    <cellStyle name="20% - アクセント 3 4 3" xfId="8576"/>
    <cellStyle name="輔色6 2 3 2 4" xfId="8577"/>
    <cellStyle name="_JTP-月營運分析_貨量總表_PHM - LMD all_PHM - LMD all_TMT 報告 (2) 2" xfId="8578"/>
    <cellStyle name="60% - 强调文字颜色 2 2 6" xfId="8579"/>
    <cellStyle name="Heading1 1" xfId="8580"/>
    <cellStyle name="Accent4 4 2 4 2" xfId="8581"/>
    <cellStyle name="输出 2 2 4 2 8 3" xfId="8582"/>
    <cellStyle name="Normal 10 2 6" xfId="8583"/>
    <cellStyle name="20% - アクセント 5 4 2" xfId="8584"/>
    <cellStyle name="_JTP-月營運分析_貨量總表_PHM - LMD all_PHM - LMD all_TMT 報告 (2)_ABX ,歐線 201112 2" xfId="8585"/>
    <cellStyle name="常规 8 10 2 3" xfId="8586"/>
    <cellStyle name="輔色1 5 3" xfId="8587"/>
    <cellStyle name="40% - 강조색5 4 2" xfId="8588"/>
    <cellStyle name="Heading1 2" xfId="8589"/>
    <cellStyle name="Normal 10 2 7" xfId="8590"/>
    <cellStyle name="20% - アクセント 5 4 3" xfId="8591"/>
    <cellStyle name="_JTP-月營運分析_貨量總表_PHM - LMD all_PHM - LMD all_TMT 報告 (2)_ABX ,歐線 201112 3" xfId="8592"/>
    <cellStyle name="常规 2 36 2 2" xfId="8593"/>
    <cellStyle name="Normal 2 3 2 3 2" xfId="8594"/>
    <cellStyle name="20% - 강조색3 4" xfId="8595"/>
    <cellStyle name="计算 2 2 4 10" xfId="8596"/>
    <cellStyle name="Calculation 2 2 11" xfId="8597"/>
    <cellStyle name="一般 6 2 5" xfId="8598"/>
    <cellStyle name="Accent6 5" xfId="8599"/>
    <cellStyle name="_JTP-月營運分析_貨量總表_PHM - LMD all_PHM - LMD all_TMT 報告 (2)_ABX ,歐線 201112_B50306CVI" xfId="8600"/>
    <cellStyle name="好_StartUp_JTP 與 Coscon CNP 互換 - 20130415_B50306CVI" xfId="8601"/>
    <cellStyle name="20% - Accent1 3 4 2" xfId="8602"/>
    <cellStyle name="Calculation 2 4 8 3" xfId="8603"/>
    <cellStyle name="一般 11 4 6" xfId="8604"/>
    <cellStyle name="_JTP-月營運分析_貨量總表_PHM - LMD all_PHM - LMD all_TMT 報告 (2)_B50306CVI 2" xfId="8605"/>
    <cellStyle name="Normal 2 4 3 6" xfId="8606"/>
    <cellStyle name="常规 2 3 2 3 2 4" xfId="8607"/>
    <cellStyle name="60% - 着色 5 2 3" xfId="8608"/>
    <cellStyle name="常规 3 3 3 3 2 2" xfId="8609"/>
    <cellStyle name="20% - Accent1 3 4 3" xfId="8610"/>
    <cellStyle name="一般 11 4 7" xfId="8611"/>
    <cellStyle name="_JTP-月營運分析_貨量總表_PHM - LMD all_PHM - LMD all_TMT 報告 (2)_B50306CVI 3" xfId="8612"/>
    <cellStyle name="Calculation 3 2 3 3" xfId="8613"/>
    <cellStyle name="計算方式 2 12 6" xfId="8614"/>
    <cellStyle name="Normal 34 2" xfId="8615"/>
    <cellStyle name="Normal 29 2" xfId="8616"/>
    <cellStyle name="20% - 輔色4 2 4 2" xfId="8617"/>
    <cellStyle name="常规 2 2 3 3 2 2 4" xfId="8618"/>
    <cellStyle name="40% - 强调文字颜色 3 2 4 2" xfId="8619"/>
    <cellStyle name="常规 2 3 3 4 2 2 2" xfId="8620"/>
    <cellStyle name="Neutral 2 2 5 2" xfId="8621"/>
    <cellStyle name="60% - Accent5 2 2 2 2 3" xfId="8622"/>
    <cellStyle name="_JTP-月營運分析_貨量總表_PHM - LMD all_Teresa 201110 2" xfId="8623"/>
    <cellStyle name="常规 2 3 3 6 4" xfId="8624"/>
    <cellStyle name="계산 2 2 4 8 2" xfId="8625"/>
    <cellStyle name="Calculation 3 2 3 4" xfId="8626"/>
    <cellStyle name="計算方式 2 12 7" xfId="8627"/>
    <cellStyle name="超链接 8 5 2 2 2 2 2" xfId="8628"/>
    <cellStyle name="Normal 34 3" xfId="8629"/>
    <cellStyle name="20% - 輔色4 2 4 3" xfId="8630"/>
    <cellStyle name="常规 2 2 3 3 2 2 5" xfId="8631"/>
    <cellStyle name="40% - 强调文字颜色 3 2 4 3" xfId="8632"/>
    <cellStyle name="常规 2 3 3 4 2 2 3" xfId="8633"/>
    <cellStyle name="_JTP-月營運分析_貨量總表_PHM - LMD all_Teresa 201110 3" xfId="8634"/>
    <cellStyle name="常规 2 3 3 6 5" xfId="8635"/>
    <cellStyle name="20% - 강조색1 4 2" xfId="8636"/>
    <cellStyle name="메모 3 2 6 2" xfId="8637"/>
    <cellStyle name="_JTP-月營運分析_貨量總表_PHM - LMD all_Teresa 201110_B50306CVI" xfId="8638"/>
    <cellStyle name="常规 2 2 5 2 3 2 2 3" xfId="8639"/>
    <cellStyle name="Calculation 2 8 4" xfId="8640"/>
    <cellStyle name="Total 2 3" xfId="8641"/>
    <cellStyle name="Accent4 5 2" xfId="8642"/>
    <cellStyle name="常规 12 4 4" xfId="8643"/>
    <cellStyle name="_JTP-月營運分析_貨量總表_PHM - LMD all_Teresa 201110_B50306CVI 2" xfId="8644"/>
    <cellStyle name="40% - Accent5 2 3 2 3" xfId="8645"/>
    <cellStyle name="合計 2 2 5 10" xfId="8646"/>
    <cellStyle name="Input 14 2 3" xfId="8647"/>
    <cellStyle name="_JTP-月營運分析_貨量總表_PHM - LMD all_TMT 報告 (2)" xfId="8648"/>
    <cellStyle name="常规 3 11 7 2" xfId="8649"/>
    <cellStyle name="강조색6 4 2" xfId="8650"/>
    <cellStyle name="合計 2 2 5 10 3" xfId="8651"/>
    <cellStyle name="Input 14 2 3 3" xfId="8652"/>
    <cellStyle name="_JTP-月營運分析_貨量總表_PHM - LMD all_TMT 報告 (2) 3" xfId="8653"/>
    <cellStyle name="常规 57 7 2" xfId="8654"/>
    <cellStyle name="常规 2 2 3 8 2" xfId="8655"/>
    <cellStyle name="Input 22 10" xfId="8656"/>
    <cellStyle name="Input 17 10" xfId="8657"/>
    <cellStyle name="Explanatory Text 2 3" xfId="8658"/>
    <cellStyle name="_JTP-月營運分析_貨量總表_PHM - LMD all_TMT 報告 (2)_ABX ,歐線 201112" xfId="8659"/>
    <cellStyle name="Calculation 2 2 2 3" xfId="8660"/>
    <cellStyle name="常规 48 8 2 2" xfId="8661"/>
    <cellStyle name="20% - 輔色3 2 3 2" xfId="8662"/>
    <cellStyle name="備註 2 4 3 10 2" xfId="8663"/>
    <cellStyle name="40% - 强调文字颜色 2 2 3 2" xfId="8664"/>
    <cellStyle name="Note 2 3 6 3" xfId="8665"/>
    <cellStyle name="_JTP-月營運分析_貨量總表_PHM - LMD all_TMT 報告 (2)_ABX ,歐線 201112_B50306CVI 2" xfId="8666"/>
    <cellStyle name="Normal 17 3 2" xfId="8667"/>
    <cellStyle name="Ввод  2 8 2" xfId="8668"/>
    <cellStyle name="輸出 2 5 3 3 9 2" xfId="8669"/>
    <cellStyle name="_JTP-月營運分析_貨量總表_PHM - LMD all_TMT 報告 (2)_Teresa 201110" xfId="8670"/>
    <cellStyle name="Calculation 2 2 5 3 3" xfId="8671"/>
    <cellStyle name="_JTP-月營運分析_貨量總表_PHM - LMD all_TMT 報告 (2)_Teresa 201110 3" xfId="8672"/>
    <cellStyle name="Comma0 40" xfId="8673"/>
    <cellStyle name="Comma0 35" xfId="8674"/>
    <cellStyle name="_JTP-月營運分析_貨量總表_PHM - LMD all_TMT 報告 (2)_Teresa 201110_B50306CVI 2" xfId="8675"/>
    <cellStyle name="Comma0 41" xfId="8676"/>
    <cellStyle name="Comma0 36" xfId="8677"/>
    <cellStyle name="_JTP-月營運分析_貨量總表_PHM - LMD all_TMT 報告 (2)_Teresa 201110_B50306CVI 3" xfId="8678"/>
    <cellStyle name="_JTP-月營運分析_貨量總表_Teresa 201110" xfId="8679"/>
    <cellStyle name="입력 2 3 4 6" xfId="8680"/>
    <cellStyle name="Accent6 2 2 2 3" xfId="8681"/>
    <cellStyle name="60% - Accent5 2" xfId="8682"/>
    <cellStyle name="_Teresa 201105_2013 潑水節併班-NTE 3" xfId="8683"/>
    <cellStyle name="常规 2 3 4 2 3 2 3" xfId="8684"/>
    <cellStyle name="입력 2 3 4 6 2" xfId="8685"/>
    <cellStyle name="Accent6 2 2 2 3 2" xfId="8686"/>
    <cellStyle name="常规 2 3 2 2 2 2 3 3" xfId="8687"/>
    <cellStyle name="Style 1 2 3" xfId="8688"/>
    <cellStyle name="_JTP-月營運分析_貨量總表_Teresa 201110 2" xfId="8689"/>
    <cellStyle name="超链接 2 4 2 4 3" xfId="8690"/>
    <cellStyle name="Input 3 2 6" xfId="8691"/>
    <cellStyle name="60% - Accent5 2 2" xfId="8692"/>
    <cellStyle name="Вычисление 2 2 2 3" xfId="8693"/>
    <cellStyle name="Input 11 7 3" xfId="8694"/>
    <cellStyle name="Calculation 4 2 10 2" xfId="8695"/>
    <cellStyle name="20% - 강조색4 2 4" xfId="8696"/>
    <cellStyle name="_JTP-月營運分析_貨量總表_Teresa 201110_B50306CVI 2" xfId="8697"/>
    <cellStyle name="Calculation 4 2 10 3" xfId="8698"/>
    <cellStyle name="20% - 강조색4 2 5" xfId="8699"/>
    <cellStyle name="_JTP-月營運分析_貨量總表_Teresa 201110_B50306CVI 3" xfId="8700"/>
    <cellStyle name="超链接 8 4 3 2 2 4" xfId="8701"/>
    <cellStyle name="Heading 3 2 2 4" xfId="8702"/>
    <cellStyle name="Input 2 5 2 2" xfId="8703"/>
    <cellStyle name="요약 2 3 2 2 10" xfId="8704"/>
    <cellStyle name="_JTP-月營運分析_貨量總表_TMT 報告 (2)" xfId="8705"/>
    <cellStyle name="_JTP-月營運分析_貨量總表_TMT 報告 (2)_ABX ,歐線 201112 2" xfId="8706"/>
    <cellStyle name="Accent1 4 3 2" xfId="8707"/>
    <cellStyle name="超链接 12 4 2 2 2" xfId="8708"/>
    <cellStyle name="_JTP-月營運分析_貨量總表_TMT 報告 (2)_ABX ,歐線 201112 3" xfId="8709"/>
    <cellStyle name="常规 7 6 6 2" xfId="8710"/>
    <cellStyle name="備註 2 6 2 2 10" xfId="8711"/>
    <cellStyle name="输入 2 2 4 3 2" xfId="8712"/>
    <cellStyle name="Accent1 4 3 3" xfId="8713"/>
    <cellStyle name="20% - 輔色6 5 2" xfId="8714"/>
    <cellStyle name="계산 2 2 3 2 2" xfId="8715"/>
    <cellStyle name="好 2 6 2" xfId="8716"/>
    <cellStyle name="_JTP-月營運分析_貨量總表_TMT 報告 (2)_B50306CVI 3" xfId="8717"/>
    <cellStyle name="Normal 2 5 2 4 3 2" xfId="8718"/>
    <cellStyle name="40% - 강조색2 2 2 5" xfId="8719"/>
    <cellStyle name="40% - 강조색6 2 3" xfId="8720"/>
    <cellStyle name="Примечание 4 2 6 2" xfId="8721"/>
    <cellStyle name="輸出 2 5 2 4 8" xfId="8722"/>
    <cellStyle name="_Slot cost_KEU Slot Cost Calc 02-02-2010_Simulation 2" xfId="8723"/>
    <cellStyle name="_JTP-月營運分析_貨量總表_TMT 報告 (2)_Teresa 201110 2" xfId="8724"/>
    <cellStyle name="_JTP-月營運分析_貨量總表_TMT 報告 (2)_Teresa 201110 3" xfId="8725"/>
    <cellStyle name="60% - Accent1 4 5 2" xfId="8726"/>
    <cellStyle name="好_123东南亚分部各类数据统计201206（1）_副本东南亚分部各类数据统计201303" xfId="8727"/>
    <cellStyle name="超链接 6 3 2 2 2 3" xfId="8728"/>
    <cellStyle name="20% - Accent6 8 2" xfId="8729"/>
    <cellStyle name="計算方式 2 3 2 5 2 5" xfId="8730"/>
    <cellStyle name="_JTP-月營運分析_貨量總表_TMT 報告 (2)_Teresa 201110_B50306CVI 2" xfId="8731"/>
    <cellStyle name="差_123东南亚分部各类数据统计201206（1）_1类数据统计201303" xfId="8732"/>
    <cellStyle name="20% - Accent1 4 5 2" xfId="8733"/>
    <cellStyle name="60% - 强调文字颜色 6 3" xfId="8734"/>
    <cellStyle name="計算方式 2 3 2 5 2 6" xfId="8735"/>
    <cellStyle name="合計 2 6 5 8 2" xfId="8736"/>
    <cellStyle name="_JTP-月營運分析_貨量總表_TMT 報告 (2)_Teresa 201110_B50306CVI 3" xfId="8737"/>
    <cellStyle name="60% - 强调文字颜色 6 4" xfId="8738"/>
    <cellStyle name="60% - 强调文字颜色 2 2 3 2" xfId="8739"/>
    <cellStyle name="常规 3 2 14" xfId="8740"/>
    <cellStyle name="计算 2 2 4 2 6 2" xfId="8741"/>
    <cellStyle name="輔色6 2 4 2 2" xfId="8742"/>
    <cellStyle name="60% - 强调文字颜色 3 2 4" xfId="8743"/>
    <cellStyle name="_JTS Omit 2nd PKG &amp; KSS Omit USN &amp; JTT Omit NB TXG, SB KHH study" xfId="8744"/>
    <cellStyle name="Примечание 3 3 7" xfId="8745"/>
    <cellStyle name="輸出 2 3 2 4 7 2" xfId="8746"/>
    <cellStyle name="Примечание 2 3 6 2" xfId="8747"/>
    <cellStyle name="Accent1 5 4" xfId="8748"/>
    <cellStyle name="60% - 强调文字颜色 3 2 4 2" xfId="8749"/>
    <cellStyle name="요약 2 3 4 6" xfId="8750"/>
    <cellStyle name="超链接 5 2 4 5" xfId="8751"/>
    <cellStyle name="_JTS Omit 2nd PKG &amp; KSS Omit USN &amp; JTT Omit NB TXG, SB KHH study 2" xfId="8752"/>
    <cellStyle name="Примечание 3 3 7 2" xfId="8753"/>
    <cellStyle name="60% - 强调文字颜色 3 2 4 3" xfId="8754"/>
    <cellStyle name="요약 2 3 4 7" xfId="8755"/>
    <cellStyle name="超链接 5 2 4 6" xfId="8756"/>
    <cellStyle name="_JTS Omit 2nd PKG &amp; KSS Omit USN &amp; JTT Omit NB TXG, SB KHH study 3" xfId="8757"/>
    <cellStyle name="超链接 3 3 2 3 2 3 5" xfId="8758"/>
    <cellStyle name="Input 2 2 5 5 3" xfId="8759"/>
    <cellStyle name="_JTT" xfId="8760"/>
    <cellStyle name="輸出 2 2 2 7" xfId="8761"/>
    <cellStyle name="_JTT 2" xfId="8762"/>
    <cellStyle name="常规 3 3 2 3 2 2 4" xfId="8763"/>
    <cellStyle name="常规 7 15 6" xfId="8764"/>
    <cellStyle name="20% - 强调文字颜色 5 2 2 5" xfId="8765"/>
    <cellStyle name="常规 3 4 2 4 2 2 2" xfId="8766"/>
    <cellStyle name="常规 3 2 2 2 2 2 6" xfId="8767"/>
    <cellStyle name="Normal 12 4 2 2" xfId="8768"/>
    <cellStyle name="_JTT 3" xfId="8769"/>
    <cellStyle name="常规 3 4 2 2 3 2 2 2" xfId="8770"/>
    <cellStyle name="常规 7 15 7" xfId="8771"/>
    <cellStyle name="20% - Accent3 2 2 5 2" xfId="8772"/>
    <cellStyle name="20% - Accent3 3 7" xfId="8773"/>
    <cellStyle name="20% - 强调文字颜色 4 2 3 5" xfId="8774"/>
    <cellStyle name="常规 3 4 2 3 2 3 2" xfId="8775"/>
    <cellStyle name="Input 8 2 9" xfId="8776"/>
    <cellStyle name="입력 3 6" xfId="8777"/>
    <cellStyle name="合計 7 6 2" xfId="8778"/>
    <cellStyle name="_Kelly_201207" xfId="8779"/>
    <cellStyle name="_Kelly_201207 3" xfId="8780"/>
    <cellStyle name="강조색4 2 6" xfId="8781"/>
    <cellStyle name="40% - アクセント 1 4" xfId="8782"/>
    <cellStyle name="一般 9 4 3 2" xfId="8783"/>
    <cellStyle name="Comma0 3 2" xfId="8784"/>
    <cellStyle name="20% - Accent3 3 6" xfId="8785"/>
    <cellStyle name="20% - 强调文字颜色 4 2 3 4" xfId="8786"/>
    <cellStyle name="Input 8 2 8" xfId="8787"/>
    <cellStyle name="Input 31 2 5 3" xfId="8788"/>
    <cellStyle name="Input 26 2 5 3" xfId="8789"/>
    <cellStyle name="60% - 강조색2 3 3" xfId="8790"/>
    <cellStyle name="Calculation 3 10 3" xfId="8791"/>
    <cellStyle name="常规 2 16 5" xfId="8792"/>
    <cellStyle name="常规 2 21 5" xfId="8793"/>
    <cellStyle name="常规 3 3 2 2 2 3 3" xfId="8794"/>
    <cellStyle name="常规 9 2 9 3 3" xfId="8795"/>
    <cellStyle name="입력 3 5" xfId="8796"/>
    <cellStyle name="_Kelly_201211" xfId="8797"/>
    <cellStyle name="입력 3 5 2" xfId="8798"/>
    <cellStyle name="Normal 3 2 2 4 3 2 3" xfId="8799"/>
    <cellStyle name="_Kelly_201211 2" xfId="8800"/>
    <cellStyle name="_KEU Budget bunker 2010FY-29-01-2010 2" xfId="8801"/>
    <cellStyle name="常规 7 2 3 2 3 2" xfId="8802"/>
    <cellStyle name="20% - Accent3 2 4 2 2" xfId="8803"/>
    <cellStyle name="Ввод  2 12" xfId="8804"/>
    <cellStyle name="常规 4 4 3 8" xfId="8805"/>
    <cellStyle name="Normal - Style8" xfId="8806"/>
    <cellStyle name="Input 2 4 5" xfId="8807"/>
    <cellStyle name="常规 2 2 5 4 2 4" xfId="8808"/>
    <cellStyle name="_KEU Budget bunker 2010FY-29-01-2010 2 3" xfId="8809"/>
    <cellStyle name="_KEU Budget bunker 2010FY-29-01-2010 4" xfId="8810"/>
    <cellStyle name="60% - Accent6 3 2 3" xfId="8811"/>
    <cellStyle name="_KEU Bunker Budget PFS 29-01-2010" xfId="8812"/>
    <cellStyle name="Input 4 3 6 3" xfId="8813"/>
    <cellStyle name="_KEU Bunker Budget PFS 29-01-2010 2" xfId="8814"/>
    <cellStyle name="常规 6 11 7 2" xfId="8815"/>
    <cellStyle name="超链接 2 5 2 4 4" xfId="8816"/>
    <cellStyle name="Input 32 2 2" xfId="8817"/>
    <cellStyle name="Input 27 2 2" xfId="8818"/>
    <cellStyle name="_KEU Bunker Budget PFS 29-01-2010 2 3" xfId="8819"/>
    <cellStyle name="Neutral 4 4 2 2" xfId="8820"/>
    <cellStyle name="_KEU Bunker Budget PFS 29-01-2010 3" xfId="8821"/>
    <cellStyle name="超链接 2 5 2 5 3" xfId="8822"/>
    <cellStyle name="_KEU Bunker Budget PFS 29-01-2010 3 2" xfId="8823"/>
    <cellStyle name="常规 2 4 2 3 3 2 2 3" xfId="8824"/>
    <cellStyle name="常规 6 11 8 2" xfId="8825"/>
    <cellStyle name="超链接 2 5 2 5 4" xfId="8826"/>
    <cellStyle name="Input 32 3 2" xfId="8827"/>
    <cellStyle name="Input 27 3 2" xfId="8828"/>
    <cellStyle name="_KEU Bunker Budget PFS 29-01-2010 3 3" xfId="8829"/>
    <cellStyle name="_KEU Bunker Budget PFS 29-01-2010 4" xfId="8830"/>
    <cellStyle name="_KEU Bunker Budget PFS 29-01-2010 5" xfId="8831"/>
    <cellStyle name="_KEU Slot Cost Calc 02-02-2010_Simulation (2) 2" xfId="8832"/>
    <cellStyle name="Total 4 4 5 3" xfId="8833"/>
    <cellStyle name="_KEU Slot Cost Calc 02-02-2010_Simulation (2) 2 2" xfId="8834"/>
    <cellStyle name="_KEU Slot Cost Calc 02-02-2010_Simulation (2) 3" xfId="8835"/>
    <cellStyle name="_KEU Slot Cost Calc 02-02-2010_Simulation (2) 3 2" xfId="8836"/>
    <cellStyle name="_KEU Slot Cost Calc 02-02-2010_Simulation (2) 3 3" xfId="8837"/>
    <cellStyle name="20% - 强调文字颜色 3 2" xfId="8838"/>
    <cellStyle name="常规 2 6 2 3 5" xfId="8839"/>
    <cellStyle name="_KEU Slot Cost Calc 02-02-2010_Simulation (2) 4" xfId="8840"/>
    <cellStyle name="輸入 2 5 3 3 5" xfId="8841"/>
    <cellStyle name="强调文字颜色 2 2 4 2" xfId="8842"/>
    <cellStyle name="20% - Accent3 2" xfId="8843"/>
    <cellStyle name="_TIS" xfId="8844"/>
    <cellStyle name="常规 3 2 3 5 2 2 2" xfId="8845"/>
    <cellStyle name="20% - 强调文字颜色 3 3" xfId="8846"/>
    <cellStyle name="常规 2 6 2 3 6" xfId="8847"/>
    <cellStyle name="_KEU Slot Cost Calc 02-02-2010_Simulation (2) 5" xfId="8848"/>
    <cellStyle name="Calculation 2 3 3 4" xfId="8849"/>
    <cellStyle name="_KL欧州航路　5500単独配船化　試算改　May27.2009 2" xfId="8850"/>
    <cellStyle name="常规 2 2 3 2 3 2 5" xfId="8851"/>
    <cellStyle name="_KL欧州航路　5500単独配船化　試算改　May27.2009 3" xfId="8852"/>
    <cellStyle name="常规 2 2 3 2 3 2 6" xfId="8853"/>
    <cellStyle name="常规 8 2 2 5 3" xfId="8854"/>
    <cellStyle name="_StartUp_2013 JP Golden Week 試算rvs 2" xfId="8855"/>
    <cellStyle name="_KSS" xfId="8856"/>
    <cellStyle name="常规 7 14 6 2" xfId="8857"/>
    <cellStyle name="常规 5 2 2 12" xfId="8858"/>
    <cellStyle name="Note 4" xfId="8859"/>
    <cellStyle name="常规 5 2 2 12 2" xfId="8860"/>
    <cellStyle name="_KSS 2" xfId="8861"/>
    <cellStyle name="Note 5" xfId="8862"/>
    <cellStyle name="メモ 2 8 2" xfId="8863"/>
    <cellStyle name="常规 5 2 2 12 3" xfId="8864"/>
    <cellStyle name="_KSS 3" xfId="8865"/>
    <cellStyle name="備註 2 2 2 3 4 2" xfId="8866"/>
    <cellStyle name="常规 17 2 3 2" xfId="8867"/>
    <cellStyle name="輸出 2 6 6 4 3" xfId="8868"/>
    <cellStyle name="_KVS" xfId="8869"/>
    <cellStyle name="_KVS 3" xfId="8870"/>
    <cellStyle name="20% - Accent5 3 2 2 2 2" xfId="8871"/>
    <cellStyle name="_TPI_2011 十一併班 - TMT" xfId="8872"/>
    <cellStyle name="Output 4 4 3" xfId="8873"/>
    <cellStyle name="常规 48 2 2 6 2" xfId="8874"/>
    <cellStyle name="常规 5 2 4 3 2" xfId="8875"/>
    <cellStyle name="差_COSLINK_contact list - 130125 2 2" xfId="8876"/>
    <cellStyle name="_LMD PA2 study" xfId="8877"/>
    <cellStyle name="Total 3 3 5" xfId="8878"/>
    <cellStyle name="常规 2 4 6 4 3" xfId="8879"/>
    <cellStyle name="Normal 3 10 2" xfId="8880"/>
    <cellStyle name="20% - Accent3 3 2 2 3" xfId="8881"/>
    <cellStyle name="常规 5 2 3 9" xfId="8882"/>
    <cellStyle name="_LMD PA2 study (2)" xfId="8883"/>
    <cellStyle name="Total 3 3 5 2" xfId="8884"/>
    <cellStyle name="Input 4 2 2 10" xfId="8885"/>
    <cellStyle name="_LMD PA2 study (2) 2" xfId="8886"/>
    <cellStyle name="_TPI_2011 十一併班 - TMT 2" xfId="8887"/>
    <cellStyle name="20% - Accent1 4 2 2 3" xfId="8888"/>
    <cellStyle name="Output 4 4 3 2" xfId="8889"/>
    <cellStyle name="常规 48 2 2 6 2 2" xfId="8890"/>
    <cellStyle name="常规 5 2 4 3 2 2" xfId="8891"/>
    <cellStyle name="常规 7 5 2 4" xfId="8892"/>
    <cellStyle name="常规 3 2 2 3 2 6" xfId="8893"/>
    <cellStyle name="_LMD PA2 study 2" xfId="8894"/>
    <cellStyle name="常规 4 2 3 3 2 4" xfId="8895"/>
    <cellStyle name="常规 2 17 9 3" xfId="8896"/>
    <cellStyle name="常规 2 22 9 3" xfId="8897"/>
    <cellStyle name="輔色6 2 3 2 2 2" xfId="8898"/>
    <cellStyle name="60% - 强调文字颜色 2 2 4 2" xfId="8899"/>
    <cellStyle name="好_COSCON THAILAND COSNAM STAFF 2012 JULY_东南亚分部各类数据统计201303 (4) 2" xfId="8900"/>
    <cellStyle name="_TPI_2011 十一併班 - TMT 3" xfId="8901"/>
    <cellStyle name="Output 4 4 3 3" xfId="8902"/>
    <cellStyle name="Output 4 3 2 3 2" xfId="8903"/>
    <cellStyle name="常规 5 2 4 3 2 3" xfId="8904"/>
    <cellStyle name="常规 3 2 2 3 2 7" xfId="8905"/>
    <cellStyle name="계산 2 2 2 10" xfId="8906"/>
    <cellStyle name="_LMD PA2 study 3" xfId="8907"/>
    <cellStyle name="輸出 2 2 6 5" xfId="8908"/>
    <cellStyle name="汇总 2 6 8 3" xfId="8909"/>
    <cellStyle name="Input 27 2 8 2" xfId="8910"/>
    <cellStyle name="常规 7 19 4" xfId="8911"/>
    <cellStyle name="20% - 强调文字颜色 5 2 6 3" xfId="8912"/>
    <cellStyle name="계산 2 2 4 5" xfId="8913"/>
    <cellStyle name="Neutral 2 2 2" xfId="8914"/>
    <cellStyle name="_LTS OF JTI1107B" xfId="8915"/>
    <cellStyle name="輸出 2 3 2 4 2 11" xfId="8916"/>
    <cellStyle name="Ввод  2 2 5 2" xfId="8917"/>
    <cellStyle name="Heading 3 2 4 2 2" xfId="8918"/>
    <cellStyle name="Neutral 2 2 2 2" xfId="8919"/>
    <cellStyle name="_LTS OF JTI1107B 2" xfId="8920"/>
    <cellStyle name="Neutral 2 2 2 3" xfId="8921"/>
    <cellStyle name="_LTS OF JTI1107B 3" xfId="8922"/>
    <cellStyle name="Calculation 3 2 4 2 2" xfId="8923"/>
    <cellStyle name="一般 2 4 3 3" xfId="8924"/>
    <cellStyle name="Normal 21 4" xfId="8925"/>
    <cellStyle name="Normal 16 4" xfId="8926"/>
    <cellStyle name="_LTS1107A" xfId="8927"/>
    <cellStyle name="20% - 강조색4 2 2 3 3" xfId="8928"/>
    <cellStyle name="Normal 16 4 2" xfId="8929"/>
    <cellStyle name="常规 2 2 3 2 2 2 3 2 4" xfId="8930"/>
    <cellStyle name="Calculation 2 2 4 4 3" xfId="8931"/>
    <cellStyle name="超链接 3 3 2 2 4 4" xfId="8932"/>
    <cellStyle name="_LTS1107A 2" xfId="8933"/>
    <cellStyle name="Normal 16 4 3" xfId="8934"/>
    <cellStyle name="超链接 3 3 2 2 4 5" xfId="8935"/>
    <cellStyle name="_LTS1107A 3" xfId="8936"/>
    <cellStyle name="Normal 3 4 3" xfId="8937"/>
    <cellStyle name="40% - 强调文字颜色 2 2" xfId="8938"/>
    <cellStyle name="常规 2 3 2 2 5 2 3" xfId="8939"/>
    <cellStyle name="連結的儲存格 3 3" xfId="8940"/>
    <cellStyle name="20% - 輔色3 2" xfId="8941"/>
    <cellStyle name="_MAIL_201101_JTP+CJ12_B50306CVI" xfId="8942"/>
    <cellStyle name="Normal 3 4 3 2" xfId="8943"/>
    <cellStyle name="40% - 强调文字颜色 2 2 2" xfId="8944"/>
    <cellStyle name="Warning Text 4 2 4" xfId="8945"/>
    <cellStyle name="20% - 輔色3 2 2" xfId="8946"/>
    <cellStyle name="輸入 2 5 3 3 12" xfId="8947"/>
    <cellStyle name="_MAIL_201101_JTP+CJ12_B50306CVI 2" xfId="8948"/>
    <cellStyle name="Note 4 2 10" xfId="8949"/>
    <cellStyle name="輸出 2 5 3 3 2 5 3" xfId="8950"/>
    <cellStyle name="Heading 3 2 3 2 3" xfId="8951"/>
    <cellStyle name="_MEX 換艙貨載預估調整 LMD" xfId="8952"/>
    <cellStyle name="Explanatory Text 2 2 4" xfId="8953"/>
    <cellStyle name="_MEX 換艙貨載預估調整 LMD 2" xfId="8954"/>
    <cellStyle name="Output 2 10" xfId="8955"/>
    <cellStyle name="Hyperlink 6 2 2 2 2" xfId="8956"/>
    <cellStyle name="_NCT 2011" xfId="8957"/>
    <cellStyle name="Output 2 10 2" xfId="8958"/>
    <cellStyle name="Normal 10 2 3 3" xfId="8959"/>
    <cellStyle name="_NCT 2011 2" xfId="8960"/>
    <cellStyle name="_NCT 2011_2011 十一併班 - WSA ESA 3" xfId="8961"/>
    <cellStyle name="20% - Accent2 2 5 2 2" xfId="8962"/>
    <cellStyle name="常规 38 2 2" xfId="8963"/>
    <cellStyle name="常规 43 2 2" xfId="8964"/>
    <cellStyle name="Output 2 10 3" xfId="8965"/>
    <cellStyle name="Normal 10 2 3 4" xfId="8966"/>
    <cellStyle name="_NCT 2011 3" xfId="8967"/>
    <cellStyle name="常规 2 4 2 2 2 2 3 2" xfId="8968"/>
    <cellStyle name="60% - 강조색1 2 2 2 2" xfId="8969"/>
    <cellStyle name="출력 2 3 6 2" xfId="8970"/>
    <cellStyle name="常规 2" xfId="8971"/>
    <cellStyle name="출력 2 3 2 2 9 3" xfId="8972"/>
    <cellStyle name="Heading 4 6" xfId="8973"/>
    <cellStyle name="合計 2 4 2 3 9 2" xfId="8974"/>
    <cellStyle name="好 10" xfId="8975"/>
    <cellStyle name="_NCT 2011_2011 十一併班 - CMS" xfId="8976"/>
    <cellStyle name="Output 2 2 4 7" xfId="8977"/>
    <cellStyle name="常规 2 2" xfId="8978"/>
    <cellStyle name="常规 5 3 3 9" xfId="8979"/>
    <cellStyle name="輔色4 2 6 2 2 2" xfId="8980"/>
    <cellStyle name="Total 4 3 5" xfId="8981"/>
    <cellStyle name="常规 2 4 7 4 3" xfId="8982"/>
    <cellStyle name="_NCT 2011_2011 十一併班 - CMS 2" xfId="8983"/>
    <cellStyle name="輸出 2 3 3 3 9 2" xfId="8984"/>
    <cellStyle name="Примечание 3 2 8 2" xfId="8985"/>
    <cellStyle name="_NCT 2011_2011 十一併班 - TMT" xfId="8986"/>
    <cellStyle name="_NCT 2011_2011 十一併班 - TMT 2" xfId="8987"/>
    <cellStyle name="输入 2 2 4 6 3" xfId="8988"/>
    <cellStyle name="_NCT 2011_2011 十一併班 - WSA ESA 2" xfId="8989"/>
    <cellStyle name="Normal 10 2 3 2" xfId="8990"/>
    <cellStyle name="Normal 3 4 2 2 2 2" xfId="8991"/>
    <cellStyle name="40% - Accent1 3 4" xfId="8992"/>
    <cellStyle name="_NCT 2011_2012 CNY Blank Sailing BC update   (2)" xfId="8993"/>
    <cellStyle name="Percent [2] 3" xfId="8994"/>
    <cellStyle name="40% - Accent1 3 4 2" xfId="8995"/>
    <cellStyle name="_NCT 2011_2012 CNY Blank Sailing BC update   (2) 2" xfId="8996"/>
    <cellStyle name="20% - Accent2 2 2 2 3 2" xfId="8997"/>
    <cellStyle name="_NCT 2011_2012 CNY Blank Sailing BC update   (2) 3" xfId="8998"/>
    <cellStyle name="40% - Accent1 3 4 3" xfId="8999"/>
    <cellStyle name="常规 9 4 3" xfId="9000"/>
    <cellStyle name="좋음 2 2 2 3" xfId="9001"/>
    <cellStyle name="連結的儲存格 2 6 3" xfId="9002"/>
    <cellStyle name="40% - Accent4 4 2 2 2 2" xfId="9003"/>
    <cellStyle name="_NCT 2011_2012 CNY Blank Sailing BC update   (2)_CVT投入2500船型 study 20120704 (2) 3" xfId="9004"/>
    <cellStyle name="_NCT 2011_2012 CNY Blank Sailing BC update   (2)_HKG線改版 + MAL2線 研究 - 20121019 2" xfId="9005"/>
    <cellStyle name="常规 8 2 7 2" xfId="9006"/>
    <cellStyle name="輸出 6 2 3 2" xfId="9007"/>
    <cellStyle name="_NCT 2011_2012 CNY Blank Sailing BC update   (2)_HKG線改版 + MAL2線 研究 - 20121019 3" xfId="9008"/>
    <cellStyle name="一般 5 5 5" xfId="9009"/>
    <cellStyle name="강조색1 2 2" xfId="9010"/>
    <cellStyle name="출력 3 2 5" xfId="9011"/>
    <cellStyle name="20% - Accent1 2 2 2 2" xfId="9012"/>
    <cellStyle name="合計 2 4 3 2 8" xfId="9013"/>
    <cellStyle name="_NCT 2011_2012 日本新年併班 - JSH 2" xfId="9014"/>
    <cellStyle name="連結的儲存格 2 3 2 5" xfId="9015"/>
    <cellStyle name="20% - 輔色2 2 2 5" xfId="9016"/>
    <cellStyle name="常规 3 2 2 2 2 2 2 2" xfId="9017"/>
    <cellStyle name="20% - 輔色3 6 2" xfId="9018"/>
    <cellStyle name="40% - 强调文字颜色 1 2 2 5" xfId="9019"/>
    <cellStyle name="常规 7 15 2 2" xfId="9020"/>
    <cellStyle name="常规 4 2 6 3 2" xfId="9021"/>
    <cellStyle name="常规 4 8 3 2" xfId="9022"/>
    <cellStyle name="超链接 7 3 5 2 4" xfId="9023"/>
    <cellStyle name="_NCT 2011_2012 日本新年併班 - JST" xfId="9024"/>
    <cellStyle name="Accent4 3 3 3" xfId="9025"/>
    <cellStyle name="Grey 2 2" xfId="9026"/>
    <cellStyle name="20% - 강조색1 2 3 3" xfId="9027"/>
    <cellStyle name="Total 2 2 2 3 6" xfId="9028"/>
    <cellStyle name="_NCT 2011_2012 日本新年併班 - JTS 2" xfId="9029"/>
    <cellStyle name="メモ 4" xfId="9030"/>
    <cellStyle name="常规 10 5 5" xfId="9031"/>
    <cellStyle name="Total 2 2 2 3 7" xfId="9032"/>
    <cellStyle name="_NCT 2011_2012 日本新年併班 - JTS 3" xfId="9033"/>
    <cellStyle name="メモ 5" xfId="9034"/>
    <cellStyle name="常规 10 5 6" xfId="9035"/>
    <cellStyle name="輸出 2 5 2 4 2 5" xfId="9036"/>
    <cellStyle name="輸出 2 2 2 5 2 5 2" xfId="9037"/>
    <cellStyle name="Heading 2 3 3 2" xfId="9038"/>
    <cellStyle name="常规 2 2 2 3 10" xfId="9039"/>
    <cellStyle name="_NS1KSSJTSWH50X 3" xfId="9040"/>
    <cellStyle name="_NS3 upsize to 3 x 2,500 (樂觀) 2" xfId="9041"/>
    <cellStyle name="Accent4 3 2 2" xfId="9042"/>
    <cellStyle name="20% - 강조색1 2 2 2" xfId="9043"/>
    <cellStyle name="20% - Accent4 2 9" xfId="9044"/>
    <cellStyle name="輸出 2 2 3 3 2 9 2" xfId="9045"/>
    <cellStyle name="Total 2 2 2 2 5" xfId="9046"/>
    <cellStyle name="Good 4 4" xfId="9047"/>
    <cellStyle name="60% - 강조색3 2 6" xfId="9048"/>
    <cellStyle name="常规 3 4 2 2 2 3 2 3" xfId="9049"/>
    <cellStyle name="備註 2 5 4 2 2 2" xfId="9050"/>
    <cellStyle name="常规 2 2 7 7 3" xfId="9051"/>
    <cellStyle name="20% - Accent4 2 2 7" xfId="9052"/>
    <cellStyle name="_PHX+IF2 201007報告_2012 CNY Blank Sailing BC update   (2)_CVT投入2500船型 study 20120704 (2)" xfId="9053"/>
    <cellStyle name="Normal 8 7 3" xfId="9054"/>
    <cellStyle name="20% - Accent2 2 3 4 2" xfId="9055"/>
    <cellStyle name="Linked Cell 2 2" xfId="9056"/>
    <cellStyle name="Output 2 2 5 2 3" xfId="9057"/>
    <cellStyle name="_NS3 upsize to 3 x 2,500 (樂觀)_2013 潑水節併班-NTE" xfId="9058"/>
    <cellStyle name="備註 3 2 2 6 2" xfId="9059"/>
    <cellStyle name="輸入 2 2 2 4 2 9" xfId="9060"/>
    <cellStyle name="_NS3 upsize to 3 x 2,500 (樂觀)_2013 潑水節併班-NTE 3" xfId="9061"/>
    <cellStyle name="Итог 3 7 3" xfId="9062"/>
    <cellStyle name="Note 2 4 2 2" xfId="9063"/>
    <cellStyle name="_NS3 upsize to 3 x 2,500 (樂觀)_Annie_201302" xfId="9064"/>
    <cellStyle name="Hyperlink 6 4" xfId="9065"/>
    <cellStyle name="Normal 7 2 6 4" xfId="9066"/>
    <cellStyle name="輸出 5 4" xfId="9067"/>
    <cellStyle name="60% - 輔色4 2 5 2" xfId="9068"/>
    <cellStyle name="常规 3 37 2" xfId="9069"/>
    <cellStyle name="常规 6 2 2 3 2" xfId="9070"/>
    <cellStyle name="Note 2 4 2 2 3" xfId="9071"/>
    <cellStyle name="_NS3 upsize to 3 x 2,500 (樂觀)_Annie_201302 3" xfId="9072"/>
    <cellStyle name="_NTE 與 Coscon CNP 互換 - 20130329" xfId="9073"/>
    <cellStyle name="輸出 2 5 2 5 8 3" xfId="9074"/>
    <cellStyle name="_NTE 與 Coscon CNP 互換 - 20130329 2" xfId="9075"/>
    <cellStyle name="40% - Accent6 4 5 2" xfId="9076"/>
    <cellStyle name="常规 11 9 2" xfId="9077"/>
    <cellStyle name="Normal 2 7 4 3" xfId="9078"/>
    <cellStyle name="_PA2 1xWH50 無NGB加SKU-20130123 2" xfId="9079"/>
    <cellStyle name="Input 10 13" xfId="9080"/>
    <cellStyle name="_PA2 1xWH50 無NGB加SKU-20130123 3" xfId="9081"/>
    <cellStyle name="超链接 6 3 6" xfId="9082"/>
    <cellStyle name="Input 4 3 13" xfId="9083"/>
    <cellStyle name="_StartUp_2012Q1_B50306CVI 2" xfId="9084"/>
    <cellStyle name="備註 4 3" xfId="9085"/>
    <cellStyle name="備註 3 2 8 2" xfId="9086"/>
    <cellStyle name="_PHX " xfId="9087"/>
    <cellStyle name="輸入 2 5 2 5 6" xfId="9088"/>
    <cellStyle name="计算 2 2 2 3 2 11" xfId="9089"/>
    <cellStyle name="_PHX  2" xfId="9090"/>
    <cellStyle name="輸入 2 5 2 5 7" xfId="9091"/>
    <cellStyle name="_PHX  3" xfId="9092"/>
    <cellStyle name="輔色4 6 2" xfId="9093"/>
    <cellStyle name="Normal 13 2 2 3 2" xfId="9094"/>
    <cellStyle name="_PHX _2013 潑水節併班-NTE" xfId="9095"/>
    <cellStyle name="40% - 강조색5 6" xfId="9096"/>
    <cellStyle name="_PHX _2013 潑水節併班-NTE 2" xfId="9097"/>
    <cellStyle name="一般 10 2 2 3" xfId="9098"/>
    <cellStyle name="合計 2 6 5 9 2" xfId="9099"/>
    <cellStyle name="¿­¾îº» ÇÏÀÌÆÛ¸µÅ© 5" xfId="9100"/>
    <cellStyle name="输出 2 2 9 2" xfId="9101"/>
    <cellStyle name="Normal 8 2 5 2 2" xfId="9102"/>
    <cellStyle name="_PHX _Annie_201302" xfId="9103"/>
    <cellStyle name="Input 6 3 8 3" xfId="9104"/>
    <cellStyle name="_PHX _Annie_201302 3" xfId="9105"/>
    <cellStyle name="輸入 2 5 2 5 9" xfId="9106"/>
    <cellStyle name="_PHX+IF2 201007報告" xfId="9107"/>
    <cellStyle name="一般 8 4 6" xfId="9108"/>
    <cellStyle name="Note 2 3 3 8" xfId="9109"/>
    <cellStyle name="差_中远印度各类数据统计201212_东南亚分部各类数据统计201303 xls201304" xfId="9110"/>
    <cellStyle name="輸入 2 5 2 5 9 2" xfId="9111"/>
    <cellStyle name="_PHX+IF2 201007報告 2" xfId="9112"/>
    <cellStyle name="超链接 8 3 3 3 2 4" xfId="9113"/>
    <cellStyle name="備註 2 4 2 2 5" xfId="9114"/>
    <cellStyle name="_PHX+IF2 201007報告_2011 十一併班 - CIX" xfId="9115"/>
    <cellStyle name="40% - アクセント 4 3 3" xfId="9116"/>
    <cellStyle name="20% - 輔色6 7" xfId="9117"/>
    <cellStyle name="20% - 强调文字颜色 5 2 5 2" xfId="9118"/>
    <cellStyle name="계산 2 2 3 4" xfId="9119"/>
    <cellStyle name="常规 7 4 2 3 3" xfId="9120"/>
    <cellStyle name="好 2 8" xfId="9121"/>
    <cellStyle name="常规 3 2 2 2 2 5 3" xfId="9122"/>
    <cellStyle name="Note 3 2 3 4" xfId="9123"/>
    <cellStyle name="_PHX+IF2 201007報告_2011 十一併班 - CIX 3" xfId="9124"/>
    <cellStyle name="_PHX+IF2 201007報告_2011 十一併班 - TMT" xfId="9125"/>
    <cellStyle name="常规 20 8 2" xfId="9126"/>
    <cellStyle name="備註 2 3 10 2" xfId="9127"/>
    <cellStyle name="40% - Accent1 2 2 7" xfId="9128"/>
    <cellStyle name="Check Cell 2 4 2 2" xfId="9129"/>
    <cellStyle name="Итог 2 2 10" xfId="9130"/>
    <cellStyle name="計算方式 2 3 5 10 2" xfId="9131"/>
    <cellStyle name="Output 2 3 8 2" xfId="9132"/>
    <cellStyle name="20% - Accent6 3 3 2" xfId="9133"/>
    <cellStyle name="_PHX+IF2 201007報告_2011 十一併班 - WSA ESA" xfId="9134"/>
    <cellStyle name="備註 3 2 2 2 2" xfId="9135"/>
    <cellStyle name="_PHX+IF2 201007報告_2011 十一併班 - WSA ESA 2" xfId="9136"/>
    <cellStyle name="40% - Accent6 4 4 2 2" xfId="9137"/>
    <cellStyle name="Linked Cell 4 7" xfId="9138"/>
    <cellStyle name="_PHX+IF2 201007報告_2011 十一併班 - WSA ESA 3" xfId="9139"/>
    <cellStyle name="표준 2 2 2" xfId="9140"/>
    <cellStyle name="_PHX+IF2 201007報告_2011 十一併班提案" xfId="9141"/>
    <cellStyle name="40% - 輔色5 7 2" xfId="9142"/>
    <cellStyle name="표준 2 2 2 2" xfId="9143"/>
    <cellStyle name="_PHX+IF2 201007報告_2011 十一併班提案 2" xfId="9144"/>
    <cellStyle name="BLEBLE_Mindanao study" xfId="9145"/>
    <cellStyle name="표준 2 2 2 3" xfId="9146"/>
    <cellStyle name="_PHX+IF2 201007報告_2011 十一併班提案 3" xfId="9147"/>
    <cellStyle name="輸入 2 6 5 2 2 3" xfId="9148"/>
    <cellStyle name="Normal 3 6 3" xfId="9149"/>
    <cellStyle name="40% - 强调文字颜色 4 2" xfId="9150"/>
    <cellStyle name="連結的儲存格 5 3" xfId="9151"/>
    <cellStyle name="20% - 輔色5 2" xfId="9152"/>
    <cellStyle name="_PHX+IF2 201007報告_2011 十一併班提案_CVT投入2500船型 study 20120704 (2) 2" xfId="9153"/>
    <cellStyle name="40% - 輔色2 2 9" xfId="9154"/>
    <cellStyle name="壞 6" xfId="9155"/>
    <cellStyle name="_PHX+IF2 201007報告_2011 十一併班提案_HKG線改版 + MAL2線 研究 - 20121019 2" xfId="9156"/>
    <cellStyle name="常规 14 5 2" xfId="9157"/>
    <cellStyle name="Примечание 9 2" xfId="9158"/>
    <cellStyle name="壞 7" xfId="9159"/>
    <cellStyle name="_PHX+IF2 201007報告_2011 十一併班提案_HKG線改版 + MAL2線 研究 - 20121019 3" xfId="9160"/>
    <cellStyle name="常规 14 5 3" xfId="9161"/>
    <cellStyle name="Input 24 2 9 3" xfId="9162"/>
    <cellStyle name="Input 19 2 9 3" xfId="9163"/>
    <cellStyle name="合計 3 5" xfId="9164"/>
    <cellStyle name="_PHX+IF2 201007報告_2011 十一併班提案_TPS+HPH 整併研究 - 20121012" xfId="9165"/>
    <cellStyle name="常规 7 2 3 4 2 2" xfId="9166"/>
    <cellStyle name="輸入 2 7 4 2 4 3" xfId="9167"/>
    <cellStyle name="强调文字颜色 4 2" xfId="9168"/>
    <cellStyle name="Calculation 4 2 2 6 2" xfId="9169"/>
    <cellStyle name="合計 3 5 3" xfId="9170"/>
    <cellStyle name="超链接 3 2 3 2 3 6" xfId="9171"/>
    <cellStyle name="_PHX+IF2 201007報告_2011 十一併班提案_TPS+HPH 整併研究 - 20121012 3" xfId="9172"/>
    <cellStyle name="40% - Accent4 2 3 6" xfId="9173"/>
    <cellStyle name="合計 2 4 5 6 2" xfId="9174"/>
    <cellStyle name="20% - Accent5 4 2 2 2 2" xfId="9175"/>
    <cellStyle name="_PHX+IF2 201007報告_2012 CNY Blank Sailing BC update   (2)" xfId="9176"/>
    <cellStyle name="_PHX+IF2 201007報告_2012 CNY Blank Sailing BC update   (2) 2" xfId="9177"/>
    <cellStyle name="Normal 2 2 3 3" xfId="9178"/>
    <cellStyle name="60% - Accent6 4 5 2" xfId="9179"/>
    <cellStyle name="Input 4 4 9 2" xfId="9180"/>
    <cellStyle name="差_LMD PA2 study (2) 2" xfId="9181"/>
    <cellStyle name="_PHX+IF2 201007報告_2012 CNY Blank Sailing BC update   (2) 3" xfId="9182"/>
    <cellStyle name="20% - 강조색1 2 2 2 2" xfId="9183"/>
    <cellStyle name="Total 2 2 2 2 5 2" xfId="9184"/>
    <cellStyle name="Output 4 2 4 5 3" xfId="9185"/>
    <cellStyle name="_PHX+IF2 201007報告_2012 CNY Blank Sailing BC update   (2)_CVT投入2500船型 study 20120704 (2) 2" xfId="9186"/>
    <cellStyle name="20% - 강조색1 2 2 2 3" xfId="9187"/>
    <cellStyle name="Total 2 2 2 2 5 3" xfId="9188"/>
    <cellStyle name="_PHX+IF2 201007報告_2012 CNY Blank Sailing BC update   (2)_CVT投入2500船型 study 20120704 (2) 3" xfId="9189"/>
    <cellStyle name="Accent1 4 2 3 2 2" xfId="9190"/>
    <cellStyle name="Примечание 2 10" xfId="9191"/>
    <cellStyle name="Input 27 2 2 3" xfId="9192"/>
    <cellStyle name="常规 7 13 5" xfId="9193"/>
    <cellStyle name="常规 4 2 4 6" xfId="9194"/>
    <cellStyle name="输入 2 2 2 15" xfId="9195"/>
    <cellStyle name="常规 8 8" xfId="9196"/>
    <cellStyle name="計算方式 2 5 2 5 8 3" xfId="9197"/>
    <cellStyle name="20% - 輔色1 9" xfId="9198"/>
    <cellStyle name="常规 6 16 4 3" xfId="9199"/>
    <cellStyle name="40% - Accent4 2 2 2 2 2 2" xfId="9200"/>
    <cellStyle name="常规 2 6 7 9" xfId="9201"/>
    <cellStyle name="Total" xfId="9202"/>
    <cellStyle name="_PHX+IF2 201007報告_2012 CNY Blank Sailing BC update   (2)_HKG線改版 + MAL2線 研究 - 20121019" xfId="9203"/>
    <cellStyle name="合計 2 2 7 2 6 3" xfId="9204"/>
    <cellStyle name="常规 8 8 2" xfId="9205"/>
    <cellStyle name="20% - 輔色1 9 2" xfId="9206"/>
    <cellStyle name="常规 2 6 7 9 2" xfId="9207"/>
    <cellStyle name="Total 2" xfId="9208"/>
    <cellStyle name="_PHX+IF2 201007報告_2012 CNY Blank Sailing BC update   (2)_HKG線改版 + MAL2線 研究 - 20121019 2" xfId="9209"/>
    <cellStyle name="輸出 2 6 2 3" xfId="9210"/>
    <cellStyle name="20% - 강조색5 2 4 2" xfId="9211"/>
    <cellStyle name="Normal 7 4 7" xfId="9212"/>
    <cellStyle name="常规 2 2 4 16" xfId="9213"/>
    <cellStyle name="常规 2 2 5 2 3 2 3" xfId="9214"/>
    <cellStyle name="60% - 輔色4 3 2" xfId="9215"/>
    <cellStyle name="常规 2 6 7 9 3" xfId="9216"/>
    <cellStyle name="計算方式 2 7 4 2 10" xfId="9217"/>
    <cellStyle name="Total 3" xfId="9218"/>
    <cellStyle name="_PHX+IF2 201007報告_2012 CNY Blank Sailing BC update   (2)_HKG線改版 + MAL2線 研究 - 20121019 3" xfId="9219"/>
    <cellStyle name="常规 17 6 2 2 2" xfId="9220"/>
    <cellStyle name="汇总 4 2" xfId="9221"/>
    <cellStyle name="超链接 3 2 3 3 9" xfId="9222"/>
    <cellStyle name="Normal 2 3 2 2 4 2" xfId="9223"/>
    <cellStyle name="40% - Accent6_012-(KMX) BTL Schedules for KHH_Cebu" xfId="9224"/>
    <cellStyle name="超链接 3 5 2 2 2 2 4" xfId="9225"/>
    <cellStyle name="_PHX+IF2 201007報告_2012 CNY Blank Sailing BC update   (2)_TPS+HPH 整併研究 - 20121012 2" xfId="9226"/>
    <cellStyle name="_PHX+IF2 201007報告_2012 CNY Blank Sailing BC update   (2)_TPS+HPH 整併研究 - 20121012 3" xfId="9227"/>
    <cellStyle name="_PHX+IF2 201007報告_2012 日本新年併班 - JSH" xfId="9228"/>
    <cellStyle name="常规 19 2 2 3" xfId="9229"/>
    <cellStyle name="備註 2 2 2 3 8" xfId="9230"/>
    <cellStyle name="常规 17 2 7" xfId="9231"/>
    <cellStyle name="60% - 강조색6 2 5" xfId="9232"/>
    <cellStyle name="備註 2 2 2 3 8 2" xfId="9233"/>
    <cellStyle name="常规 17 2 7 2" xfId="9234"/>
    <cellStyle name="輸出 2 6 6 8 3" xfId="9235"/>
    <cellStyle name="超链接 3 4 2 4 6" xfId="9236"/>
    <cellStyle name="_Slot Cost Calculations Sept08 3" xfId="9237"/>
    <cellStyle name="_PHX+IF2 201007報告_2012 日本新年併班 - JSH 2" xfId="9238"/>
    <cellStyle name="Note 2 2 2 3 6" xfId="9239"/>
    <cellStyle name="_TPS 3" xfId="9240"/>
    <cellStyle name="_PHX+IF2 201007報告_2012 日本新年併班 - JST" xfId="9241"/>
    <cellStyle name="Hyperlink 2 2 3 2" xfId="9242"/>
    <cellStyle name="Calculation 2 3 2 5" xfId="9243"/>
    <cellStyle name="_PHX+IF2 201007報告_2012 日本新年併班 - JST 2" xfId="9244"/>
    <cellStyle name="_PHX+IF2 201007報告_2012 日本新年併班 - JTS 3" xfId="9245"/>
    <cellStyle name="40% - 輔色6 2 3 2 3" xfId="9246"/>
    <cellStyle name="요약 2 2 2 2 10 2" xfId="9247"/>
    <cellStyle name="Input [yellow] 2 2 4" xfId="9248"/>
    <cellStyle name="計算方式 2 4 2 3 11" xfId="9249"/>
    <cellStyle name="20% - Accent1 2 2 5" xfId="9250"/>
    <cellStyle name="常规 5 9 8 2" xfId="9251"/>
    <cellStyle name="강조색1 5" xfId="9252"/>
    <cellStyle name="常规 57 2 2 2" xfId="9253"/>
    <cellStyle name="_PHX+IF2 201007報告_2013 潑水節併班-NTE 2" xfId="9254"/>
    <cellStyle name="Output 2 3 3" xfId="9255"/>
    <cellStyle name="備註 2 6 2 2 5" xfId="9256"/>
    <cellStyle name="常规 5 2 2 2 2" xfId="9257"/>
    <cellStyle name="_PHX+IF2 201007報告_ABX -併班貨量預估 format" xfId="9258"/>
    <cellStyle name="Output 2 3 3 2" xfId="9259"/>
    <cellStyle name="備註 2 6 2 2 5 2" xfId="9260"/>
    <cellStyle name="常规 5 2 2 2 2 2" xfId="9261"/>
    <cellStyle name="常规 5 4 2 4" xfId="9262"/>
    <cellStyle name="_PHX+IF2 201007報告_ABX -併班貨量預估 format 2" xfId="9263"/>
    <cellStyle name="Output 2 3 3 3" xfId="9264"/>
    <cellStyle name="常规 5 2 2 2 2 3" xfId="9265"/>
    <cellStyle name="常规 5 4 2 5" xfId="9266"/>
    <cellStyle name="_PHX+IF2 201007報告_ABX -併班貨量預估 format 3" xfId="9267"/>
    <cellStyle name="_PHX+IF2 201007報告_Annie_201302" xfId="9268"/>
    <cellStyle name="_PHX+IF2 201007報告_Annie_201302 2" xfId="9269"/>
    <cellStyle name="_PHX+IF2 201007報告_Annie_201302 3" xfId="9270"/>
    <cellStyle name="常规 2 4 8 2" xfId="9271"/>
    <cellStyle name="계산 2 3 10 2" xfId="9272"/>
    <cellStyle name="Input 5 2 4 5 2" xfId="9273"/>
    <cellStyle name="_PNH-月營運分析" xfId="9274"/>
    <cellStyle name="스타일 1 4 3" xfId="9275"/>
    <cellStyle name="60% - 輔色2 8" xfId="9276"/>
    <cellStyle name="輔色6 2 7 3" xfId="9277"/>
    <cellStyle name="_PNH-月營運分析 2" xfId="9278"/>
    <cellStyle name="40% - アクセント 6 6" xfId="9279"/>
    <cellStyle name="20% - アクセント 2 2 2" xfId="9280"/>
    <cellStyle name="A¨­￠￢￠O [0]_laroux" xfId="9281"/>
    <cellStyle name="60% - 輔色2 9" xfId="9282"/>
    <cellStyle name="輔色6 2 7 4" xfId="9283"/>
    <cellStyle name="_PNH-月營運分析 3" xfId="9284"/>
    <cellStyle name="Output 2 3 2 9 3" xfId="9285"/>
    <cellStyle name="20% - 强调文字颜色 3 2 6" xfId="9286"/>
    <cellStyle name="常规 3 2 5 6" xfId="9287"/>
    <cellStyle name="Input 31 2 3 3" xfId="9288"/>
    <cellStyle name="Input 26 2 3 3" xfId="9289"/>
    <cellStyle name="常规 2 14 5" xfId="9290"/>
    <cellStyle name="_PNH-月營運分析_PNH-月營運分析" xfId="9291"/>
    <cellStyle name="20% - 强调文字颜色 3 2 6 2" xfId="9292"/>
    <cellStyle name="常规 7 2 2 4 3" xfId="9293"/>
    <cellStyle name="常规 3 2 5 6 2" xfId="9294"/>
    <cellStyle name="20% - 강조색5 7" xfId="9295"/>
    <cellStyle name="_PNH-月營運分析_PNH-月營運分析 2" xfId="9296"/>
    <cellStyle name="常规 48 3 2 4 2 2 2" xfId="9297"/>
    <cellStyle name="Input 30 2 8 2" xfId="9298"/>
    <cellStyle name="Input 25 2 8 2" xfId="9299"/>
    <cellStyle name="20% - 强调文字颜色 3 2 6 3" xfId="9300"/>
    <cellStyle name="常规 7 2 2 4 4" xfId="9301"/>
    <cellStyle name="Normal 8 4 2 2 2" xfId="9302"/>
    <cellStyle name="_PNH-月營運分析_PNH-月營運分析 3" xfId="9303"/>
    <cellStyle name="40% - Accent2 2 2 3 2" xfId="9304"/>
    <cellStyle name="Note 5 3 3" xfId="9305"/>
    <cellStyle name="Hyperlink 3 5 3" xfId="9306"/>
    <cellStyle name="Normal 10 2 2 3 4" xfId="9307"/>
    <cellStyle name="Input 4 3 4 2" xfId="9308"/>
    <cellStyle name="_PNH-月營運分析_PNH-月營運分析_B50306CVI" xfId="9309"/>
    <cellStyle name="備註 12 2" xfId="9310"/>
    <cellStyle name="Input 4 3 4 2 2" xfId="9311"/>
    <cellStyle name="_PNH-月營運分析_PNH-月營運分析_B50306CVI 2" xfId="9312"/>
    <cellStyle name="一般 6 2 2" xfId="9313"/>
    <cellStyle name="Accent6 2" xfId="9314"/>
    <cellStyle name="Примечание 2 12" xfId="9315"/>
    <cellStyle name="_SHA 201107後" xfId="9316"/>
    <cellStyle name="_SHA 201107後 2" xfId="9317"/>
    <cellStyle name="Calculation 4 5 4" xfId="9318"/>
    <cellStyle name="一般 6 2 2 2" xfId="9319"/>
    <cellStyle name="Accent6 2 2" xfId="9320"/>
    <cellStyle name="Примечание 2 12 2" xfId="9321"/>
    <cellStyle name="20% - Accent3 2 3 3 2 2" xfId="9322"/>
    <cellStyle name="_SHA 201107後 3" xfId="9323"/>
    <cellStyle name="常规 42 6 3 2 2 2" xfId="9324"/>
    <cellStyle name="常规 6 3 4 3 3 2" xfId="9325"/>
    <cellStyle name="Calculation 4 5 5" xfId="9326"/>
    <cellStyle name="一般 6 2 2 3" xfId="9327"/>
    <cellStyle name="Input 10 6 2" xfId="9328"/>
    <cellStyle name="Accent6 2 3" xfId="9329"/>
    <cellStyle name="一般 680 4 3 2" xfId="9330"/>
    <cellStyle name="Calculation 4 8 2 2" xfId="9331"/>
    <cellStyle name="_SHA-2009後" xfId="9332"/>
    <cellStyle name="常规 2 8 2 3" xfId="9333"/>
    <cellStyle name="输入 2 2 3 2" xfId="9334"/>
    <cellStyle name="常规 4 2 3 3 5" xfId="9335"/>
    <cellStyle name="메모 9" xfId="9336"/>
    <cellStyle name="_SHA-2009後 2" xfId="9337"/>
    <cellStyle name="常规 2 8 2 3 2" xfId="9338"/>
    <cellStyle name="Sombra2" xfId="9339"/>
    <cellStyle name="常规 3 3 4 3 2 3" xfId="9340"/>
    <cellStyle name="20% - 輔色3 2 7" xfId="9341"/>
    <cellStyle name="40% - Accent1 6 3" xfId="9342"/>
    <cellStyle name="40% - 强调文字颜色 2 2 7" xfId="9343"/>
    <cellStyle name="常规 2 3 3 3 2 5" xfId="9344"/>
    <cellStyle name="20% - Accent2 3 4 3" xfId="9345"/>
    <cellStyle name="合計 2 7 4 7 2" xfId="9346"/>
    <cellStyle name="20% - 强调文字颜色 1 2 2" xfId="9347"/>
    <cellStyle name="好_KEU Budget bunker 2010FY-29-01-2010 2 5" xfId="9348"/>
    <cellStyle name="Calculation 6 5" xfId="9349"/>
    <cellStyle name="Input 7 2 6 3" xfId="9350"/>
    <cellStyle name="_SHA-2009後_2011 十一併班 - CIX" xfId="9351"/>
    <cellStyle name="Calculation 2 2 6 3" xfId="9352"/>
    <cellStyle name="20% - 强调文字颜色 1 2 2 2" xfId="9353"/>
    <cellStyle name="20% - 輔色3 2 7 2" xfId="9354"/>
    <cellStyle name="常规 2 2 3 2 2 5 4" xfId="9355"/>
    <cellStyle name="Sombra2 2" xfId="9356"/>
    <cellStyle name="Calculation 6 5 2" xfId="9357"/>
    <cellStyle name="Explanatory Text 3 5" xfId="9358"/>
    <cellStyle name="警告文字 2 2 2" xfId="9359"/>
    <cellStyle name="備註 2 6 13" xfId="9360"/>
    <cellStyle name="_SHA-2009後_2011 十一併班 - CIX 2" xfId="9361"/>
    <cellStyle name="20% - Accent1 4 2 2 2 2" xfId="9362"/>
    <cellStyle name="Accent2 3 4" xfId="9363"/>
    <cellStyle name="常规 7 5 2 3 2" xfId="9364"/>
    <cellStyle name="_SHA-2009後_2011 十一併班 - CMS 2" xfId="9365"/>
    <cellStyle name="Check Cell 2 2 4 2" xfId="9366"/>
    <cellStyle name="常规 4 2 3 3 2 3 3" xfId="9367"/>
    <cellStyle name="20% - 强调文字颜色 6 2 5 2" xfId="9368"/>
    <cellStyle name="_SHA-2009後_2011 十一併班 - CMS 3" xfId="9369"/>
    <cellStyle name="_SHA-2009後_2011 十一併班 - TMT" xfId="9370"/>
    <cellStyle name="60% - アクセント 4 2 2" xfId="9371"/>
    <cellStyle name="常规 7 4" xfId="9372"/>
    <cellStyle name="40% - アクセント 4" xfId="9373"/>
    <cellStyle name="計算方式 2 2 6 9 3" xfId="9374"/>
    <cellStyle name="Input 5 2 2 9 3" xfId="9375"/>
    <cellStyle name="輸入 2 3 3 3 2 7" xfId="9376"/>
    <cellStyle name="_SHA-2009後_2011 十一併班 - TMT 2" xfId="9377"/>
    <cellStyle name="常规 7 4 2" xfId="9378"/>
    <cellStyle name="20% - 强调文字颜色 1 2 2 2 2" xfId="9379"/>
    <cellStyle name="40% - アクセント 5" xfId="9380"/>
    <cellStyle name="輸入 2 3 3 3 2 8" xfId="9381"/>
    <cellStyle name="_SHA-2009後_2011 十一併班 - TMT 3" xfId="9382"/>
    <cellStyle name="常规 7 4 3" xfId="9383"/>
    <cellStyle name="_SHA-2009後_2011 十一併班 - WSA ESA" xfId="9384"/>
    <cellStyle name="_SHA-2009後_2011 十一併班 - WSA ESA 3" xfId="9385"/>
    <cellStyle name="超链接 3 3 3 6" xfId="9386"/>
    <cellStyle name="_SHA-2009後_2012 CNY Blank Sailing BC update   (2)" xfId="9387"/>
    <cellStyle name="超链接 3 3 3 6 2" xfId="9388"/>
    <cellStyle name="_SHA-2009後_2012 CNY Blank Sailing BC update   (2) 2" xfId="9389"/>
    <cellStyle name="_SHA-2009後_2012 CNY Blank Sailing BC update   (2) 3" xfId="9390"/>
    <cellStyle name="Calculation 2 2 3 2 4 2" xfId="9391"/>
    <cellStyle name="Normal 15 2 3 2" xfId="9392"/>
    <cellStyle name="Input 30 2 8 3" xfId="9393"/>
    <cellStyle name="Input 25 2 8 3" xfId="9394"/>
    <cellStyle name="_SHA-2009後_2012 CNY Blank Sailing BC update   (2)_CVT投入2500船型 study 20120704 (2)" xfId="9395"/>
    <cellStyle name="_SHA-2009後_2012 CNY Blank Sailing BC update   (2)_CVT投入2500船型 study 20120704 (2) 2" xfId="9396"/>
    <cellStyle name="超链接 5 5 5 2 2" xfId="9397"/>
    <cellStyle name="_StartUp_LMD PA2 study (2) 2" xfId="9398"/>
    <cellStyle name="_SHA-2009後_2012 CNY Blank Sailing BC update   (2)_CVT投入2500船型 study 20120704 (2) 3" xfId="9399"/>
    <cellStyle name="Output 2 6 4" xfId="9400"/>
    <cellStyle name="常规 5 2 2 5 3" xfId="9401"/>
    <cellStyle name="Bad 2 2 2 4" xfId="9402"/>
    <cellStyle name="_SHA-2009後_2012 CNY Blank Sailing BC update   (2)_HKG線改版 + MAL2線 研究 - 20121019 2" xfId="9403"/>
    <cellStyle name="常规 5 2 2 5 4" xfId="9404"/>
    <cellStyle name="Normal 2 5 4 2 2 2" xfId="9405"/>
    <cellStyle name="Bad 2 2 2 5" xfId="9406"/>
    <cellStyle name="_SHA-2009後_2012 CNY Blank Sailing BC update   (2)_HKG線改版 + MAL2線 研究 - 20121019 3" xfId="9407"/>
    <cellStyle name="差_JTP 與 Coscon CNP 互換 - 20130415 3" xfId="9408"/>
    <cellStyle name="Normal - Style1 2 3" xfId="9409"/>
    <cellStyle name="_SHA-2009後_2012 CNY Blank Sailing BC update   (2)_TPS+HPH 整併研究 - 20121012" xfId="9410"/>
    <cellStyle name="備註 2 8 2 7 2" xfId="9411"/>
    <cellStyle name="Accent6 2 2 3 2" xfId="9412"/>
    <cellStyle name="超链接 3 2 3 2 3" xfId="9413"/>
    <cellStyle name="40% - Accent4 2 3" xfId="9414"/>
    <cellStyle name="Accent5 4 2 4" xfId="9415"/>
    <cellStyle name="常规 2 45" xfId="9416"/>
    <cellStyle name="常规 2 50" xfId="9417"/>
    <cellStyle name="超链接 2 4 3 3 3" xfId="9418"/>
    <cellStyle name="Normal - Style1 2 3 2" xfId="9419"/>
    <cellStyle name="Accent6 2 2 3 2 2" xfId="9420"/>
    <cellStyle name="常规 2 3 2 2 2 3 2 3" xfId="9421"/>
    <cellStyle name="_SHA-2009後_2012 CNY Blank Sailing BC update   (2)_TPS+HPH 整併研究 - 20121012 2" xfId="9422"/>
    <cellStyle name="常规 2 2 2 2 8 3" xfId="9423"/>
    <cellStyle name="超链接 3 2 3 2 3 2" xfId="9424"/>
    <cellStyle name="40% - Accent4 2 3 2" xfId="9425"/>
    <cellStyle name="Accent5 4 2 4 2" xfId="9426"/>
    <cellStyle name="Input 2 2 2 6 2" xfId="9427"/>
    <cellStyle name="常规 25 2 3 2 8" xfId="9428"/>
    <cellStyle name="超链接 6 2 2 2 2 4" xfId="9429"/>
    <cellStyle name="常规 6 9 7" xfId="9430"/>
    <cellStyle name="輸出 2 7 4 9 2" xfId="9431"/>
    <cellStyle name="_SHA-2009後_2012 日本新年併班 - JSH 2" xfId="9432"/>
    <cellStyle name="40% - Accent5 3 2 3 2" xfId="9433"/>
    <cellStyle name="常规 42 4 3 6 2 2" xfId="9434"/>
    <cellStyle name="_YML-AES-AME-Jan09 3 2" xfId="9435"/>
    <cellStyle name="Input 2 2 2 6 3" xfId="9436"/>
    <cellStyle name="常规 25 2 3 2 9" xfId="9437"/>
    <cellStyle name="계산 4 9 2" xfId="9438"/>
    <cellStyle name="超链接 6 2 2 2 2 5" xfId="9439"/>
    <cellStyle name="常规 6 9 8" xfId="9440"/>
    <cellStyle name="輸出 2 7 4 9 3" xfId="9441"/>
    <cellStyle name="_SHA-2009後_2012 日本新年併班 - JSH 3" xfId="9442"/>
    <cellStyle name="Linked Cell 2 3" xfId="9443"/>
    <cellStyle name="_SHA-2009後_2012 日本新年併班 - JTS" xfId="9444"/>
    <cellStyle name="Normal 8 7 4" xfId="9445"/>
    <cellStyle name="Linked Cell 2 3 3" xfId="9446"/>
    <cellStyle name="_SHA-2009後_2012 日本新年併班 - JTS 3" xfId="9447"/>
    <cellStyle name="_Sheet1_1 3" xfId="9448"/>
    <cellStyle name="輸入 2 10 3 3" xfId="9449"/>
    <cellStyle name="20% - Accent5 3 2 2" xfId="9450"/>
    <cellStyle name="常规 3 2 2 2 4 2 3" xfId="9451"/>
    <cellStyle name="超链接 3 5 6" xfId="9452"/>
    <cellStyle name="_Sheet1_麥寮二線研究HK 版" xfId="9453"/>
    <cellStyle name="合計 2 6 2 4 5 3" xfId="9454"/>
    <cellStyle name="60% - 輔色2 3 3" xfId="9455"/>
    <cellStyle name="Calculation 3 2 2 6" xfId="9456"/>
    <cellStyle name="常规 6 8 4 2" xfId="9457"/>
    <cellStyle name="20% - 輔色4 2 3 5" xfId="9458"/>
    <cellStyle name="20% - Accent5 3 2 2 2" xfId="9459"/>
    <cellStyle name="40% - 强调文字颜色 3 2 3 5" xfId="9460"/>
    <cellStyle name="超链接 3 5 6 2" xfId="9461"/>
    <cellStyle name="_Sheet1_麥寮二線研究HK 版 2" xfId="9462"/>
    <cellStyle name="常规 4 2 4 2 3 2 3" xfId="9463"/>
    <cellStyle name="Calculation 3 2 2 7" xfId="9464"/>
    <cellStyle name="常规 6 8 4 3" xfId="9465"/>
    <cellStyle name="備註 2 3 4 6 2" xfId="9466"/>
    <cellStyle name="20% - Accent5 3 2 2 3" xfId="9467"/>
    <cellStyle name="超链接 3 5 6 3" xfId="9468"/>
    <cellStyle name="_Sheet1_麥寮二線研究HK 版 3" xfId="9469"/>
    <cellStyle name="Input 3 3 2 10" xfId="9470"/>
    <cellStyle name="输入 2 2 2 5 4" xfId="9471"/>
    <cellStyle name="_Slot cost 2 3" xfId="9472"/>
    <cellStyle name="_Slot cost 4" xfId="9473"/>
    <cellStyle name="계산 2 3 7 2" xfId="9474"/>
    <cellStyle name="_Slot cost 5" xfId="9475"/>
    <cellStyle name="60% - 강조색6 2 4" xfId="9476"/>
    <cellStyle name="60% - Accent1 2 2 2 5" xfId="9477"/>
    <cellStyle name="輸出 2 6 6 8 2" xfId="9478"/>
    <cellStyle name="超链接 3 4 2 4 5" xfId="9479"/>
    <cellStyle name="_Slot Cost Calculations Sept08 2" xfId="9480"/>
    <cellStyle name="20% - Accent3 7" xfId="9481"/>
    <cellStyle name="_TJS" xfId="9482"/>
    <cellStyle name="60% - 강조색6 2 4 2" xfId="9483"/>
    <cellStyle name="Input 2 2 8 4" xfId="9484"/>
    <cellStyle name="超链接 3 4 2 4 5 2" xfId="9485"/>
    <cellStyle name="_Slot Cost Calculations Sept08 2 2" xfId="9486"/>
    <cellStyle name="60% - 輔色5 2 2 6" xfId="9487"/>
    <cellStyle name="20% - Accent4 7" xfId="9488"/>
    <cellStyle name="Normal 14 2 9" xfId="9489"/>
    <cellStyle name="60% - Accent1 2 4" xfId="9490"/>
    <cellStyle name="常规 17 2 7 2 2" xfId="9491"/>
    <cellStyle name="计算 2 2 10" xfId="9492"/>
    <cellStyle name="_Slot Cost Calculations Sept08 3 2" xfId="9493"/>
    <cellStyle name="60% - 輔色5 2 2 7" xfId="9494"/>
    <cellStyle name="20% - Accent4 8" xfId="9495"/>
    <cellStyle name="Percent 3 2" xfId="9496"/>
    <cellStyle name="常规 17 2 7 2 3" xfId="9497"/>
    <cellStyle name="计算 2 2 11" xfId="9498"/>
    <cellStyle name="_Slot Cost Calculations Sept08 3 3" xfId="9499"/>
    <cellStyle name="60% - Accent1 2 5" xfId="9500"/>
    <cellStyle name="Heading 1 2" xfId="9501"/>
    <cellStyle name="_Slot Cost Calculations Sept08_KEU Slot Cost Calc 02-02-2010_Simulation" xfId="9502"/>
    <cellStyle name="常规 42 10" xfId="9503"/>
    <cellStyle name="Heading 1 2 3" xfId="9504"/>
    <cellStyle name="_Slot Cost Calculations Sept08_KEU Slot Cost Calc 02-02-2010_Simulation 3" xfId="9505"/>
    <cellStyle name="常规 42 10 3" xfId="9506"/>
    <cellStyle name="20% - アクセント 1 6" xfId="9507"/>
    <cellStyle name="常规 2 2 4 13" xfId="9508"/>
    <cellStyle name="Heading 1 2 3 2" xfId="9509"/>
    <cellStyle name="_Slot Cost Calculations Sept08_KEU Slot Cost Calc 02-02-2010_Simulation 3 2" xfId="9510"/>
    <cellStyle name="常规 2 2 4 14" xfId="9511"/>
    <cellStyle name="Heading 1 2 3 3" xfId="9512"/>
    <cellStyle name="_Slot Cost Calculations Sept08_KEU Slot Cost Calc 02-02-2010_Simulation 3 3" xfId="9513"/>
    <cellStyle name="Heading 1 2 4" xfId="9514"/>
    <cellStyle name="_Slot Cost Calculations Sept08_KEU Slot Cost Calc 02-02-2010_Simulation 4" xfId="9515"/>
    <cellStyle name="Entered 2 2" xfId="9516"/>
    <cellStyle name="Heading 1 2 5" xfId="9517"/>
    <cellStyle name="_Slot Cost Calculations Sept08_KEU Slot Cost Calc 02-02-2010_Simulation 5" xfId="9518"/>
    <cellStyle name="Entered 2 3" xfId="9519"/>
    <cellStyle name="_Slot Cost Calculations Sept08_Slot Cost Calculations - Nov09" xfId="9520"/>
    <cellStyle name="Percent 4" xfId="9521"/>
    <cellStyle name="_Slot Cost Calculations Sept08_Slot Cost Calculations - Nov09 2" xfId="9522"/>
    <cellStyle name="常规 2 2 6 2 2 2 3" xfId="9523"/>
    <cellStyle name="60% - Accent1 3 5" xfId="9524"/>
    <cellStyle name="20% - Accent5 8" xfId="9525"/>
    <cellStyle name="20% - 輔色4 2 2 7" xfId="9526"/>
    <cellStyle name="常规 3 2 2 2 4 2 2 4" xfId="9527"/>
    <cellStyle name="_Slot Cost Calculations Sept08_Slot Cost Calculations - Nov09 2 2" xfId="9528"/>
    <cellStyle name="20% - Accent5 8 2" xfId="9529"/>
    <cellStyle name="_Slot Cost Calculations Sept08_Slot Cost Calculations - Nov09 2 3" xfId="9530"/>
    <cellStyle name="40% - 輔色5 2 3 2 2" xfId="9531"/>
    <cellStyle name="計算方式 2 6 5 7 3" xfId="9532"/>
    <cellStyle name="Subtotal" xfId="9533"/>
    <cellStyle name="_Slot Cost Calculations Sept08_Slot Cost Calculations - Nov09 3" xfId="9534"/>
    <cellStyle name="常规 2 2 6 2 2 2 4" xfId="9535"/>
    <cellStyle name="60% - Accent1 3 6" xfId="9536"/>
    <cellStyle name="Input 3 3 2 11" xfId="9537"/>
    <cellStyle name="_Slot Cost Calculations Sept08_Slot Cost Calculations - Nov09 3 2" xfId="9538"/>
    <cellStyle name="Input 3 3 2 12" xfId="9539"/>
    <cellStyle name="_Slot Cost Calculations Sept08_Slot Cost Calculations - Nov09 3 3" xfId="9540"/>
    <cellStyle name="_Slot Cost Calculations Sept08_Slot Cost Calculations - Nov09 4" xfId="9541"/>
    <cellStyle name="_Slot Cost Calculations Sept08_Slot Cost Calculations - Nov09 5" xfId="9542"/>
    <cellStyle name="計算方式 2 3 6 2 2 3" xfId="9543"/>
    <cellStyle name="20% - 輔色6 5" xfId="9544"/>
    <cellStyle name="계산 2 2 3 2" xfId="9545"/>
    <cellStyle name="一般 10 13" xfId="9546"/>
    <cellStyle name="40% - Accent6 2 3 3 3" xfId="9547"/>
    <cellStyle name="Input 3 4 11" xfId="9548"/>
    <cellStyle name="Input [yellow] 2 12" xfId="9549"/>
    <cellStyle name="Normal 2 5 2 4 3" xfId="9550"/>
    <cellStyle name="Примечание 4 2 6" xfId="9551"/>
    <cellStyle name="_Slot cost_KEU Slot Cost Calc 02-02-2010_Simulation" xfId="9552"/>
    <cellStyle name="輸出 2 5 2 4 8 2" xfId="9553"/>
    <cellStyle name="_Slot cost_KEU Slot Cost Calc 02-02-2010_Simulation 2 2" xfId="9554"/>
    <cellStyle name="40% - 강조색6 2 3 2" xfId="9555"/>
    <cellStyle name="超链接 3 2 5 2 5" xfId="9556"/>
    <cellStyle name="40% - Accent6 2 5" xfId="9557"/>
    <cellStyle name="計算方式 2 3 2 5 2" xfId="9558"/>
    <cellStyle name="Input 13 10" xfId="9559"/>
    <cellStyle name="輸出 2 5 2 4 8 3" xfId="9560"/>
    <cellStyle name="_Slot cost_KEU Slot Cost Calc 02-02-2010_Simulation 2 3" xfId="9561"/>
    <cellStyle name="常规 2 2 13 2" xfId="9562"/>
    <cellStyle name="40% - 강조색6 2 3 3" xfId="9563"/>
    <cellStyle name="Input 2 3 2 3 2 2" xfId="9564"/>
    <cellStyle name="40% - Accent6 2 6" xfId="9565"/>
    <cellStyle name="計算方式 2 3 2 5 3" xfId="9566"/>
    <cellStyle name="Input 13 11" xfId="9567"/>
    <cellStyle name="輸出 2 5 2 4 9" xfId="9568"/>
    <cellStyle name="_Slot cost_KEU Slot Cost Calc 02-02-2010_Simulation 3" xfId="9569"/>
    <cellStyle name="40% - 강조색6 2 4" xfId="9570"/>
    <cellStyle name="備註 2 2 11" xfId="9571"/>
    <cellStyle name="常规 2 2 2 2 2 2 2 4 2 2" xfId="9572"/>
    <cellStyle name="超链接 3 2 5 3 5" xfId="9573"/>
    <cellStyle name="40% - Accent6 3 5" xfId="9574"/>
    <cellStyle name="常规 10 9" xfId="9575"/>
    <cellStyle name="常规 2 2 3 2 3 2 2 2 2 2" xfId="9576"/>
    <cellStyle name="Accent4" xfId="9577"/>
    <cellStyle name="輸出 2 5 2 4 9 2" xfId="9578"/>
    <cellStyle name="_Slot cost_KEU Slot Cost Calc 02-02-2010_Simulation 3 2" xfId="9579"/>
    <cellStyle name="40% - 강조색6 2 4 2" xfId="9580"/>
    <cellStyle name="備註 2 2 12" xfId="9581"/>
    <cellStyle name="常规 2 2 2 2 2 2 2 4 2 3" xfId="9582"/>
    <cellStyle name="超链接 3 2 5 3 6" xfId="9583"/>
    <cellStyle name="40% - Accent6 3 6" xfId="9584"/>
    <cellStyle name="常规 2 2 3 2 3 2 2 2 2 3" xfId="9585"/>
    <cellStyle name="Accent5" xfId="9586"/>
    <cellStyle name="輸出 2 5 2 4 9 3" xfId="9587"/>
    <cellStyle name="_Slot cost_KEU Slot Cost Calc 02-02-2010_Simulation 3 3" xfId="9588"/>
    <cellStyle name="常规 2 2 14 2" xfId="9589"/>
    <cellStyle name="40% - 강조색6 2 4 3" xfId="9590"/>
    <cellStyle name="_Slot cost_KEU Slot Cost Calc 02-02-2010_Simulation 4" xfId="9591"/>
    <cellStyle name="計算方式 2 12 7 2" xfId="9592"/>
    <cellStyle name="40% - 강조색6 2 5" xfId="9593"/>
    <cellStyle name="計算方式 2 12 7 3" xfId="9594"/>
    <cellStyle name="40% - 강조색6 2 6" xfId="9595"/>
    <cellStyle name="Normal 5 3 3 2" xfId="9596"/>
    <cellStyle name="輸入 7 4 2" xfId="9597"/>
    <cellStyle name="_Slot cost_KEU Slot Cost Calc 02-02-2010_Simulation 5" xfId="9598"/>
    <cellStyle name="合計 2 13 6 3" xfId="9599"/>
    <cellStyle name="_Slot cost_Slot Cost Calculations - Nov09" xfId="9600"/>
    <cellStyle name="20% - Accent3 4 2 4" xfId="9601"/>
    <cellStyle name="Calculation 2 2 2 4 2" xfId="9602"/>
    <cellStyle name="40% - 强调文字颜色 2 2 3 3 2" xfId="9603"/>
    <cellStyle name="60% - アクセント 3 2 3" xfId="9604"/>
    <cellStyle name="Comma 2 2 6" xfId="9605"/>
    <cellStyle name="常规 3 5 3" xfId="9606"/>
    <cellStyle name="_Slot cost_Slot Cost Calculations - Nov09 2 2" xfId="9607"/>
    <cellStyle name="Normal 14 4 2" xfId="9608"/>
    <cellStyle name="常规 3 4 2 2 5 2 2" xfId="9609"/>
    <cellStyle name="20% - Accent3 4 2 5" xfId="9610"/>
    <cellStyle name="Calculation 2 2 2 4 3" xfId="9611"/>
    <cellStyle name="輸出 2 5 5 8 2" xfId="9612"/>
    <cellStyle name="40% - 强调文字颜色 2 2 3 3 3" xfId="9613"/>
    <cellStyle name="常规 3 5 4" xfId="9614"/>
    <cellStyle name="_Slot cost_Slot Cost Calculations - Nov09 2 3" xfId="9615"/>
    <cellStyle name="Calculation 2 2 2 5" xfId="9616"/>
    <cellStyle name="20% - 輔色3 2 3 4" xfId="9617"/>
    <cellStyle name="40% - 强调文字颜色 2 2 3 4" xfId="9618"/>
    <cellStyle name="Note 2 2 2 2 6 2" xfId="9619"/>
    <cellStyle name="常规 2 4 5 2 2 3" xfId="9620"/>
    <cellStyle name="_Slot cost_Slot Cost Calculations - Nov09 3" xfId="9621"/>
    <cellStyle name="Normal 2 2 7" xfId="9622"/>
    <cellStyle name="常规 2 17 2 4" xfId="9623"/>
    <cellStyle name="常规 2 22 2 4" xfId="9624"/>
    <cellStyle name="60% - アクセント 3 3 3" xfId="9625"/>
    <cellStyle name="常规 3 6 3" xfId="9626"/>
    <cellStyle name="_Slot cost_Slot Cost Calculations - Nov09 3 2" xfId="9627"/>
    <cellStyle name="常规 3 6 4" xfId="9628"/>
    <cellStyle name="_Slot cost_Slot Cost Calculations - Nov09 3 3" xfId="9629"/>
    <cellStyle name="Calculation 2 2 2 6" xfId="9630"/>
    <cellStyle name="常规 5 8 4 2" xfId="9631"/>
    <cellStyle name="20% - 輔色3 2 3 5" xfId="9632"/>
    <cellStyle name="20% - Accent5 2 2 2 2" xfId="9633"/>
    <cellStyle name="常规 3 2 2 2 3 2 3 2" xfId="9634"/>
    <cellStyle name="輸出 2 3 2 4 2" xfId="9635"/>
    <cellStyle name="40% - 强调文字颜色 2 2 3 5" xfId="9636"/>
    <cellStyle name="Input 12 2 2" xfId="9637"/>
    <cellStyle name="_Slot cost_Slot Cost Calculations - Nov09 4" xfId="9638"/>
    <cellStyle name="计算 2 2 4 2 2" xfId="9639"/>
    <cellStyle name="Calculation 2 2 2 7" xfId="9640"/>
    <cellStyle name="常规 5 8 4 3" xfId="9641"/>
    <cellStyle name="计算 2 2 2 3 10 2" xfId="9642"/>
    <cellStyle name="20% - Accent5 2 2 2 3" xfId="9643"/>
    <cellStyle name="常规 3 2 2 2 3 2 3 3" xfId="9644"/>
    <cellStyle name="강조색2 2 2 2 2" xfId="9645"/>
    <cellStyle name="備註 2 2 4 6 2" xfId="9646"/>
    <cellStyle name="강조색4 4 2" xfId="9647"/>
    <cellStyle name="Input 12 2 3" xfId="9648"/>
    <cellStyle name="_Slot cost_Slot Cost Calculations - Nov09 5" xfId="9649"/>
    <cellStyle name="輸入 2 7 5 2 2 3" xfId="9650"/>
    <cellStyle name="输入 2 4 2 3 3" xfId="9651"/>
    <cellStyle name="Accent3 2 3 4" xfId="9652"/>
    <cellStyle name="Calculation 4 3 2 4 2" xfId="9653"/>
    <cellStyle name="_StartUp" xfId="9654"/>
    <cellStyle name="_StartUp 2" xfId="9655"/>
    <cellStyle name="Accent3 3" xfId="9656"/>
    <cellStyle name="40% - Accent6 3 4 3" xfId="9657"/>
    <cellStyle name="常规 10 8 3" xfId="9658"/>
    <cellStyle name="_StartUp_1004 MAL II線" xfId="9659"/>
    <cellStyle name="_StartUp_1004 MAL II線 2" xfId="9660"/>
    <cellStyle name="hayatl 3" xfId="9661"/>
    <cellStyle name="Calculation 4 3 2 4 3" xfId="9662"/>
    <cellStyle name="汇总 2 2 2 7" xfId="9663"/>
    <cellStyle name="20% - 강조색1" xfId="9664"/>
    <cellStyle name="Note 3 2 6 2" xfId="9665"/>
    <cellStyle name="_StartUp_2012_1st_Qtr_SKD_Review 2" xfId="9666"/>
    <cellStyle name="常规 48 5 2 2 2" xfId="9667"/>
    <cellStyle name="입력 3 2 2 9" xfId="9668"/>
    <cellStyle name="Note 5 12" xfId="9669"/>
    <cellStyle name="Output 2 4 2 2 3" xfId="9670"/>
    <cellStyle name="_StartUp_2012_1st_Qtr_SKD_Review_B50306CVI" xfId="9671"/>
    <cellStyle name="_StartUp_2012_1st_Qtr_SKD_Review_B50306CVI 3" xfId="9672"/>
    <cellStyle name="Примечание 2 2 2 2" xfId="9673"/>
    <cellStyle name="常规 10 3 2 3 2 2" xfId="9674"/>
    <cellStyle name="_StartUp_2012Q1_B50306CVI" xfId="9675"/>
    <cellStyle name="超链接 6 3 7" xfId="9676"/>
    <cellStyle name="Input 4 3 14" xfId="9677"/>
    <cellStyle name="_StartUp_2012Q1_B50306CVI 3" xfId="9678"/>
    <cellStyle name="備註 4 4" xfId="9679"/>
    <cellStyle name="常规 6 6 2 2 2 2" xfId="9680"/>
    <cellStyle name="40% - 輔色1 2 6 2" xfId="9681"/>
    <cellStyle name="_StartUp_2013 JP Golden Week 試算" xfId="9682"/>
    <cellStyle name="20% - Accent4 3 6" xfId="9683"/>
    <cellStyle name="Total 2 2 2 3 2" xfId="9684"/>
    <cellStyle name="20% - 着色 3 2 2 2" xfId="9685"/>
    <cellStyle name="Input 9 2 8" xfId="9686"/>
    <cellStyle name="20% - Accent4 2 3 4" xfId="9687"/>
    <cellStyle name="60% - 강조색3 3 3" xfId="9688"/>
    <cellStyle name="常规 3 3 2 2 3 3 3" xfId="9689"/>
    <cellStyle name="_StartUp_2013 JP Golden Week 試算 3" xfId="9690"/>
    <cellStyle name="60% - 輔色5 4 2" xfId="9691"/>
    <cellStyle name="_StartUp_2013 JP Golden Week 試算rvs 3" xfId="9692"/>
    <cellStyle name="Output 2 6 3" xfId="9693"/>
    <cellStyle name="常规 5 2 2 5 2" xfId="9694"/>
    <cellStyle name="Bad 2 2 2 3" xfId="9695"/>
    <cellStyle name="_StartUp_JSH-20130416" xfId="9696"/>
    <cellStyle name="_StartUp_JSH-20130416 3" xfId="9697"/>
    <cellStyle name="常规 5 2 2 5 2 3" xfId="9698"/>
    <cellStyle name="常规 7 2 3 5 2" xfId="9699"/>
    <cellStyle name="Bad 2 2 2 3 3" xfId="9700"/>
    <cellStyle name="Input 8 2 2 9" xfId="9701"/>
    <cellStyle name="常规 2 3 4 2 2" xfId="9702"/>
    <cellStyle name="常规 7 10 10" xfId="9703"/>
    <cellStyle name="常规 5 35" xfId="9704"/>
    <cellStyle name="_StartUp_JSH-20130416_B50306CVI" xfId="9705"/>
    <cellStyle name="備註 2 10 2" xfId="9706"/>
    <cellStyle name="Normal 4 3 3 4" xfId="9707"/>
    <cellStyle name="Input 8 2 2 9 2" xfId="9708"/>
    <cellStyle name="常规 2 3 4 2 2 2" xfId="9709"/>
    <cellStyle name="계산 4 3" xfId="9710"/>
    <cellStyle name="_StartUp_JSH-20130416_B50306CVI 2" xfId="9711"/>
    <cellStyle name="備註 2 10 2 2" xfId="9712"/>
    <cellStyle name="Normal 4 3 3 5" xfId="9713"/>
    <cellStyle name="Input 8 2 2 9 3" xfId="9714"/>
    <cellStyle name="常规 2 3 4 2 2 3" xfId="9715"/>
    <cellStyle name="계산 4 4" xfId="9716"/>
    <cellStyle name="_StartUp_JSH-20130416_B50306CVI 3" xfId="9717"/>
    <cellStyle name="Input 5 3 5 2" xfId="9718"/>
    <cellStyle name="표준 3 4" xfId="9719"/>
    <cellStyle name="計算方式 2 2 6 2 4" xfId="9720"/>
    <cellStyle name="Input 5 2 2 2 4" xfId="9721"/>
    <cellStyle name="40% - 輔色6 9" xfId="9722"/>
    <cellStyle name="備註 2 7 2" xfId="9723"/>
    <cellStyle name="_StartUp_JTP 與 Coscon CNP 互換 - 20130415_B50306CVI" xfId="9724"/>
    <cellStyle name="Input 5 3 5 2 2" xfId="9725"/>
    <cellStyle name="計算方式 2 2 6 2 4 2" xfId="9726"/>
    <cellStyle name="Input 5 2 2 2 4 2" xfId="9727"/>
    <cellStyle name="40% - 輔色6 9 2" xfId="9728"/>
    <cellStyle name="備註 2 7 2 2" xfId="9729"/>
    <cellStyle name="常规 3 5 4 2 3" xfId="9730"/>
    <cellStyle name="_StartUp_JTP 與 Coscon CNP 互換 - 20130415_B50306CVI 2" xfId="9731"/>
    <cellStyle name="備註 2 7 2 3" xfId="9732"/>
    <cellStyle name="常规 3 5 4 2 4" xfId="9733"/>
    <cellStyle name="_StartUp_JTP 與 Coscon CNP 互換 - 20130415_B50306CVI 3" xfId="9734"/>
    <cellStyle name="20% - 輔色6 2 2 5" xfId="9735"/>
    <cellStyle name="40% - 强调文字颜色 5 2 2 5" xfId="9736"/>
    <cellStyle name="Calculation 2 9 3" xfId="9737"/>
    <cellStyle name="Input 7 2 2 7 3" xfId="9738"/>
    <cellStyle name="超链接 3 2 2 2 8" xfId="9739"/>
    <cellStyle name="40% - Accent3 2 8" xfId="9740"/>
    <cellStyle name="常规 2 2 4 2 2 2 3 4" xfId="9741"/>
    <cellStyle name="超链接 5 5 5 2" xfId="9742"/>
    <cellStyle name="Input 4 14" xfId="9743"/>
    <cellStyle name="_StartUp_LMD PA2 study (2)" xfId="9744"/>
    <cellStyle name="超链接 5 5 5 2 3" xfId="9745"/>
    <cellStyle name="_StartUp_LMD PA2 study (2) 3" xfId="9746"/>
    <cellStyle name="Normal 2 4 2 4" xfId="9747"/>
    <cellStyle name="常规 2 3 2 2 4 2 2 4" xfId="9748"/>
    <cellStyle name="_StartUp_LMD PA2 study 3" xfId="9749"/>
    <cellStyle name="Input 6 12" xfId="9750"/>
    <cellStyle name="40% - Accent2 3 2 4 2" xfId="9751"/>
    <cellStyle name="Good 3 2 3" xfId="9752"/>
    <cellStyle name="_StartUp_NTE NOW_B50306CVI" xfId="9753"/>
    <cellStyle name="超链接 3 5 3" xfId="9754"/>
    <cellStyle name="_StartUp_NTE NOW_B50306CVI 2" xfId="9755"/>
    <cellStyle name="常规 20 8 3" xfId="9756"/>
    <cellStyle name="_StartUp_NTE NOW_Mindanao study 2" xfId="9757"/>
    <cellStyle name="Итог 2 2 11" xfId="9758"/>
    <cellStyle name="計算方式 2 3 5 10 3" xfId="9759"/>
    <cellStyle name="Output 2 3 8 3" xfId="9760"/>
    <cellStyle name="20% - Accent6 3 3 3" xfId="9761"/>
    <cellStyle name="_StartUp_NTE NOW_Mindanao study 3" xfId="9762"/>
    <cellStyle name="输出 2 2 4 2 11" xfId="9763"/>
    <cellStyle name="_TJS_Kelly_201303_Mindanao study 2" xfId="9764"/>
    <cellStyle name="_StartUp_PA2 1xWH50 無NGB加SKU-20130123" xfId="9765"/>
    <cellStyle name="輔色6 2 5 5" xfId="9766"/>
    <cellStyle name="_StartUp_PA2 1xWH50 無NGB加SKU-20130123 3" xfId="9767"/>
    <cellStyle name="_StartUp_PA2 NOW" xfId="9768"/>
    <cellStyle name="輸出 2 7 5 3" xfId="9769"/>
    <cellStyle name="Linked Cell 2 6" xfId="9770"/>
    <cellStyle name="常规 8 18 2" xfId="9771"/>
    <cellStyle name="常规 8 23 2" xfId="9772"/>
    <cellStyle name="40% - Accent1_012-(KMX) BTL Schedules for KHH_Cebu" xfId="9773"/>
    <cellStyle name="_StartUp_PA2 NOW_B50306CVI 2" xfId="9774"/>
    <cellStyle name="_StartUp_PA2 NOW_B50306CVI 3" xfId="9775"/>
    <cellStyle name="Normal 7 3 3 5" xfId="9776"/>
    <cellStyle name="常规 2 3 7 2 2 3" xfId="9777"/>
    <cellStyle name="_StartUp_PA2 NOW_Mindanao study" xfId="9778"/>
    <cellStyle name="표준 2 3" xfId="9779"/>
    <cellStyle name="40% - 輔色5 8" xfId="9780"/>
    <cellStyle name="警告文本 2 2 2 4" xfId="9781"/>
    <cellStyle name="_StartUp_PA2 NOW_Mindanao study 2" xfId="9782"/>
    <cellStyle name="常规 45 3 2" xfId="9783"/>
    <cellStyle name="常规 50 3 2" xfId="9784"/>
    <cellStyle name="Input 5 3 4 2" xfId="9785"/>
    <cellStyle name="표준 2 4" xfId="9786"/>
    <cellStyle name="40% - 輔色5 9" xfId="9787"/>
    <cellStyle name="_StartUp_PA2 NOW_Mindanao study 3" xfId="9788"/>
    <cellStyle name="Input 32 5" xfId="9789"/>
    <cellStyle name="Input 27 5" xfId="9790"/>
    <cellStyle name="常规 11 2 11" xfId="9791"/>
    <cellStyle name="常规 7 17 4 3" xfId="9792"/>
    <cellStyle name="超链接 3 2 2 2 5 2 2" xfId="9793"/>
    <cellStyle name="40% - Accent3 2 5 2 2" xfId="9794"/>
    <cellStyle name="_StartUp_TPS TISPROFORMA120917A (2)" xfId="9795"/>
    <cellStyle name="_StartUp_TPS TISPROFORMA120917A (2) 2" xfId="9796"/>
    <cellStyle name="Calculation 4 8 2 3" xfId="9797"/>
    <cellStyle name="_StartUp_TPS TISPROFORMA120917A (2) 3" xfId="9798"/>
    <cellStyle name="_StartUp_麥寮二線研究HK 版" xfId="9799"/>
    <cellStyle name="超链接 3 2 2 2 2 4 2 2" xfId="9800"/>
    <cellStyle name="40% - Accent3 2 2 4 2 2" xfId="9801"/>
    <cellStyle name="輸出 2 2 6 2 6 3" xfId="9802"/>
    <cellStyle name="常规 7 7 5" xfId="9803"/>
    <cellStyle name="_Teresa 201010" xfId="9804"/>
    <cellStyle name="常规 7 7 5 3" xfId="9805"/>
    <cellStyle name="_Teresa 201010 3" xfId="9806"/>
    <cellStyle name="超链接 3 2 5 3 2" xfId="9807"/>
    <cellStyle name="_Teresa 201010_2013 潑水節併班-NTE" xfId="9808"/>
    <cellStyle name="40% - Accent6 3 2" xfId="9809"/>
    <cellStyle name="常规 10 6" xfId="9810"/>
    <cellStyle name="常规 6 2 4 7" xfId="9811"/>
    <cellStyle name="Итог 10 3" xfId="9812"/>
    <cellStyle name="常规 9 2 5 9 2" xfId="9813"/>
    <cellStyle name="Accent1" xfId="9814"/>
    <cellStyle name="20% - Accent1 3 2 3 2 2" xfId="9815"/>
    <cellStyle name="20% - Accent4 4 7" xfId="9816"/>
    <cellStyle name="Accent1 2" xfId="9817"/>
    <cellStyle name="Total 2 2 2 4 3" xfId="9818"/>
    <cellStyle name="超链接 3 2 5 3 2 2" xfId="9819"/>
    <cellStyle name="_Teresa 201010_2013 潑水節併班-NTE 2" xfId="9820"/>
    <cellStyle name="40% - Accent6 3 2 2" xfId="9821"/>
    <cellStyle name="常规 10 6 2" xfId="9822"/>
    <cellStyle name="20% - Accent4 2 2 2 5" xfId="9823"/>
    <cellStyle name="超链接 2 6 4 2 4" xfId="9824"/>
    <cellStyle name="Accent3 2 3 2 2" xfId="9825"/>
    <cellStyle name="Accent1 3" xfId="9826"/>
    <cellStyle name="Total 2 2 2 4 4" xfId="9827"/>
    <cellStyle name="超链接 3 2 5 3 2 3" xfId="9828"/>
    <cellStyle name="_Teresa 201010_2013 潑水節併班-NTE 3" xfId="9829"/>
    <cellStyle name="40% - Accent6 3 2 3" xfId="9830"/>
    <cellStyle name="常规 10 6 3" xfId="9831"/>
    <cellStyle name="20% - Accent3 4 7" xfId="9832"/>
    <cellStyle name="超链接 3 2 5 2 2 2" xfId="9833"/>
    <cellStyle name="40% - Accent6 2 2 2" xfId="9834"/>
    <cellStyle name="汇总 3 2 3 2" xfId="9835"/>
    <cellStyle name="_Teresa 201010_Annie_201302" xfId="9836"/>
    <cellStyle name="常规 2 2 4 2 7 3" xfId="9837"/>
    <cellStyle name="超链接 3 2 5 2 2 2 3" xfId="9838"/>
    <cellStyle name="40% - Accent6 2 2 2 3" xfId="9839"/>
    <cellStyle name="常规 25 2 2 2 3 7" xfId="9840"/>
    <cellStyle name="_Teresa 201010_Annie_201302 3" xfId="9841"/>
    <cellStyle name="常规 7 8 3" xfId="9842"/>
    <cellStyle name="_Teresa 201103" xfId="9843"/>
    <cellStyle name="常规 7 8 3 3" xfId="9844"/>
    <cellStyle name="_Teresa 201103 3" xfId="9845"/>
    <cellStyle name="常规 6 19 6 2" xfId="9846"/>
    <cellStyle name="輸入 2 5 6 2 2 2" xfId="9847"/>
    <cellStyle name="20% - Accent5 4 2 3" xfId="9848"/>
    <cellStyle name="常规 3 2 2 2 5 2 4" xfId="9849"/>
    <cellStyle name="輸出 2 5 2 5" xfId="9850"/>
    <cellStyle name="40% - 着色 4 2 2" xfId="9851"/>
    <cellStyle name="輸出 2 2 6 2 7 3" xfId="9852"/>
    <cellStyle name="常规 7 8 5" xfId="9853"/>
    <cellStyle name="_Teresa 201110" xfId="9854"/>
    <cellStyle name="_Teresa 201105" xfId="9855"/>
    <cellStyle name="Calculation 4 2 3 6" xfId="9856"/>
    <cellStyle name="常规 7 8 5 2" xfId="9857"/>
    <cellStyle name="_Teresa 201110 2" xfId="9858"/>
    <cellStyle name="_Teresa 201105 2" xfId="9859"/>
    <cellStyle name="20% - Accent5 4 2 3 2" xfId="9860"/>
    <cellStyle name="輸出 2 5 2 5 2" xfId="9861"/>
    <cellStyle name="40% - 着色 4 2 2 2" xfId="9862"/>
    <cellStyle name="Calculation 4 2 3 7" xfId="9863"/>
    <cellStyle name="常规 7 8 5 3" xfId="9864"/>
    <cellStyle name="_Teresa 201110 3" xfId="9865"/>
    <cellStyle name="_Teresa 201105 3" xfId="9866"/>
    <cellStyle name="備註 2 4 4 7 2" xfId="9867"/>
    <cellStyle name="超链接 3 2 2 5 3 2 2" xfId="9868"/>
    <cellStyle name="20% - Accent5 4 2 3 3" xfId="9869"/>
    <cellStyle name="_Teresa 201105_2013 潑水節併班-NTE" xfId="9870"/>
    <cellStyle name="常规 2 3 4 2 3 2" xfId="9871"/>
    <cellStyle name="輸入 2 2 5 2 2 2" xfId="9872"/>
    <cellStyle name="계산 5 3" xfId="9873"/>
    <cellStyle name="_Teresa 201105_2013 潑水節併班-NTE 2" xfId="9874"/>
    <cellStyle name="常规 2 3 4 2 3 2 2" xfId="9875"/>
    <cellStyle name="계산 5 3 2" xfId="9876"/>
    <cellStyle name="_Teresa 201105_Annie_201302" xfId="9877"/>
    <cellStyle name="備註 2 2 3 2 8 2" xfId="9878"/>
    <cellStyle name="常规 7 8 8" xfId="9879"/>
    <cellStyle name="輸出 2 7 5 8 3" xfId="9880"/>
    <cellStyle name="Normal 11 4" xfId="9881"/>
    <cellStyle name="_Teresa 201108" xfId="9882"/>
    <cellStyle name="常规 3 4 2 2 2 2" xfId="9883"/>
    <cellStyle name="输入 2 2 6 5" xfId="9884"/>
    <cellStyle name="계산 5 8 2" xfId="9885"/>
    <cellStyle name="Input 2 2 3 5 3" xfId="9886"/>
    <cellStyle name="40% - 輔色3 6" xfId="9887"/>
    <cellStyle name="常规 7 8 8 2" xfId="9888"/>
    <cellStyle name="Normal 11 4 2" xfId="9889"/>
    <cellStyle name="20% - 强调文字颜色 3 2 2 5" xfId="9890"/>
    <cellStyle name="_Teresa 201108 2" xfId="9891"/>
    <cellStyle name="常规 3 4 2 2 2 2 2" xfId="9892"/>
    <cellStyle name="40% - 輔色3 7" xfId="9893"/>
    <cellStyle name="常规 7 8 8 3" xfId="9894"/>
    <cellStyle name="Normal 11 4 3" xfId="9895"/>
    <cellStyle name="_Teresa 201108 3" xfId="9896"/>
    <cellStyle name="常规 3 4 2 2 2 2 3" xfId="9897"/>
    <cellStyle name="输入 2 2 6 5 3" xfId="9898"/>
    <cellStyle name="常规 2 2 6 8" xfId="9899"/>
    <cellStyle name="Normal 10 4 2 2" xfId="9900"/>
    <cellStyle name="40% - 輔色4 6" xfId="9901"/>
    <cellStyle name="常规 7 8 9 2" xfId="9902"/>
    <cellStyle name="Note 2 3 12" xfId="9903"/>
    <cellStyle name="Normal 11 5 2" xfId="9904"/>
    <cellStyle name="20% - 强调文字颜色 3 2 3 5" xfId="9905"/>
    <cellStyle name="_Teresa 201109 2" xfId="9906"/>
    <cellStyle name="常规 3 4 2 2 2 3 2" xfId="9907"/>
    <cellStyle name="Normal 10 3 2 2 2" xfId="9908"/>
    <cellStyle name="40% - 輔色4 7" xfId="9909"/>
    <cellStyle name="常规 7 8 9 3" xfId="9910"/>
    <cellStyle name="Normal 11 5 3" xfId="9911"/>
    <cellStyle name="_Teresa 201109 3" xfId="9912"/>
    <cellStyle name="常规 3 4 2 2 2 3 3" xfId="9913"/>
    <cellStyle name="常规 6 19 6 3" xfId="9914"/>
    <cellStyle name="輸入 2 5 6 2 2 3" xfId="9915"/>
    <cellStyle name="20% - Accent5 4 2 4" xfId="9916"/>
    <cellStyle name="40% - 着色 4 2 3" xfId="9917"/>
    <cellStyle name="常规 7 8 6" xfId="9918"/>
    <cellStyle name="Normal 11 2" xfId="9919"/>
    <cellStyle name="_Teresa 201111" xfId="9920"/>
    <cellStyle name="40% - 輔色1 6" xfId="9921"/>
    <cellStyle name="Calculation 4 2 4 6" xfId="9922"/>
    <cellStyle name="常规 7 8 6 2" xfId="9923"/>
    <cellStyle name="Normal 11 2 2" xfId="9924"/>
    <cellStyle name="_Teresa 201111 2" xfId="9925"/>
    <cellStyle name="20% - Accent5 4 2 4 2" xfId="9926"/>
    <cellStyle name="40% - 輔色1 7" xfId="9927"/>
    <cellStyle name="Calculation 4 2 4 7" xfId="9928"/>
    <cellStyle name="常规 7 8 6 3" xfId="9929"/>
    <cellStyle name="Normal 11 2 3" xfId="9930"/>
    <cellStyle name="_Teresa 201111 3" xfId="9931"/>
    <cellStyle name="常规 7 8 7" xfId="9932"/>
    <cellStyle name="輸出 2 7 5 8 2" xfId="9933"/>
    <cellStyle name="Normal 11 3" xfId="9934"/>
    <cellStyle name="_Teresa 201112" xfId="9935"/>
    <cellStyle name="Input 2 2 3 5 2" xfId="9936"/>
    <cellStyle name="常规 4 2 2 2 2 2 3 2 3" xfId="9937"/>
    <cellStyle name="20% - Accent5 4 2 5" xfId="9938"/>
    <cellStyle name="40% - 輔色2 6" xfId="9939"/>
    <cellStyle name="常规 7 8 7 2" xfId="9940"/>
    <cellStyle name="Normal 11 3 2" xfId="9941"/>
    <cellStyle name="_Teresa 201112 2" xfId="9942"/>
    <cellStyle name="40% - 輔色2 7" xfId="9943"/>
    <cellStyle name="Примечание 3 2 2 10" xfId="9944"/>
    <cellStyle name="常规 7 8 7 3" xfId="9945"/>
    <cellStyle name="Normal 11 3 3" xfId="9946"/>
    <cellStyle name="_Teresa 201112 3" xfId="9947"/>
    <cellStyle name="輸入 2 5 3 3 5 2" xfId="9948"/>
    <cellStyle name="20% - Accent3 2 2" xfId="9949"/>
    <cellStyle name="_TIS 2" xfId="9950"/>
    <cellStyle name="20% - Accent3 7 2" xfId="9951"/>
    <cellStyle name="_TJS 2" xfId="9952"/>
    <cellStyle name="20% - Accent3 7 3" xfId="9953"/>
    <cellStyle name="_TJS 3" xfId="9954"/>
    <cellStyle name="超链接 3 4 6 3 3" xfId="9955"/>
    <cellStyle name="20% - 강조색6 3" xfId="9956"/>
    <cellStyle name="_TJS_Kelly_201303 3" xfId="9957"/>
    <cellStyle name="常规 2 3 17 2" xfId="9958"/>
    <cellStyle name="常规 4 3 4 2 2" xfId="9959"/>
    <cellStyle name="40% - 輔色6 2 3 4" xfId="9960"/>
    <cellStyle name="Normal 2 6" xfId="9961"/>
    <cellStyle name="_TJS_Kelly_201303_B50306CVI" xfId="9962"/>
    <cellStyle name="常规 2 3 2 2 4 4" xfId="9963"/>
    <cellStyle name="Hyperlink 2 10" xfId="9964"/>
    <cellStyle name="20% - Accent1 2 6 2" xfId="9965"/>
    <cellStyle name="常规 3 10 5" xfId="9966"/>
    <cellStyle name="강조색5 2" xfId="9967"/>
    <cellStyle name="常规 2 2 4 3 8" xfId="9968"/>
    <cellStyle name="Normal 2 6 2" xfId="9969"/>
    <cellStyle name="_TJS_Kelly_201303_B50306CVI 2" xfId="9970"/>
    <cellStyle name="超链接 2 6 4 3" xfId="9971"/>
    <cellStyle name="常规 3 3 3 2 4 2 2" xfId="9972"/>
    <cellStyle name="40% - 輔色1 2 8" xfId="9973"/>
    <cellStyle name="_TJS_Kelly_201303_Mindanao study" xfId="9974"/>
    <cellStyle name="Warning Text 3 4" xfId="9975"/>
    <cellStyle name="常规 7 2 2 2 3 2" xfId="9976"/>
    <cellStyle name="40% - 輔色5 3 2" xfId="9977"/>
    <cellStyle name="常规 3 4 3 8" xfId="9978"/>
    <cellStyle name="_TJS_Kelly_201303_Mindanao study 3" xfId="9979"/>
    <cellStyle name="Sombra1" xfId="9980"/>
    <cellStyle name="常规 3 3 4 3 2 2" xfId="9981"/>
    <cellStyle name="20% - 輔色3 2 6" xfId="9982"/>
    <cellStyle name="40% - Accent1 6 2" xfId="9983"/>
    <cellStyle name="40% - 强调文字颜色 2 2 6" xfId="9984"/>
    <cellStyle name="常规 2 3 3 3 2 4" xfId="9985"/>
    <cellStyle name="20% - Accent2 3 4 2" xfId="9986"/>
    <cellStyle name="輸入 2 6 2 4 2 8" xfId="9987"/>
    <cellStyle name="_TMT OMIT" xfId="9988"/>
    <cellStyle name="20% - Accent2 3 4 2 2" xfId="9989"/>
    <cellStyle name="Calculation 2 2 5 3" xfId="9990"/>
    <cellStyle name="輸入 2 6 2 4 2 8 2" xfId="9991"/>
    <cellStyle name="_TMT OMIT 2" xfId="9992"/>
    <cellStyle name="輸入 2 5 6 5" xfId="9993"/>
    <cellStyle name="Sombra1 2" xfId="9994"/>
    <cellStyle name="常规 3 3 4 3 2 2 2" xfId="9995"/>
    <cellStyle name="20% - 輔色3 2 6 2" xfId="9996"/>
    <cellStyle name="常规 2 2 3 2 2 4 4" xfId="9997"/>
    <cellStyle name="40% - 强调文字颜色 2 2 6 2" xfId="9998"/>
    <cellStyle name="60% - Accent6 4 2 5" xfId="9999"/>
    <cellStyle name="常规 3 2 4 2 2 2 4" xfId="10000"/>
    <cellStyle name="輸入 2 6 2 4 2 8 3" xfId="10001"/>
    <cellStyle name="_TMT OMIT 3" xfId="10002"/>
    <cellStyle name="Input 23 2 3 2" xfId="10003"/>
    <cellStyle name="Input 18 2 3 2" xfId="10004"/>
    <cellStyle name="Calculation 2 2 5 4" xfId="10005"/>
    <cellStyle name="輸入 2 5 6 6" xfId="10006"/>
    <cellStyle name="Sombra1 3" xfId="10007"/>
    <cellStyle name="Normal 7 8 2 2" xfId="10008"/>
    <cellStyle name="常规 3 3 4 3 2 2 3" xfId="10009"/>
    <cellStyle name="20% - 輔色3 2 6 3" xfId="10010"/>
    <cellStyle name="40% - 强调文字颜色 2 2 6 3" xfId="10011"/>
    <cellStyle name="輸入 8 2 2 2" xfId="10012"/>
    <cellStyle name="Calculation 2 2 4 5 3" xfId="10013"/>
    <cellStyle name="超链接 2 9 2 2 2 2" xfId="10014"/>
    <cellStyle name="Normal 16 5 2" xfId="10015"/>
    <cellStyle name="Normal 2 7 10" xfId="10016"/>
    <cellStyle name="Normal 15 2 2 4" xfId="10017"/>
    <cellStyle name="_TMT 報告" xfId="10018"/>
    <cellStyle name="輸入 2 5 5 7 3" xfId="10019"/>
    <cellStyle name="Input 10 2" xfId="10020"/>
    <cellStyle name="计算 2 4 3" xfId="10021"/>
    <cellStyle name="Normal 16 5 2 2" xfId="10022"/>
    <cellStyle name="超链接 2 3 6 2" xfId="10023"/>
    <cellStyle name="Calculation 2 3 10" xfId="10024"/>
    <cellStyle name="Normal 15 2 2 4 2" xfId="10025"/>
    <cellStyle name="_TMT 報告 2" xfId="10026"/>
    <cellStyle name="Input 10 2 2" xfId="10027"/>
    <cellStyle name="常规 5 10 4 3" xfId="10028"/>
    <cellStyle name="열어본 하이퍼링크" xfId="10029"/>
    <cellStyle name="Normal 3 4 5" xfId="10030"/>
    <cellStyle name="40% - 强调文字颜色 2 4" xfId="10031"/>
    <cellStyle name="常规 2 18 4 2" xfId="10032"/>
    <cellStyle name="20% - 輔色3 4" xfId="10033"/>
    <cellStyle name="40% - Accent2 3 2 2 2 2" xfId="10034"/>
    <cellStyle name="输出 2 2 2 5 2 3" xfId="10035"/>
    <cellStyle name="_TPI 201107後 2" xfId="10036"/>
    <cellStyle name="Normal 3 4 6" xfId="10037"/>
    <cellStyle name="常规 2 18 4 3" xfId="10038"/>
    <cellStyle name="常规 4 2 6 2" xfId="10039"/>
    <cellStyle name="좋음 2 3 2" xfId="10040"/>
    <cellStyle name="20% - 輔色3 5" xfId="10041"/>
    <cellStyle name="_TPI 201107後 3" xfId="10042"/>
    <cellStyle name="_TPI_2012 CNY Blank Sailing BC update   (2)" xfId="10043"/>
    <cellStyle name="_TPI_2012 CNY Blank Sailing BC update   (2) 2" xfId="10044"/>
    <cellStyle name="Output 2 3 7" xfId="10045"/>
    <cellStyle name="備註 2 6 2 2 9" xfId="10046"/>
    <cellStyle name="常规 5 2 2 2 6" xfId="10047"/>
    <cellStyle name="20% - Accent6 3 2" xfId="10048"/>
    <cellStyle name="常规 3 5 7 2" xfId="10049"/>
    <cellStyle name="_TPI_2012 CNY Blank Sailing BC update   (2)_CVT投入2500船型 study 20120704 (2)" xfId="10050"/>
    <cellStyle name="常规 10 2 3 4 3" xfId="10051"/>
    <cellStyle name="差_JTX-CMA CGM" xfId="10052"/>
    <cellStyle name="Output 2 3 7 3" xfId="10053"/>
    <cellStyle name="Commentaire 2 6" xfId="10054"/>
    <cellStyle name="20% - Accent6 3 2 3" xfId="10055"/>
    <cellStyle name="常规 3 2 2 3 4 2 4" xfId="10056"/>
    <cellStyle name="Calculation 2 3 8" xfId="10057"/>
    <cellStyle name="_TPI_2012 CNY Blank Sailing BC update   (2)_CVT投入2500船型 study 20120704 (2) 3" xfId="10058"/>
    <cellStyle name="60% - 着色 4 2" xfId="10059"/>
    <cellStyle name="Output 2 2 5 4" xfId="10060"/>
    <cellStyle name="_TPI_2012 CNY Blank Sailing BC update   (2)_TPS+HPH 整併研究 - 20121012" xfId="10061"/>
    <cellStyle name="常规 5 3 4 6" xfId="10062"/>
    <cellStyle name="40% - 강조색5 2 2 3" xfId="10063"/>
    <cellStyle name="Output 2 2 5 4 2" xfId="10064"/>
    <cellStyle name="_TPI_2012 CNY Blank Sailing BC update   (2)_TPS+HPH 整併研究 - 20121012 2" xfId="10065"/>
    <cellStyle name="40% - 강조색5 2 2 4" xfId="10066"/>
    <cellStyle name="Output 2 2 5 4 3" xfId="10067"/>
    <cellStyle name="_TPI_2012 CNY Blank Sailing BC update   (2)_TPS+HPH 整併研究 - 20121012 3" xfId="10068"/>
    <cellStyle name="_TPI_2012 日本新年併班 - JST" xfId="10069"/>
    <cellStyle name="一般 10 2 2 4" xfId="10070"/>
    <cellStyle name="合計 2 6 5 9 3" xfId="10071"/>
    <cellStyle name="20% - 강조색6 2 2 3 2" xfId="10072"/>
    <cellStyle name="¿­¾îº» ÇÏÀÌÆÛ¸µÅ© 6" xfId="10073"/>
    <cellStyle name="_TPI_2012 日本新年併班 - JST 2" xfId="10074"/>
    <cellStyle name="_TPI_2012 日本新年併班 - JTS" xfId="10075"/>
    <cellStyle name="常规 49 2 2 2 2 2 2" xfId="10076"/>
    <cellStyle name="常规 42 4 3 4" xfId="10077"/>
    <cellStyle name="20% - Accent3 2 2 6" xfId="10078"/>
    <cellStyle name="常规 7 9 8 3" xfId="10079"/>
    <cellStyle name="Normal 12 4 3" xfId="10080"/>
    <cellStyle name="常规 3 4 2 2 3 2 3" xfId="10081"/>
    <cellStyle name="常规 2 3 6 8" xfId="10082"/>
    <cellStyle name="Normal 10 5 2 2" xfId="10083"/>
    <cellStyle name="常规 42 4 3 4 2" xfId="10084"/>
    <cellStyle name="콤마_0e82LYX432mHp4bfOzJV4g9Sr" xfId="10085"/>
    <cellStyle name="_TPI_2012 日本新年併班 - JTS 2" xfId="10086"/>
    <cellStyle name="_TPI_Kelly_201303" xfId="10087"/>
    <cellStyle name="40% - 輔色1 2 5 2" xfId="10088"/>
    <cellStyle name="20% - Accent4 2 6" xfId="10089"/>
    <cellStyle name="Total 2 2 2 2 2" xfId="10090"/>
    <cellStyle name="20% - Accent4 2 2 4" xfId="10091"/>
    <cellStyle name="60% - 강조색3 2 3" xfId="10092"/>
    <cellStyle name="常规 3 3 2 2 3 2 3" xfId="10093"/>
    <cellStyle name="_TPI_Kelly_201303 2" xfId="10094"/>
    <cellStyle name="40% - 輔色1 2 5 3" xfId="10095"/>
    <cellStyle name="20% - Accent4 2 7" xfId="10096"/>
    <cellStyle name="Total 2 2 2 2 3" xfId="10097"/>
    <cellStyle name="Good 4 2" xfId="10098"/>
    <cellStyle name="60% - 강조색3 2 4" xfId="10099"/>
    <cellStyle name="常规 3 3 2 2 3 2 4" xfId="10100"/>
    <cellStyle name="常规 3 4 2 3 3 2 2" xfId="10101"/>
    <cellStyle name="20% - Accent4 2 2 5" xfId="10102"/>
    <cellStyle name="_TPI_Kelly_201303 3" xfId="10103"/>
    <cellStyle name="_TPI_Kelly_201303_B50306CVI" xfId="10104"/>
    <cellStyle name="壞 2 5 2 4" xfId="10105"/>
    <cellStyle name="40% - Accent1 6" xfId="10106"/>
    <cellStyle name="一般 11 2 2 5" xfId="10107"/>
    <cellStyle name="Примечание 4 2 2 8 2" xfId="10108"/>
    <cellStyle name="20% - Accent2 3 4" xfId="10109"/>
    <cellStyle name="超链接 6 4 3 2 4" xfId="10110"/>
    <cellStyle name="_TPI_Kelly_201303_B50306CVI 2" xfId="10111"/>
    <cellStyle name="壞 2 5 2 5" xfId="10112"/>
    <cellStyle name="20% - Accent6 2 2 2 4 2" xfId="10113"/>
    <cellStyle name="40% - Accent1 7" xfId="10114"/>
    <cellStyle name="20% - Accent2 3 5" xfId="10115"/>
    <cellStyle name="_TPI_Kelly_201303_B50306CVI 3" xfId="10116"/>
    <cellStyle name="Total 3 10 2" xfId="10117"/>
    <cellStyle name="_TPS" xfId="10118"/>
    <cellStyle name="Note 2 2 2 3 5" xfId="10119"/>
    <cellStyle name="_TPS 2" xfId="10120"/>
    <cellStyle name="_TPS Rotation (CKYH) 20090721" xfId="10121"/>
    <cellStyle name="20% - 輔色5 2 8" xfId="10122"/>
    <cellStyle name="_TPS Rotation (CKYH) 20090721 2" xfId="10123"/>
    <cellStyle name="常规 2 5 3 8 3" xfId="10124"/>
    <cellStyle name="超链接 3 2 2 6 4" xfId="10125"/>
    <cellStyle name="40% - 强调文字颜色 4 2 8" xfId="10126"/>
    <cellStyle name="20% - 强调文字颜色 3 2 3" xfId="10127"/>
    <cellStyle name="20% - 輔色5 2 9" xfId="10128"/>
    <cellStyle name="_TPS Rotation (CKYH) 20090721 3" xfId="10129"/>
    <cellStyle name="20% - 强调文字颜色 3 2 4" xfId="10130"/>
    <cellStyle name="20% - 輔色6 2 6 2" xfId="10131"/>
    <cellStyle name="常规 19 13" xfId="10132"/>
    <cellStyle name="タイトル" xfId="10133"/>
    <cellStyle name="超链接 3 2 3 6 2 2" xfId="10134"/>
    <cellStyle name="40% - 强调文字颜色 5 2 6 2" xfId="10135"/>
    <cellStyle name="_TPS TISPROFORMA120917A (2)" xfId="10136"/>
    <cellStyle name="_TPS TISPROFORMA120917A (2) 2" xfId="10137"/>
    <cellStyle name="Normal 419 2 2" xfId="10138"/>
    <cellStyle name="_TPS TISPROFORMA120917A (2) 3" xfId="10139"/>
    <cellStyle name="输入 2 2 2 11 2" xfId="10140"/>
    <cellStyle name="合計 2 2 7 2 2 3" xfId="10141"/>
    <cellStyle name="常规 8 4 2" xfId="10142"/>
    <cellStyle name="20% - 輔色1 5 2" xfId="10143"/>
    <cellStyle name="常规 4 2 4 2 2" xfId="10144"/>
    <cellStyle name="_TPS_AWE_CKYH_2009system_cost　Market Hire 3" xfId="10145"/>
    <cellStyle name="40% - 輔色5 2 3 4" xfId="10146"/>
    <cellStyle name="Output 2 2 4 5 2" xfId="10147"/>
    <cellStyle name="_TPSシステムコスト　2009July23" xfId="10148"/>
    <cellStyle name="輔色1 2 4 3" xfId="10149"/>
    <cellStyle name="Normal 2 5 2 3 2 2 3" xfId="10150"/>
    <cellStyle name="Input 6 2 3 3" xfId="10151"/>
    <cellStyle name="_TPSシステムコスト　2009July23 2" xfId="10152"/>
    <cellStyle name="_TPSシステムコスト　2009July23 3" xfId="10153"/>
    <cellStyle name="常规 3 2 2 2 2 2 4 2" xfId="10154"/>
    <cellStyle name="20% - 輔色3 8 2" xfId="10155"/>
    <cellStyle name="20% - 强调文字颜色 5 2 2 3 2" xfId="10156"/>
    <cellStyle name="标题 1 3" xfId="10157"/>
    <cellStyle name="常规 2 4 3 3 2 2 3" xfId="10158"/>
    <cellStyle name="輸出 2 2 2 5 2" xfId="10159"/>
    <cellStyle name="40% - 着色 1 2 2 2" xfId="10160"/>
    <cellStyle name="常规 2 3 3 2 2 2 5" xfId="10161"/>
    <cellStyle name="常规 3 3 2 3 2 2 2 2" xfId="10162"/>
    <cellStyle name="常规 7 15 4 2" xfId="10163"/>
    <cellStyle name="常规 4 8 5 2" xfId="10164"/>
    <cellStyle name="_Vizag study-1" xfId="10165"/>
    <cellStyle name="_Vizag study-1 2" xfId="10166"/>
    <cellStyle name="_Vizag study-1 3" xfId="10167"/>
    <cellStyle name="_WCSA study_for BC" xfId="10168"/>
    <cellStyle name="_WCSA study_for BC 2" xfId="10169"/>
    <cellStyle name="_WCSA study_for BC 3" xfId="10170"/>
    <cellStyle name="常规 36 4 5 2" xfId="10171"/>
    <cellStyle name="常规 49 3 4 2 2" xfId="10172"/>
    <cellStyle name="常规 2 2 2 2 2 3 4" xfId="10173"/>
    <cellStyle name="合計 2 3 2 5 6 3" xfId="10174"/>
    <cellStyle name="超链接 3 4 3 3" xfId="10175"/>
    <cellStyle name="_White Sea voayge 021 cancellation 試算" xfId="10176"/>
    <cellStyle name="60% - 着色 5 2 2 2" xfId="10177"/>
    <cellStyle name="常规 3 14 4" xfId="10178"/>
    <cellStyle name="常规 9 2 12 4 2" xfId="10179"/>
    <cellStyle name="超链接 3 3 3 2 3 2" xfId="10180"/>
    <cellStyle name="Accent6 4 2 4 2" xfId="10181"/>
    <cellStyle name="超链接 3 3 2 2 2 2 2" xfId="10182"/>
    <cellStyle name="Normal 3 2 2 4 8" xfId="10183"/>
    <cellStyle name="常规 2 3 2 3 2 3 2 3" xfId="10184"/>
    <cellStyle name="Normal 6 5" xfId="10185"/>
    <cellStyle name="常规 2 3 2 2 8 3" xfId="10186"/>
    <cellStyle name="常规 2 2 2 2 2 3 4 3" xfId="10187"/>
    <cellStyle name="超链接 3 4 3 3 3" xfId="10188"/>
    <cellStyle name="_White Sea voayge 021 cancellation 試算 3" xfId="10189"/>
    <cellStyle name="60% - Accent6_012-(KMX) BTL Schedules for KHH_Cebu" xfId="10190"/>
    <cellStyle name="60% - 輔色5 2 7 2" xfId="10191"/>
    <cellStyle name="_Winter Plan_Service Comparison" xfId="10192"/>
    <cellStyle name="常规 48 4 2" xfId="10193"/>
    <cellStyle name="常规 6 3 2 5 2" xfId="10194"/>
    <cellStyle name="Output 2 2 2 3 2 4" xfId="10195"/>
    <cellStyle name="Note 2 2 6" xfId="10196"/>
    <cellStyle name="_Winter Plan_Service Comparison 2" xfId="10197"/>
    <cellStyle name="常规 48 4 2 2" xfId="10198"/>
    <cellStyle name="强调文字颜色 2 3" xfId="10199"/>
    <cellStyle name="Calculation 4 2 2 4 3" xfId="10200"/>
    <cellStyle name="Note 2 2 6 2" xfId="10201"/>
    <cellStyle name="40% - 强调文字颜色 4 2 3 3 3" xfId="10202"/>
    <cellStyle name="_Winter Plan_Service Comparison 2 2" xfId="10203"/>
    <cellStyle name="常规 48 4 2 2 2" xfId="10204"/>
    <cellStyle name="Note 2 2 6 3" xfId="10205"/>
    <cellStyle name="_Winter Plan_Service Comparison 2 3" xfId="10206"/>
    <cellStyle name="常规 48 4 2 2 3" xfId="10207"/>
    <cellStyle name="Note 2 2 7" xfId="10208"/>
    <cellStyle name="輸出 2 6 5 2 6 2" xfId="10209"/>
    <cellStyle name="_Winter Plan_Service Comparison 3" xfId="10210"/>
    <cellStyle name="常规 48 4 2 3" xfId="10211"/>
    <cellStyle name="備註 2 2 2 2 2 5 2" xfId="10212"/>
    <cellStyle name="强调文字颜色 3 3" xfId="10213"/>
    <cellStyle name="Calculation 4 2 2 5 3" xfId="10214"/>
    <cellStyle name="Note 2 2 7 2" xfId="10215"/>
    <cellStyle name="超链接 3 2 3 2 2 7" xfId="10216"/>
    <cellStyle name="_Winter Plan_Service Comparison 3 2" xfId="10217"/>
    <cellStyle name="40% - Accent4 2 2 7" xfId="10218"/>
    <cellStyle name="常规 48 4 2 3 2" xfId="10219"/>
    <cellStyle name="Note 2 2 8" xfId="10220"/>
    <cellStyle name="輸出 2 6 5 2 6 3" xfId="10221"/>
    <cellStyle name="_Winter Plan_Service Comparison 4" xfId="10222"/>
    <cellStyle name="常规 48 4 2 4" xfId="10223"/>
    <cellStyle name="强调文字颜色 4 3" xfId="10224"/>
    <cellStyle name="Calculation 4 2 2 6 3" xfId="10225"/>
    <cellStyle name="輸出 2 5 2 4 2 3" xfId="10226"/>
    <cellStyle name="Note 2 2 8 2" xfId="10227"/>
    <cellStyle name="_Winter Plan_Service Comparison 4 2" xfId="10228"/>
    <cellStyle name="Note 2 2 9" xfId="10229"/>
    <cellStyle name="_Winter Plan_Service Comparison 5" xfId="10230"/>
    <cellStyle name="常规 5 4 4 2" xfId="10231"/>
    <cellStyle name="_Winter Plan_Service Comparison 6" xfId="10232"/>
    <cellStyle name="常规 5 4 4 3" xfId="10233"/>
    <cellStyle name="계산 2 4 2 4 2" xfId="10234"/>
    <cellStyle name="20% - Accent5 3 4 2 2" xfId="10235"/>
    <cellStyle name="_WSA" xfId="10236"/>
    <cellStyle name="20% - 강조색4 5 2" xfId="10237"/>
    <cellStyle name="40% - Accent6 2 9" xfId="10238"/>
    <cellStyle name="一般 5 4" xfId="10239"/>
    <cellStyle name="超链接 2 3 2 4 2" xfId="10240"/>
    <cellStyle name="_WSA 12月份報告 (3)" xfId="10241"/>
    <cellStyle name="60% - 輔色2 2 2 2 2" xfId="10242"/>
    <cellStyle name="一般 5 4 3" xfId="10243"/>
    <cellStyle name="超链接 2 3 2 4 2 3" xfId="10244"/>
    <cellStyle name="_WSA 12月份報告 (3) 3" xfId="10245"/>
    <cellStyle name="_WSA 2" xfId="10246"/>
    <cellStyle name="Вывод 6" xfId="10247"/>
    <cellStyle name="備註 2 3 13 2" xfId="10248"/>
    <cellStyle name="合計 2 3 6 2 3 3" xfId="10249"/>
    <cellStyle name="_WSA Cost" xfId="10250"/>
    <cellStyle name="연결된 셀 2 2 5" xfId="10251"/>
    <cellStyle name="Вывод 6 2" xfId="10252"/>
    <cellStyle name="Input 5 3 4 2 3" xfId="10253"/>
    <cellStyle name="_WSA Cost 2" xfId="10254"/>
    <cellStyle name="Вывод 6 3" xfId="10255"/>
    <cellStyle name="_WSA Cost 3" xfId="10256"/>
    <cellStyle name="Accent4 3 4 2" xfId="10257"/>
    <cellStyle name="20% - 강조색1 2 4 2" xfId="10258"/>
    <cellStyle name="Accent1 4" xfId="10259"/>
    <cellStyle name="Total 2 2 2 4 5" xfId="10260"/>
    <cellStyle name="超链接 3 2 5 3 2 4" xfId="10261"/>
    <cellStyle name="40% - Accent6 3 2 4" xfId="10262"/>
    <cellStyle name="常规 10 6 4" xfId="10263"/>
    <cellStyle name="Итог 2 6" xfId="10264"/>
    <cellStyle name="Date 5" xfId="10265"/>
    <cellStyle name="_WSA 買艙 (2) 2" xfId="10266"/>
    <cellStyle name="20% - 강조색1 2 4 3" xfId="10267"/>
    <cellStyle name="Accent1 5" xfId="10268"/>
    <cellStyle name="Total 2 2 2 4 6" xfId="10269"/>
    <cellStyle name="60% - Accent4 2 2 2 2 2" xfId="10270"/>
    <cellStyle name="40% - Accent6 3 2 5" xfId="10271"/>
    <cellStyle name="常规 10 6 5" xfId="10272"/>
    <cellStyle name="Итог 2 7" xfId="10273"/>
    <cellStyle name="Date 6" xfId="10274"/>
    <cellStyle name="_WSA 買艙 (2) 3" xfId="10275"/>
    <cellStyle name="Calculation 2 2 2 3 5" xfId="10276"/>
    <cellStyle name="Normal 14 3 4" xfId="10277"/>
    <cellStyle name="20% - 强调文字颜色 5 3" xfId="10278"/>
    <cellStyle name="20% - Accent5 2" xfId="10279"/>
    <cellStyle name="_YG2" xfId="10280"/>
    <cellStyle name="Calculation 2 2 2 3 5 3" xfId="10281"/>
    <cellStyle name="20% - Accent5 2 3" xfId="10282"/>
    <cellStyle name="_YG2 3" xfId="10283"/>
    <cellStyle name="Calculation 3 9" xfId="10284"/>
    <cellStyle name="超链接 5 3 3 2 2" xfId="10285"/>
    <cellStyle name="_YGN 2" xfId="10286"/>
    <cellStyle name="Normal 6 4 2 2 3" xfId="10287"/>
    <cellStyle name="_YGN 2012營運分析" xfId="10288"/>
    <cellStyle name="常规 2 6 4 11" xfId="10289"/>
    <cellStyle name="Fixed 3 3" xfId="10290"/>
    <cellStyle name="_YGN 2012營運分析 3" xfId="10291"/>
    <cellStyle name="常规 7 2 2 2" xfId="10292"/>
    <cellStyle name="40% - 輔色5" xfId="10293"/>
    <cellStyle name="Calculation 4 2 8" xfId="10294"/>
    <cellStyle name="Hyperlink 8 2" xfId="10295"/>
    <cellStyle name="20% - 강조색5 2 2 3 2" xfId="10296"/>
    <cellStyle name="超链接 5 3 3 2 3" xfId="10297"/>
    <cellStyle name="_YGN 3" xfId="10298"/>
    <cellStyle name="超链接 3 2 4 3 2" xfId="10299"/>
    <cellStyle name="40% - Accent5 3 2" xfId="10300"/>
    <cellStyle name="說明文字 2 7 3" xfId="10301"/>
    <cellStyle name="20% - Accent1 3 2 2 2 2" xfId="10302"/>
    <cellStyle name="_YML-AES-AME-Jan09" xfId="10303"/>
    <cellStyle name="超链接 3 2 4 3 2 2" xfId="10304"/>
    <cellStyle name="40% - Accent5 3 2 2" xfId="10305"/>
    <cellStyle name="_YML-AES-AME-Jan09 2" xfId="10306"/>
    <cellStyle name="40% - Accent5 3 2 2 2" xfId="10307"/>
    <cellStyle name="_YML-AES-AME-Jan09 2 2" xfId="10308"/>
    <cellStyle name="_YML-AES-AME-Jan09 2 3" xfId="10309"/>
    <cellStyle name="Accent5 4 2 2" xfId="10310"/>
    <cellStyle name="Вычисление 3 3 2" xfId="10311"/>
    <cellStyle name="40% - Accent5 3 2 2 3" xfId="10312"/>
    <cellStyle name="超链接 3 2 4 3 2 3" xfId="10313"/>
    <cellStyle name="40% - Accent5 3 2 3" xfId="10314"/>
    <cellStyle name="常规 42 4 3 6 2" xfId="10315"/>
    <cellStyle name="_YML-AES-AME-Jan09 3" xfId="10316"/>
    <cellStyle name="40% - Accent5 3 2 5" xfId="10317"/>
    <cellStyle name="60% - Accent3 2 2 3 3" xfId="10318"/>
    <cellStyle name="_YML-AES-AME-Jan09 5" xfId="10319"/>
    <cellStyle name="超链接 6 3 4 2 2" xfId="10320"/>
    <cellStyle name="Accent5 6" xfId="10321"/>
    <cellStyle name="汇总 3" xfId="10322"/>
    <cellStyle name="Normal 2 3 2 2 3" xfId="10323"/>
    <cellStyle name="20% - 강조색2 5" xfId="10324"/>
    <cellStyle name="備註 2 5 5 5" xfId="10325"/>
    <cellStyle name="Normal 4 2 2 4" xfId="10326"/>
    <cellStyle name="_YML-AES-AME-Jan09_ABX - C7 Slot Cost 3" xfId="10327"/>
    <cellStyle name="60% - Accent6 7" xfId="10328"/>
    <cellStyle name="汇总 3 2" xfId="10329"/>
    <cellStyle name="超链接 3 2 3 2 9" xfId="10330"/>
    <cellStyle name="Normal 2 3 2 2 3 2" xfId="10331"/>
    <cellStyle name="20% - 강조색2 5 2" xfId="10332"/>
    <cellStyle name="40% - Accent4 2 9" xfId="10333"/>
    <cellStyle name="備註 2 5 5 5 2" xfId="10334"/>
    <cellStyle name="_YML-AES-AME-Jan09_ABX - C7 Slot Cost 3 2" xfId="10335"/>
    <cellStyle name="强调文字颜色 3 2 3" xfId="10336"/>
    <cellStyle name="_YML-AES-AME-Jan09_KEU Slot Cost Calc 02-02-2010_Simulation" xfId="10337"/>
    <cellStyle name="常规 18 13 3" xfId="10338"/>
    <cellStyle name="常规 7 2 2 3 2 4" xfId="10339"/>
    <cellStyle name="40% - 輔色6 2 4" xfId="10340"/>
    <cellStyle name="標題 4 2 2 7" xfId="10341"/>
    <cellStyle name="常规 3 17 10" xfId="10342"/>
    <cellStyle name="Heading 1 4 2 3 2" xfId="10343"/>
    <cellStyle name="常规 2 7 2 2 7" xfId="10344"/>
    <cellStyle name="强调文字颜色 3 2 3 3" xfId="10345"/>
    <cellStyle name="_YML-AES-AME-Jan09_KEU Slot Cost Calc 02-02-2010_Simulation 3" xfId="10346"/>
    <cellStyle name="Normal 2 12" xfId="10347"/>
    <cellStyle name="40% - 輔色6 2 4 2" xfId="10348"/>
    <cellStyle name="超链接 7 4 3 2 2" xfId="10349"/>
    <cellStyle name="Input 4 2 2 6" xfId="10350"/>
    <cellStyle name="_YML-AES-AME-Jan09_KEU Slot Cost Calc 02-02-2010_Simulation 3 2" xfId="10351"/>
    <cellStyle name="Heading 1 4 2 3 2 2" xfId="10352"/>
    <cellStyle name="Normal 2 13" xfId="10353"/>
    <cellStyle name="40% - 輔色6 2 4 3" xfId="10354"/>
    <cellStyle name="超链接 7 4 3 2 3" xfId="10355"/>
    <cellStyle name="Input 4 2 2 7" xfId="10356"/>
    <cellStyle name="_YML-AES-AME-Jan09_KEU Slot Cost Calc 02-02-2010_Simulation 3 3" xfId="10357"/>
    <cellStyle name="40% - 輔色6 2 5" xfId="10358"/>
    <cellStyle name="常规 3 17 11" xfId="10359"/>
    <cellStyle name="_YML-AES-AME-Jan09_KEU Slot Cost Calc 02-02-2010_Simulation 4" xfId="10360"/>
    <cellStyle name="_YML-AES-AME-Jan09_KEU Slot Cost Calc 02-02-2010_Simulation 5" xfId="10361"/>
    <cellStyle name="60% - Accent5 2 3 2" xfId="10362"/>
    <cellStyle name="Input 3 2 7 2" xfId="10363"/>
    <cellStyle name="40% - 輔色6 2 6" xfId="10364"/>
    <cellStyle name="超链接 3 7 5 2 2" xfId="10365"/>
    <cellStyle name="Accent2 2 2 2 3 2" xfId="10366"/>
    <cellStyle name="常规 8 2 10" xfId="10367"/>
    <cellStyle name="_YML-AES-AME-Jan09_Slot Cost Calculations - Nov09" xfId="10368"/>
    <cellStyle name="Accent2 2 2 2 3 2 2" xfId="10369"/>
    <cellStyle name="常规 3 11 9 3" xfId="10370"/>
    <cellStyle name="Input 6 2 2 7" xfId="10371"/>
    <cellStyle name="常规 25 2 3 2 5 4 2" xfId="10372"/>
    <cellStyle name="常规 3 2 2 4 3 3" xfId="10373"/>
    <cellStyle name="輸入 2 6 5 2 6 3" xfId="10374"/>
    <cellStyle name="常规 58" xfId="10375"/>
    <cellStyle name="常规 63" xfId="10376"/>
    <cellStyle name="常规 8 2 10 2" xfId="10377"/>
    <cellStyle name="_YML-AES-AME-Jan09_Slot Cost Calculations - Nov09 2" xfId="10378"/>
    <cellStyle name="Input 6 2 2 7 2" xfId="10379"/>
    <cellStyle name="常规 3 2 2 4 3 3 2" xfId="10380"/>
    <cellStyle name="合計 2 3 2 4 10 3" xfId="10381"/>
    <cellStyle name="超链接 2 2 2 2 7" xfId="10382"/>
    <cellStyle name="常规 58 2" xfId="10383"/>
    <cellStyle name="常规 6 3 7 3" xfId="10384"/>
    <cellStyle name="_YML-AES-AME-Jan09_Slot Cost Calculations - Nov09 2 2" xfId="10385"/>
    <cellStyle name="Output 3 2 8 2" xfId="10386"/>
    <cellStyle name="常规 58 3" xfId="10387"/>
    <cellStyle name="常规 6 3 7 4" xfId="10388"/>
    <cellStyle name="超連結 6 4 2" xfId="10389"/>
    <cellStyle name="Check Cell 3 3 2 2" xfId="10390"/>
    <cellStyle name="_YML-AES-AME-Jan09_Slot Cost Calculations - Nov09 2 3" xfId="10391"/>
    <cellStyle name="Input 6 2 2 7 3" xfId="10392"/>
    <cellStyle name="常规 3 2 2 4 3 3 3" xfId="10393"/>
    <cellStyle name="常规 7 6 3 2" xfId="10394"/>
    <cellStyle name="Input 6 2 2 8" xfId="10395"/>
    <cellStyle name="常规 3 2 2 4 3 4" xfId="10396"/>
    <cellStyle name="常规 59" xfId="10397"/>
    <cellStyle name="常规 64" xfId="10398"/>
    <cellStyle name="_YML-AES-AME-Jan09_Slot Cost Calculations - Nov09 3" xfId="10399"/>
    <cellStyle name="常规 4 2 3 4 3 2" xfId="10400"/>
    <cellStyle name="Input 6 2 2 8 2" xfId="10401"/>
    <cellStyle name="常规 2 3 4 2 2 2 2 3" xfId="10402"/>
    <cellStyle name="常规 59 2" xfId="10403"/>
    <cellStyle name="常规 6 3 8 3" xfId="10404"/>
    <cellStyle name="_YML-AES-AME-Jan09_Slot Cost Calculations - Nov09 3 2" xfId="10405"/>
    <cellStyle name="Output 3 2 9 2" xfId="10406"/>
    <cellStyle name="常规 59 3" xfId="10407"/>
    <cellStyle name="_YML-AES-AME-Jan09_Slot Cost Calculations - Nov09 3 3" xfId="10408"/>
    <cellStyle name="Input 6 2 2 8 3" xfId="10409"/>
    <cellStyle name="常规 2 3 4 2 2 2 2 4" xfId="10410"/>
    <cellStyle name="計算方式 2 3 6 2 5 2" xfId="10411"/>
    <cellStyle name="常规 7 6 3 3" xfId="10412"/>
    <cellStyle name="输出 2 2 6 2 2" xfId="10413"/>
    <cellStyle name="Input 6 2 2 9" xfId="10414"/>
    <cellStyle name="常规 5 10 10" xfId="10415"/>
    <cellStyle name="常规 65" xfId="10416"/>
    <cellStyle name="常规 70" xfId="10417"/>
    <cellStyle name="_YML-AES-AME-Jan09_Slot Cost Calculations - Nov09 4" xfId="10418"/>
    <cellStyle name="常规 4 2 3 4 3 3" xfId="10419"/>
    <cellStyle name="输出 2 2 6 2 3" xfId="10420"/>
    <cellStyle name="Input 27 2 10" xfId="10421"/>
    <cellStyle name="常规 5 10 11" xfId="10422"/>
    <cellStyle name="計算方式 2 3 6 2 5 3" xfId="10423"/>
    <cellStyle name="Output 4 5 4 2" xfId="10424"/>
    <cellStyle name="계산 2 2 6 2" xfId="10425"/>
    <cellStyle name="常规 66" xfId="10426"/>
    <cellStyle name="常规 71" xfId="10427"/>
    <cellStyle name="_YML-AES-AME-Jan09_Slot Cost Calculations - Nov09 5" xfId="10428"/>
    <cellStyle name="輸出 6 5" xfId="10429"/>
    <cellStyle name="Normal 53" xfId="10430"/>
    <cellStyle name="Normal 48" xfId="10431"/>
    <cellStyle name="60% - 輔色4 2 6 3" xfId="10432"/>
    <cellStyle name="20% - 强调文字颜色 2 2 8" xfId="10433"/>
    <cellStyle name="_YML-AES-MCS-Mar09" xfId="10434"/>
    <cellStyle name="常规 3 38 3" xfId="10435"/>
    <cellStyle name="常规 6 2 2 4 3" xfId="10436"/>
    <cellStyle name="_YML-AES-MCS-Mar09 3" xfId="10437"/>
    <cellStyle name="常规 6 2 2 4 3 3" xfId="10438"/>
    <cellStyle name="超链接 5 3 2 5 3" xfId="10439"/>
    <cellStyle name="_YML-AES-MCS-Mar09 3 2" xfId="10440"/>
    <cellStyle name="合計 4 4 2" xfId="10441"/>
    <cellStyle name="超链接 3 2 3 3 2 5" xfId="10442"/>
    <cellStyle name="40% - Accent4 3 2 5" xfId="10443"/>
    <cellStyle name="60% - アクセント 3" xfId="10444"/>
    <cellStyle name="Calculation 4 2 3 5 2" xfId="10445"/>
    <cellStyle name="超链接 5 3 2 5 4" xfId="10446"/>
    <cellStyle name="_YML-AES-MCS-Mar09 3 3" xfId="10447"/>
    <cellStyle name="合計 4 4 3" xfId="10448"/>
    <cellStyle name="超链接 3 2 3 3 2 6" xfId="10449"/>
    <cellStyle name="60% - アクセント 4" xfId="10450"/>
    <cellStyle name="_YML-AES-MCS-Mar09 4" xfId="10451"/>
    <cellStyle name="_YML-AES-MCS-Mar09 5" xfId="10452"/>
    <cellStyle name="常规 12 4 6" xfId="10453"/>
    <cellStyle name="超链接 3 3 4 3 3 2 3" xfId="10454"/>
    <cellStyle name="Normal 2 4 2 2 2 2 2" xfId="10455"/>
    <cellStyle name="_YML-AES-MCS-Mar09_KEU Slot Cost Calc 02-02-2010_Simulation 2 3" xfId="10456"/>
    <cellStyle name="備註 2 7 3 7 2" xfId="10457"/>
    <cellStyle name="_YML-AES-MCS-Mar09_KEU Slot Cost Calc 02-02-2010_Simulation 3 2" xfId="10458"/>
    <cellStyle name="20% - Accent1 7 2" xfId="10459"/>
    <cellStyle name="60% - 강조색6 2 2 2 2" xfId="10460"/>
    <cellStyle name="60% - Accent4 2 2 4 2" xfId="10461"/>
    <cellStyle name="_YML-AES-MCS-Mar09_KEU Slot Cost Calc 02-02-2010_Simulation 4" xfId="10462"/>
    <cellStyle name="計算方式 9 2 4 2" xfId="10463"/>
    <cellStyle name="超链接 3 2 2 2 3 2 6" xfId="10464"/>
    <cellStyle name="60% - Accent1 2 2 2 3 2 2" xfId="10465"/>
    <cellStyle name="20% - Accent1 7 3" xfId="10466"/>
    <cellStyle name="60% - 강조색6 2 2 2 3" xfId="10467"/>
    <cellStyle name="60% - Accent4 2 2 4 3" xfId="10468"/>
    <cellStyle name="_YML-AES-MCS-Mar09_KEU Slot Cost Calc 02-02-2010_Simulation 5" xfId="10469"/>
    <cellStyle name="輸出 2 4" xfId="10470"/>
    <cellStyle name="Heading 1 2 2 5 2" xfId="10471"/>
    <cellStyle name="_YML-AES-MCS-Mar09_Slot Cost Calculations - Nov09 2" xfId="10472"/>
    <cellStyle name="60% - 輔色4 2 2 2" xfId="10473"/>
    <cellStyle name="見出し 1 3" xfId="10474"/>
    <cellStyle name="40% - Accent2 2 8" xfId="10475"/>
    <cellStyle name="輸出 2 5" xfId="10476"/>
    <cellStyle name="_YML-AES-MCS-Mar09_Slot Cost Calculations - Nov09 3" xfId="10477"/>
    <cellStyle name="60% - 輔色4 2 2 3" xfId="10478"/>
    <cellStyle name="輸出 2 6" xfId="10479"/>
    <cellStyle name="計算方式 2 8 4 7 2" xfId="10480"/>
    <cellStyle name="_YML-AES-MCS-Mar09_Slot Cost Calculations - Nov09 4" xfId="10481"/>
    <cellStyle name="60% - 輔色4 2 2 4" xfId="10482"/>
    <cellStyle name="見出し 1 5" xfId="10483"/>
    <cellStyle name="60% - Accent3 2 5 2" xfId="10484"/>
    <cellStyle name="輸出 2 7" xfId="10485"/>
    <cellStyle name="計算方式 2 8 4 7 3" xfId="10486"/>
    <cellStyle name="_YML-AES-MCS-Mar09_Slot Cost Calculations - Nov09 5" xfId="10487"/>
    <cellStyle name="60% - 輔色4 2 2 5" xfId="10488"/>
    <cellStyle name="Warning Text 4 4 2 2" xfId="10489"/>
    <cellStyle name="超链接 3 8 3 2" xfId="10490"/>
    <cellStyle name="_Zhiyu 201106 2" xfId="10491"/>
    <cellStyle name="計算方式 2 4 3 2 7 3" xfId="10492"/>
    <cellStyle name="Output 2 2 2 2 5 2" xfId="10493"/>
    <cellStyle name="超链接 3 8 3 3" xfId="10494"/>
    <cellStyle name="_Zhiyu 201106 3" xfId="10495"/>
    <cellStyle name="Output 2 2 2 2 5 3" xfId="10496"/>
    <cellStyle name="計算方式 2 4 3 2 6 3" xfId="10497"/>
    <cellStyle name="Output 2 2 2 2 4 2" xfId="10498"/>
    <cellStyle name="常规 2 2 2 2 6 2 3" xfId="10499"/>
    <cellStyle name="超链接 3 8 2 2" xfId="10500"/>
    <cellStyle name="_Zhiyu 201110 2" xfId="10501"/>
    <cellStyle name="Input 3 2 2 2 4" xfId="10502"/>
    <cellStyle name="_Zhiyu_201209" xfId="10503"/>
    <cellStyle name="20% - Accent6 4 5" xfId="10504"/>
    <cellStyle name="輸入 2 5 5 2 4 2" xfId="10505"/>
    <cellStyle name="20% - Accent4 4 4 3" xfId="10506"/>
    <cellStyle name="60% - 강조색5 4 2" xfId="10507"/>
    <cellStyle name="常规 21 3 3 2 2" xfId="10508"/>
    <cellStyle name="常规 9 2 10 7 2" xfId="10509"/>
    <cellStyle name="輸出 2 2 5 2 9 3" xfId="10510"/>
    <cellStyle name="20% - Accent4 2 2 2 2 3" xfId="10511"/>
    <cellStyle name="Accent5 3 5" xfId="10512"/>
    <cellStyle name="Вычисление 2 6" xfId="10513"/>
    <cellStyle name="20% - 강조색2 2 5" xfId="10514"/>
    <cellStyle name="60% - Accent3 4 2 4" xfId="10515"/>
    <cellStyle name="_Zhiyu_201209 2" xfId="10516"/>
    <cellStyle name="20% - Accent6 4 5 2" xfId="10517"/>
    <cellStyle name="Accent5 3 6" xfId="10518"/>
    <cellStyle name="Вычисление 2 7" xfId="10519"/>
    <cellStyle name="20% - 강조색2 2 6" xfId="10520"/>
    <cellStyle name="60% - Accent3 4 2 5" xfId="10521"/>
    <cellStyle name="_Zhiyu_201209 3" xfId="10522"/>
    <cellStyle name="Output 2 5 3" xfId="10523"/>
    <cellStyle name="常规 5 2 2 4 2" xfId="10524"/>
    <cellStyle name="_Zhiyu_201302" xfId="10525"/>
    <cellStyle name="강조색2 2 3" xfId="10526"/>
    <cellStyle name="20% - Accent1 2 3 2 3" xfId="10527"/>
    <cellStyle name="超链接 3 4 6 3 5" xfId="10528"/>
    <cellStyle name="超链接 3 4 2 3 5 2 2" xfId="10529"/>
    <cellStyle name="20% - 강조색6 5" xfId="10530"/>
    <cellStyle name="Output 2 5 3 2" xfId="10531"/>
    <cellStyle name="常规 5 2 2 4 2 2" xfId="10532"/>
    <cellStyle name="常规 5 6 2 4" xfId="10533"/>
    <cellStyle name="_Zhiyu_201302 2" xfId="10534"/>
    <cellStyle name="超链接 3 4 2 3 5 2 3" xfId="10535"/>
    <cellStyle name="20% - 강조색6 6" xfId="10536"/>
    <cellStyle name="Output 2 5 3 3" xfId="10537"/>
    <cellStyle name="常规 5 2 2 4 2 3" xfId="10538"/>
    <cellStyle name="常规 7 2 2 5 2" xfId="10539"/>
    <cellStyle name="_Zhiyu_201302 3" xfId="10540"/>
    <cellStyle name="Input 20 2 2 2" xfId="10541"/>
    <cellStyle name="Input 15 2 2 2" xfId="10542"/>
    <cellStyle name="60% - Accent2 2 2 4 2 2" xfId="10543"/>
    <cellStyle name="Accent5 2 7" xfId="10544"/>
    <cellStyle name="_表格_FIXCOST 2" xfId="10545"/>
    <cellStyle name="Input 20 2 2 3" xfId="10546"/>
    <cellStyle name="Input 15 2 2 3" xfId="10547"/>
    <cellStyle name="40% - Accent1" xfId="10548"/>
    <cellStyle name="_表格_FIXCOST 3" xfId="10549"/>
    <cellStyle name="20% - 强调文字颜色 3 2 5 2" xfId="10550"/>
    <cellStyle name="常规 7 2 2 3 3" xfId="10551"/>
    <cellStyle name="40% - 輔色6 3" xfId="10552"/>
    <cellStyle name="Calculation 4 2 9 3" xfId="10553"/>
    <cellStyle name="_採算database2009_20090522_1920" xfId="10554"/>
    <cellStyle name="常规 3 2 5 5 2" xfId="10555"/>
    <cellStyle name="20% - 강조색4 7" xfId="10556"/>
    <cellStyle name="常规 7 2 2 3 3 2" xfId="10557"/>
    <cellStyle name="40% - 輔色6 3 2" xfId="10558"/>
    <cellStyle name="常规 3 5 3 8" xfId="10559"/>
    <cellStyle name="_採算database2009_20090522_1920 2" xfId="10560"/>
    <cellStyle name="常规 2 7 2 3 5" xfId="10561"/>
    <cellStyle name="40% - 輔色6 3 3" xfId="10562"/>
    <cellStyle name="_採算database2009_20090522_1920 3" xfId="10563"/>
    <cellStyle name="常规 2 7 2 3 6" xfId="10564"/>
    <cellStyle name="20% - Accent2 2 2 2 2 3" xfId="10565"/>
    <cellStyle name="常规 5 3 3 2 3 3" xfId="10566"/>
    <cellStyle name="60% - Accent2 7" xfId="10567"/>
    <cellStyle name="Calculation 3 5 4" xfId="10568"/>
    <cellStyle name="_航發會100810A" xfId="10569"/>
    <cellStyle name="출력 3 8 3" xfId="10570"/>
    <cellStyle name="Accent5 2 2" xfId="10571"/>
    <cellStyle name="_航發會100810A 2" xfId="10572"/>
    <cellStyle name="Accent5 2 2 2" xfId="10573"/>
    <cellStyle name="Вывод 2 2 7 2" xfId="10574"/>
    <cellStyle name="_航發會100810A 3" xfId="10575"/>
    <cellStyle name="40% - Accent2 2 2" xfId="10576"/>
    <cellStyle name="Accent5 2 2 3" xfId="10577"/>
    <cellStyle name="合計 2 7 5 8" xfId="10578"/>
    <cellStyle name="20% - 强调文字颜色 2 3" xfId="10579"/>
    <cellStyle name="常规 2 6 2 2 6" xfId="10580"/>
    <cellStyle name="强调文字颜色 2 2 3 2" xfId="10581"/>
    <cellStyle name="20% - Accent2 2" xfId="10582"/>
    <cellStyle name="標題 2 2 9" xfId="10583"/>
    <cellStyle name="常规 2 2 2 5 2 3 2" xfId="10584"/>
    <cellStyle name="_華北KHI Cost" xfId="10585"/>
    <cellStyle name="fEñY_Region Orders (2)" xfId="10586"/>
    <cellStyle name="リンク セル 4 2" xfId="10587"/>
    <cellStyle name="常规 2 4 2 2 4 2 4" xfId="10588"/>
    <cellStyle name="常规 35" xfId="10589"/>
    <cellStyle name="常规 40" xfId="10590"/>
    <cellStyle name="Input 7 3 7 3" xfId="10591"/>
    <cellStyle name="アクセント 3 6" xfId="10592"/>
    <cellStyle name="20% - Акцент1 3" xfId="10593"/>
    <cellStyle name="20% - Accent2 2 2" xfId="10594"/>
    <cellStyle name="常规 2 2 2 5 2 3 2 2" xfId="10595"/>
    <cellStyle name="_華北KHI Cost 2" xfId="10596"/>
    <cellStyle name="20% - Accent2 2 3" xfId="10597"/>
    <cellStyle name="超链接 2 3 4 2 2 2 2" xfId="10598"/>
    <cellStyle name="常规 2 2 2 5 2 3 2 3" xfId="10599"/>
    <cellStyle name="_華北KHI Cost 3" xfId="10600"/>
    <cellStyle name="超链接 3 4 2 3 4 2 4" xfId="10601"/>
    <cellStyle name="Note" xfId="10602"/>
    <cellStyle name="_南美 2012 敏感度 OIL 653.63" xfId="10603"/>
    <cellStyle name="超链接 8 11" xfId="10604"/>
    <cellStyle name="강조색1 2 5" xfId="10605"/>
    <cellStyle name="출력 3 2 8" xfId="10606"/>
    <cellStyle name="20% - Accent1 2 2 2 5" xfId="10607"/>
    <cellStyle name="Note 2" xfId="10608"/>
    <cellStyle name="_南美 2012 敏感度 OIL 653.63 2" xfId="10609"/>
    <cellStyle name="Note 3" xfId="10610"/>
    <cellStyle name="_南美 2012 敏感度 OIL 653.63 3" xfId="10611"/>
    <cellStyle name="_新航線 版子" xfId="10612"/>
    <cellStyle name="常规 15 5" xfId="10613"/>
    <cellStyle name="常规 20 5" xfId="10614"/>
    <cellStyle name="Input 29 2 7 3" xfId="10615"/>
    <cellStyle name="_新航線 版子 2" xfId="10616"/>
    <cellStyle name="常规 15 5 2" xfId="10617"/>
    <cellStyle name="常规 20 5 2" xfId="10618"/>
    <cellStyle name="常规 48 9" xfId="10619"/>
    <cellStyle name="Percent 2 8 2 2 2" xfId="10620"/>
    <cellStyle name="_印度線(套用自有船成本) 2" xfId="10621"/>
    <cellStyle name="_印度線(套用自有船成本) 3" xfId="10622"/>
    <cellStyle name="Input 2 2 2 2 3 2" xfId="10623"/>
    <cellStyle name="常规 6 5 8 2" xfId="10624"/>
    <cellStyle name="_資料整理Example" xfId="10625"/>
    <cellStyle name="60% - 輔色2 2 2 7" xfId="10626"/>
    <cellStyle name="Good 4 3 3" xfId="10627"/>
    <cellStyle name="_資料整理Example 2" xfId="10628"/>
    <cellStyle name="나쁨 3" xfId="10629"/>
    <cellStyle name="常规 2 3 2 4 4" xfId="10630"/>
    <cellStyle name="輸入 2 2 3 4 3" xfId="10631"/>
    <cellStyle name="20% - 輔色6 9 2" xfId="10632"/>
    <cellStyle name="계산 2 2 3 6 2" xfId="10633"/>
    <cellStyle name="輸出 2 2 5 6 2" xfId="10634"/>
    <cellStyle name="Accent3 2 2 6" xfId="10635"/>
    <cellStyle name="常规 7 18 5 2" xfId="10636"/>
    <cellStyle name="¿­¾îº» ÇÏÀÌÆÛ¸µÅ©" xfId="10637"/>
    <cellStyle name="備註 2 4 2 2 7 2" xfId="10638"/>
    <cellStyle name="Note 3 2 5 3" xfId="10639"/>
    <cellStyle name="40% - Accent6 2 6 3" xfId="10640"/>
    <cellStyle name="計算方式 2 3 2 5 3 3" xfId="10641"/>
    <cellStyle name="¿­¾îº» ÇÏÀÌÆÛ¸µÅ© 2" xfId="10642"/>
    <cellStyle name="Output 2 2 3 2 5" xfId="10643"/>
    <cellStyle name="常规 5 3 2 4 5" xfId="10644"/>
    <cellStyle name="¿­¾îº» ÇÏÀÌÆÛ¸µÅ© 2 2" xfId="10645"/>
    <cellStyle name="常规 7 12 8 2" xfId="10646"/>
    <cellStyle name="20% - Accent3 2 2 2 3 2" xfId="10647"/>
    <cellStyle name="60% - Accent2 4 2 2" xfId="10648"/>
    <cellStyle name="¿­¾îº» ÇÏÀÌÆÛ¸µÅ© 2 3" xfId="10649"/>
    <cellStyle name="Output 2 2 3 2 6" xfId="10650"/>
    <cellStyle name="Input 7 3 7" xfId="10651"/>
    <cellStyle name="60% - 강조색1 4 2" xfId="10652"/>
    <cellStyle name="常规 9 2 8 4 2" xfId="10653"/>
    <cellStyle name="20% - Акцент1" xfId="10654"/>
    <cellStyle name="ÊÝ [0.00]_Region Orders (2)" xfId="10655"/>
    <cellStyle name="Title 4 3" xfId="10656"/>
    <cellStyle name="40% - Accent2 7" xfId="10657"/>
    <cellStyle name="20% - Accent2 4 5" xfId="10658"/>
    <cellStyle name="Вычисление 6 2" xfId="10659"/>
    <cellStyle name="ÊÝ_Region Orders (2)" xfId="10660"/>
    <cellStyle name="常规 3 2 5 2 2 4" xfId="10661"/>
    <cellStyle name="fEñY [0.00]_Region Orders (2)" xfId="10662"/>
    <cellStyle name="超链接 3 3 3 3 3 2 2" xfId="10663"/>
    <cellStyle name="W_Pacific Region P&amp;L" xfId="10664"/>
    <cellStyle name="超链接 8 3 2 6" xfId="10665"/>
    <cellStyle name="超链接 3 2 3 2 3 2 4" xfId="10666"/>
    <cellStyle name="40% - Акцент2 3" xfId="10667"/>
    <cellStyle name="强调文字颜色 2 2 2" xfId="10668"/>
    <cellStyle name="20% - Accent1" xfId="10669"/>
    <cellStyle name="강조색1 2 2 2" xfId="10670"/>
    <cellStyle name="출력 3 2 5 2" xfId="10671"/>
    <cellStyle name="20% - Accent1 2 2 2 2 2" xfId="10672"/>
    <cellStyle name="강조색1 2 2 2 2" xfId="10673"/>
    <cellStyle name="20% - Accent4 2 2 2 3" xfId="10674"/>
    <cellStyle name="20% - Accent1 2 2 2 2 2 2" xfId="10675"/>
    <cellStyle name="20% - Accent4 4 5" xfId="10676"/>
    <cellStyle name="常规 4 3 3 2 3 2 2" xfId="10677"/>
    <cellStyle name="常规 7 3 3 2 4" xfId="10678"/>
    <cellStyle name="20% - Accent4 2 4 3" xfId="10679"/>
    <cellStyle name="常规 3 3 8 5" xfId="10680"/>
    <cellStyle name="60% - 강조색3 4 2" xfId="10681"/>
    <cellStyle name="常规 3 3 2 2 3 4 2" xfId="10682"/>
    <cellStyle name="강조색1 2 2 3" xfId="10683"/>
    <cellStyle name="출력 3 2 5 3" xfId="10684"/>
    <cellStyle name="20% - Accent1 2 2 2 2 3" xfId="10685"/>
    <cellStyle name="40% - Accent2 3 3 2" xfId="10686"/>
    <cellStyle name="강조색1 2 3 2" xfId="10687"/>
    <cellStyle name="출력 3 2 6 2" xfId="10688"/>
    <cellStyle name="20% - Accent1 2 2 2 3 2" xfId="10689"/>
    <cellStyle name="Input 9 2 6 3" xfId="10690"/>
    <cellStyle name="20% - Accent4 2 3 2 3" xfId="10691"/>
    <cellStyle name="20% - Accent1 2 2 2 3 2 2" xfId="10692"/>
    <cellStyle name="Output 2 2 2 10" xfId="10693"/>
    <cellStyle name="20% - Accent5 4 5" xfId="10694"/>
    <cellStyle name="Примечание 6 10" xfId="10695"/>
    <cellStyle name="20% - Accent4 3 4 3" xfId="10696"/>
    <cellStyle name="60% - 강조색4 4 2" xfId="10697"/>
    <cellStyle name="常规 21 3 2 2 2" xfId="10698"/>
    <cellStyle name="강조색1 2 4 2" xfId="10699"/>
    <cellStyle name="출력 3 2 7 2" xfId="10700"/>
    <cellStyle name="20% - Accent1 2 2 2 4 2" xfId="10701"/>
    <cellStyle name="20% - Accent1 2 2 3 2 2" xfId="10702"/>
    <cellStyle name="一般 5 7 5" xfId="10703"/>
    <cellStyle name="강조색1 4 2" xfId="10704"/>
    <cellStyle name="출력 3 4 5" xfId="10705"/>
    <cellStyle name="計算方式 2 4 2 3 10 2" xfId="10706"/>
    <cellStyle name="20% - Accent1 2 2 4 2" xfId="10707"/>
    <cellStyle name="강조색1 4 3" xfId="10708"/>
    <cellStyle name="출력 3 4 6" xfId="10709"/>
    <cellStyle name="計算方式 2 4 2 3 10 3" xfId="10710"/>
    <cellStyle name="超链接 3 4 3 2 3 3 2 2" xfId="10711"/>
    <cellStyle name="20% - Accent1 2 2 4 3" xfId="10712"/>
    <cellStyle name="超链接 2 2 7 3" xfId="10713"/>
    <cellStyle name="Calculation 3 2 6" xfId="10714"/>
    <cellStyle name="강조색1 5 2" xfId="10715"/>
    <cellStyle name="20% - Accent1 2 2 5 2" xfId="10716"/>
    <cellStyle name="요약 2 2 2 2 10 3" xfId="10717"/>
    <cellStyle name="Input [yellow] 2 2 5" xfId="10718"/>
    <cellStyle name="計算方式 2 4 2 3 12" xfId="10719"/>
    <cellStyle name="20% - Accent1 2 2 6" xfId="10720"/>
    <cellStyle name="常规 5 9 8 3" xfId="10721"/>
    <cellStyle name="강조색1 6" xfId="10722"/>
    <cellStyle name="강조색1 7" xfId="10723"/>
    <cellStyle name="20% - Accent1 2 2 7" xfId="10724"/>
    <cellStyle name="合計 2 4 4 2 8" xfId="10725"/>
    <cellStyle name="Normal 15 2 2 2 3" xfId="10726"/>
    <cellStyle name="강조색2 2 2" xfId="10727"/>
    <cellStyle name="20% - Accent1 2 3 2 2" xfId="10728"/>
    <cellStyle name="超链接 3 4 6 3 4" xfId="10729"/>
    <cellStyle name="20% - 강조색6 4" xfId="10730"/>
    <cellStyle name="備註 2 3 4 6" xfId="10731"/>
    <cellStyle name="20% - Accent1 2 3 3 2 2" xfId="10732"/>
    <cellStyle name="計算方式 2 7 4 2 9 2" xfId="10733"/>
    <cellStyle name="Input 13 7 2" xfId="10734"/>
    <cellStyle name="備註 2 2 2 7" xfId="10735"/>
    <cellStyle name="Accent5 3 3 2 2" xfId="10736"/>
    <cellStyle name="超链接 3 4 6 3 2 3" xfId="10737"/>
    <cellStyle name="20% - 강조색6 2 3" xfId="10738"/>
    <cellStyle name="Input [yellow] 2 3 4" xfId="10739"/>
    <cellStyle name="20% - Accent1 2 3 5" xfId="10740"/>
    <cellStyle name="常规 5 9 9 2" xfId="10741"/>
    <cellStyle name="강조색2 5" xfId="10742"/>
    <cellStyle name="超链接 3 4 6 3 2 4" xfId="10743"/>
    <cellStyle name="20% - 강조색6 2 4" xfId="10744"/>
    <cellStyle name="60% - Accent5 4 2 3 2" xfId="10745"/>
    <cellStyle name="20% - Accent1 2 3 6" xfId="10746"/>
    <cellStyle name="常规 5 9 9 3" xfId="10747"/>
    <cellStyle name="강조색2 6" xfId="10748"/>
    <cellStyle name="Input 4 3 2 9 3" xfId="10749"/>
    <cellStyle name="강조색3" xfId="10750"/>
    <cellStyle name="强调文字颜色 2 2 2 2 4" xfId="10751"/>
    <cellStyle name="计算 2 4 12" xfId="10752"/>
    <cellStyle name="20% - Accent1 2 4" xfId="10753"/>
    <cellStyle name="20% - 강조색6 3 2" xfId="10754"/>
    <cellStyle name="Input [yellow] 2 4 3" xfId="10755"/>
    <cellStyle name="20% - Accent1 2 4 4" xfId="10756"/>
    <cellStyle name="常规 5 6 2 2 2" xfId="10757"/>
    <cellStyle name="강조색3 4" xfId="10758"/>
    <cellStyle name="Note 2 3 4 7" xfId="10759"/>
    <cellStyle name="강조색4 2 2" xfId="10760"/>
    <cellStyle name="20% - Accent1 2 5 2 2" xfId="10761"/>
    <cellStyle name="20% - Акцент6" xfId="10762"/>
    <cellStyle name="20% - Accent1 3 2 2" xfId="10763"/>
    <cellStyle name="Calculation 2 4 6 3" xfId="10764"/>
    <cellStyle name="Heading 9" xfId="10765"/>
    <cellStyle name="20% - Акцент6 3" xfId="10766"/>
    <cellStyle name="超链接 3 2 4 4" xfId="10767"/>
    <cellStyle name="40% - Accent5 4" xfId="10768"/>
    <cellStyle name="Normal - Style2 4" xfId="10769"/>
    <cellStyle name="20% - Accent2 7 2" xfId="10770"/>
    <cellStyle name="20% - Accent1 3 2 2 3" xfId="10771"/>
    <cellStyle name="输入 2 6 6 3" xfId="10772"/>
    <cellStyle name="超链接 3 2 5 3" xfId="10773"/>
    <cellStyle name="40% - Accent6 3" xfId="10774"/>
    <cellStyle name="合計 2 5 3 3 8" xfId="10775"/>
    <cellStyle name="Normal - Style3 3" xfId="10776"/>
    <cellStyle name="20% - Accent1 3 2 3 2" xfId="10777"/>
    <cellStyle name="超链接 3 2 5 4" xfId="10778"/>
    <cellStyle name="40% - Accent6 4" xfId="10779"/>
    <cellStyle name="合計 2 5 3 3 9" xfId="10780"/>
    <cellStyle name="Normal - Style3 4" xfId="10781"/>
    <cellStyle name="20% - Accent2 8 2" xfId="10782"/>
    <cellStyle name="20% - Accent1 3 2 3 3" xfId="10783"/>
    <cellStyle name="Normal - Style4 3" xfId="10784"/>
    <cellStyle name="合計 2 6 5 10" xfId="10785"/>
    <cellStyle name="20% - Accent1 3 2 4 2" xfId="10786"/>
    <cellStyle name="20% - Accent1 3 2 5" xfId="10787"/>
    <cellStyle name="Input 4 2 2 6 3" xfId="10788"/>
    <cellStyle name="Euro 4 2" xfId="10789"/>
    <cellStyle name="好_StartUp_JTP 與 Coscon CNP 互換 - 20130415_B50306CVI 2" xfId="10790"/>
    <cellStyle name="20% - Accent1 3 4 2 2" xfId="10791"/>
    <cellStyle name="Note 3 2 4 7" xfId="10792"/>
    <cellStyle name="20% - Accent1 3 5" xfId="10793"/>
    <cellStyle name="20% - Accent1 3 5 2" xfId="10794"/>
    <cellStyle name="Calculation 2 4 9 3" xfId="10795"/>
    <cellStyle name="20% - Accent1 3 6" xfId="10796"/>
    <cellStyle name="20% - Accent1 4 2 3 2" xfId="10797"/>
    <cellStyle name="20% - Accent1 4 2 3 2 2" xfId="10798"/>
    <cellStyle name="Accent3 3 4" xfId="10799"/>
    <cellStyle name="60% - Accent3 2 2 3" xfId="10800"/>
    <cellStyle name="Normal 3 2 2 7 2 2" xfId="10801"/>
    <cellStyle name="20% - Accent1 4 2 3 3" xfId="10802"/>
    <cellStyle name="40% - 輔色6 2 5 2 2" xfId="10803"/>
    <cellStyle name="日期描述 2" xfId="10804"/>
    <cellStyle name="Note 4 2 7 2" xfId="10805"/>
    <cellStyle name="備註 3 3 10 2" xfId="10806"/>
    <cellStyle name="標題 1 2 6 3" xfId="10807"/>
    <cellStyle name="20% - Accent1 4 2 4" xfId="10808"/>
    <cellStyle name="40% - Accent6 2 2 7" xfId="10809"/>
    <cellStyle name="合計 2 6 5 5 3" xfId="10810"/>
    <cellStyle name="輔色5 2 2 2 4" xfId="10811"/>
    <cellStyle name="Input 4 2 3 6 2" xfId="10812"/>
    <cellStyle name="20% - Accent1 4 2 4 2" xfId="10813"/>
    <cellStyle name="20% - Accent1 4 3 2" xfId="10814"/>
    <cellStyle name="40% - Accent6 2 3 5" xfId="10815"/>
    <cellStyle name="60% - 强调文字颜色 4 3" xfId="10816"/>
    <cellStyle name="20% - Accent1 4 3 3" xfId="10817"/>
    <cellStyle name="40% - Accent6 2 3 6" xfId="10818"/>
    <cellStyle name="標題 1 2 7 2" xfId="10819"/>
    <cellStyle name="60% - 强调文字颜色 4 4" xfId="10820"/>
    <cellStyle name="20% - Accent1 4 4 2 2" xfId="10821"/>
    <cellStyle name="20% - Accent1 4 6" xfId="10822"/>
    <cellStyle name="强调文字颜色 2 2 2 5" xfId="10823"/>
    <cellStyle name="20% - Accent1 5" xfId="10824"/>
    <cellStyle name="常规 2 3 2 6 2 2 3" xfId="10825"/>
    <cellStyle name="60% - Accent4 2 2 2" xfId="10826"/>
    <cellStyle name="20% - Accent1 5 2" xfId="10827"/>
    <cellStyle name="60% - Accent4 2 2 2 2" xfId="10828"/>
    <cellStyle name="强调文字颜色 2 2 2 6" xfId="10829"/>
    <cellStyle name="20% - Accent1 6" xfId="10830"/>
    <cellStyle name="60% - Accent4 2 2 3" xfId="10831"/>
    <cellStyle name="20% - Accent1 6 2" xfId="10832"/>
    <cellStyle name="60% - Accent4 2 2 3 2" xfId="10833"/>
    <cellStyle name="Calculation 2 4 5 2 3" xfId="10834"/>
    <cellStyle name="20% - Accent1 6 3" xfId="10835"/>
    <cellStyle name="60% - Accent4 2 2 3 3" xfId="10836"/>
    <cellStyle name="强调文字颜色 2 2 2 7" xfId="10837"/>
    <cellStyle name="20% - Accent1 7" xfId="10838"/>
    <cellStyle name="60% - 강조색6 2 2 2" xfId="10839"/>
    <cellStyle name="常规 2 2 3 2 2 3 2 2 2 2" xfId="10840"/>
    <cellStyle name="60% - Accent4 2 2 4" xfId="10841"/>
    <cellStyle name="Input 2 2 6 4" xfId="10842"/>
    <cellStyle name="計算方式 9 2 4" xfId="10843"/>
    <cellStyle name="60% - Accent1 2 2 2 3 2" xfId="10844"/>
    <cellStyle name="合計 2 10 2 2 3" xfId="10845"/>
    <cellStyle name="20% - Accent1 7 2 2" xfId="10846"/>
    <cellStyle name="60% - Accent4 2 2 4 2 2" xfId="10847"/>
    <cellStyle name="20% - Accent1 8" xfId="10848"/>
    <cellStyle name="60% - 강조색6 2 2 3" xfId="10849"/>
    <cellStyle name="常规 2 2 3 2 2 3 2 2 2 3" xfId="10850"/>
    <cellStyle name="60% - Accent4 2 2 5" xfId="10851"/>
    <cellStyle name="20% - 强调文字颜色 2 2 2 2 2" xfId="10852"/>
    <cellStyle name="計算方式 9 2 5" xfId="10853"/>
    <cellStyle name="60% - Accent1 2 2 2 3 3" xfId="10854"/>
    <cellStyle name="20% - Accent1 8 2" xfId="10855"/>
    <cellStyle name="60% - 강조색6 2 2 3 2" xfId="10856"/>
    <cellStyle name="60% - Accent4 2 2 5 2" xfId="10857"/>
    <cellStyle name="常规 2 2 2 4 2 2 2 2 4" xfId="10858"/>
    <cellStyle name="20% - Accent2 2 2 2" xfId="10859"/>
    <cellStyle name="Calculation 3 3 6 3" xfId="10860"/>
    <cellStyle name="60% - Accent5 2 2 5" xfId="10861"/>
    <cellStyle name="Normal 7 5 3" xfId="10862"/>
    <cellStyle name="20% - Accent2 2 2 2 2" xfId="10863"/>
    <cellStyle name="60% - Accent5 2 2 5 2" xfId="10864"/>
    <cellStyle name="20% - Accent2 2 2 2 2 2" xfId="10865"/>
    <cellStyle name="40% - Accent1 3 3 3" xfId="10866"/>
    <cellStyle name="常规 7 14 8" xfId="10867"/>
    <cellStyle name="20% - Accent3 2 2 4 3" xfId="10868"/>
    <cellStyle name="常规 2 3 6 6 3" xfId="10869"/>
    <cellStyle name="20% - Accent2 2 2 2 2 2 2" xfId="10870"/>
    <cellStyle name="超链接 3 4 3 3 4 2 2" xfId="10871"/>
    <cellStyle name="60% - Accent5 2 2 6" xfId="10872"/>
    <cellStyle name="常规 5 14 5 2" xfId="10873"/>
    <cellStyle name="Normal 7 5 4" xfId="10874"/>
    <cellStyle name="20% - Accent2 2 2 2 3" xfId="10875"/>
    <cellStyle name="常规 2 3 7 6 3" xfId="10876"/>
    <cellStyle name="20% - Accent2 2 2 2 3 2 2" xfId="10877"/>
    <cellStyle name="20% - 강조색2 2 2" xfId="10878"/>
    <cellStyle name="常规 2 2 2 4 4 2 4" xfId="10879"/>
    <cellStyle name="超链接 5 6 2 3" xfId="10880"/>
    <cellStyle name="60% - Accent3 7" xfId="10881"/>
    <cellStyle name="Calculation 3 6 4" xfId="10882"/>
    <cellStyle name="출력 3 9 3" xfId="10883"/>
    <cellStyle name="Accent5 3 2" xfId="10884"/>
    <cellStyle name="Вычисление 2 3" xfId="10885"/>
    <cellStyle name="常规 5 3 2 3 2 2 3" xfId="10886"/>
    <cellStyle name="20% - Accent2 2 2 2 3 3" xfId="10887"/>
    <cellStyle name="超链接 3 4 3 3 4 2 3" xfId="10888"/>
    <cellStyle name="60% - Accent5 2 2 7" xfId="10889"/>
    <cellStyle name="常规 5 14 5 3" xfId="10890"/>
    <cellStyle name="입력 3 2 10 2" xfId="10891"/>
    <cellStyle name="Normal 7 5 5" xfId="10892"/>
    <cellStyle name="Normal 345 5" xfId="10893"/>
    <cellStyle name="20% - Accent2 2 2 2 4" xfId="10894"/>
    <cellStyle name="常规 2 27 5 2" xfId="10895"/>
    <cellStyle name="常规 2 32 5 2" xfId="10896"/>
    <cellStyle name="20% - Accent2 2 2 2 5" xfId="10897"/>
    <cellStyle name="常规 2 27 5 3" xfId="10898"/>
    <cellStyle name="常规 2 32 5 3" xfId="10899"/>
    <cellStyle name="Normal 3 12" xfId="10900"/>
    <cellStyle name="40% - Accent1 4 3 3" xfId="10901"/>
    <cellStyle name="Heading 3 8" xfId="10902"/>
    <cellStyle name="20% - Accent2 2 2 3 2 2" xfId="10903"/>
    <cellStyle name="20% - Accent2 3 2 3 3" xfId="10904"/>
    <cellStyle name="20% - Accent2 2 2 4" xfId="10905"/>
    <cellStyle name="Normal 7 7 3" xfId="10906"/>
    <cellStyle name="20% - Accent2 2 2 4 2" xfId="10907"/>
    <cellStyle name="常规 5 14 7 2" xfId="10908"/>
    <cellStyle name="Normal 7 7 4" xfId="10909"/>
    <cellStyle name="20% - Accent2 2 2 4 3" xfId="10910"/>
    <cellStyle name="20% - Accent2 2 2 5" xfId="10911"/>
    <cellStyle name="常规 6 9 8 2" xfId="10912"/>
    <cellStyle name="20% - Accent2 2 2 6" xfId="10913"/>
    <cellStyle name="常规 6 9 8 3" xfId="10914"/>
    <cellStyle name="超链接 6 2 5 2 4" xfId="10915"/>
    <cellStyle name="20% - Accent6 4 2 2 3" xfId="10916"/>
    <cellStyle name="備註 3 2 2 4" xfId="10917"/>
    <cellStyle name="20% - Accent2 2 3 2" xfId="10918"/>
    <cellStyle name="Normal 8 6 3 2" xfId="10919"/>
    <cellStyle name="20% - Accent2 2 3 3 2 2" xfId="10920"/>
    <cellStyle name="40% - Accent2 4 3 3" xfId="10921"/>
    <cellStyle name="常规 2 6 2 2 3 2 3" xfId="10922"/>
    <cellStyle name="20% - Accent2 4 2 3 3" xfId="10923"/>
    <cellStyle name="20% - Accent2 2 3 4" xfId="10924"/>
    <cellStyle name="Linked Cell 2" xfId="10925"/>
    <cellStyle name="20% - Accent2 2 3 5" xfId="10926"/>
    <cellStyle name="常规 6 9 9 2" xfId="10927"/>
    <cellStyle name="Linked Cell 3" xfId="10928"/>
    <cellStyle name="Normal 10 2 3 2 2" xfId="10929"/>
    <cellStyle name="20% - Accent2 2 3 6" xfId="10930"/>
    <cellStyle name="常规 6 9 9 3" xfId="10931"/>
    <cellStyle name="Linked Cell 4" xfId="10932"/>
    <cellStyle name="Примечание 4 2 2 7 2" xfId="10933"/>
    <cellStyle name="20% - Accent2 2 4" xfId="10934"/>
    <cellStyle name="Normal 3 3 3 6" xfId="10935"/>
    <cellStyle name="40% - 强调文字颜色 1 2 6" xfId="10936"/>
    <cellStyle name="常规 2 3 3 2 2 4" xfId="10937"/>
    <cellStyle name="출력 2 2 2 2 2 7 2" xfId="10938"/>
    <cellStyle name="常规 3 3 4 2 2 2" xfId="10939"/>
    <cellStyle name="連結的儲存格 2 3 6" xfId="10940"/>
    <cellStyle name="20% - 輔色2 2 6" xfId="10941"/>
    <cellStyle name="差_COSCON THAILAND COSNAM STAFF 2012 JULY_东南亚分部各类数据统计201303 (4) 2" xfId="10942"/>
    <cellStyle name="20% - Accent2 2 4 2" xfId="10943"/>
    <cellStyle name="Title 2 2 2" xfId="10944"/>
    <cellStyle name="20% - Accent6 4 2 3 3" xfId="10945"/>
    <cellStyle name="Normal 14 2 2 2 2 2" xfId="10946"/>
    <cellStyle name="출력 2 2 2 2 2 7 3" xfId="10947"/>
    <cellStyle name="常规 3 3 4 2 2 3" xfId="10948"/>
    <cellStyle name="連結的儲存格 2 3 7" xfId="10949"/>
    <cellStyle name="Linked Cell 4 4 2" xfId="10950"/>
    <cellStyle name="20% - 輔色2 2 7" xfId="10951"/>
    <cellStyle name="40% - 强调文字颜色 1 2 7" xfId="10952"/>
    <cellStyle name="常规 2 3 3 2 2 5" xfId="10953"/>
    <cellStyle name="20% - Accent2 2 4 3" xfId="10954"/>
    <cellStyle name="常规 3 3 4 2 2 4" xfId="10955"/>
    <cellStyle name="20% - 輔色2 2 8" xfId="10956"/>
    <cellStyle name="合計 2 22" xfId="10957"/>
    <cellStyle name="合計 2 17" xfId="10958"/>
    <cellStyle name="常规 4 3 5 2 2 2" xfId="10959"/>
    <cellStyle name="40% - 强调文字颜色 1 2 8" xfId="10960"/>
    <cellStyle name="常规 2 3 3 2 2 6" xfId="10961"/>
    <cellStyle name="20% - Accent2 2 4 4" xfId="10962"/>
    <cellStyle name="常规 5 7 2 2 2" xfId="10963"/>
    <cellStyle name="20% - Accent2 2 5" xfId="10964"/>
    <cellStyle name="20% - Accent6 2 2 2 3 2" xfId="10965"/>
    <cellStyle name="20% - Accent2 2 5 2" xfId="10966"/>
    <cellStyle name="20% - Accent6 2 2 2 3 2 2" xfId="10967"/>
    <cellStyle name="常规 2 3 3 2 3 4" xfId="10968"/>
    <cellStyle name="壞 2 3 2 2" xfId="10969"/>
    <cellStyle name="Accent2_2012_1st_Qtr_SKD_Review" xfId="10970"/>
    <cellStyle name="20% - Accent2 2 6 3" xfId="10971"/>
    <cellStyle name="常规 3 3 4 2 5" xfId="10972"/>
    <cellStyle name="輸出 7 4" xfId="10973"/>
    <cellStyle name="60% - 輔色4 2 7 2" xfId="10974"/>
    <cellStyle name="20% - Accent2 2 7" xfId="10975"/>
    <cellStyle name="20% - Accent2 2 8" xfId="10976"/>
    <cellStyle name="合計 2 7 5 9" xfId="10977"/>
    <cellStyle name="Heading 1 3 2 3 2" xfId="10978"/>
    <cellStyle name="20% - 强调文字颜色 2 4" xfId="10979"/>
    <cellStyle name="常规 2 6 2 2 7" xfId="10980"/>
    <cellStyle name="强调文字颜色 2 2 3 3" xfId="10981"/>
    <cellStyle name="20% - Accent2 3" xfId="10982"/>
    <cellStyle name="Total 2 4 5" xfId="10983"/>
    <cellStyle name="常规 2 4 5 5 3" xfId="10984"/>
    <cellStyle name="출력 2 3 4 3 2" xfId="10985"/>
    <cellStyle name="40% - Accent1 4 2 2 2" xfId="10986"/>
    <cellStyle name="60% - Accent6 2 2 5 2" xfId="10987"/>
    <cellStyle name="20% - Accent2 3 2 2 2 2" xfId="10988"/>
    <cellStyle name="40% - Accent1 4 3" xfId="10989"/>
    <cellStyle name="20% - Accent2 3 2 3" xfId="10990"/>
    <cellStyle name="출력 2 3 5 3" xfId="10991"/>
    <cellStyle name="Normal 3 11" xfId="10992"/>
    <cellStyle name="40% - Accent1 4 3 2" xfId="10993"/>
    <cellStyle name="Heading 3 7" xfId="10994"/>
    <cellStyle name="20% - Accent2 3 2 3 2" xfId="10995"/>
    <cellStyle name="20% - Accent2 3 2 3 2 2" xfId="10996"/>
    <cellStyle name="Total 3 4 5" xfId="10997"/>
    <cellStyle name="常规 2 4 6 5 3" xfId="10998"/>
    <cellStyle name="Normal 415 2 3" xfId="10999"/>
    <cellStyle name="Normal 3 11 2" xfId="11000"/>
    <cellStyle name="20% - Accent3 3 2 3 3" xfId="11001"/>
    <cellStyle name="40% - Accent1 4 4" xfId="11002"/>
    <cellStyle name="20% - Accent2 3 2 4" xfId="11003"/>
    <cellStyle name="合計 2 7 4 5 3" xfId="11004"/>
    <cellStyle name="Input 4 3 2 6 2" xfId="11005"/>
    <cellStyle name="출력 2 3 6 3" xfId="11006"/>
    <cellStyle name="40% - Accent1 4 4 2" xfId="11007"/>
    <cellStyle name="常规 3" xfId="11008"/>
    <cellStyle name="Heading 4 7" xfId="11009"/>
    <cellStyle name="20% - Accent2 3 2 4 2" xfId="11010"/>
    <cellStyle name="壞 2 5 2 3" xfId="11011"/>
    <cellStyle name="超链接 2 6 2 2 2 4" xfId="11012"/>
    <cellStyle name="40% - Accent1 5" xfId="11013"/>
    <cellStyle name="20% - Accent2 3 3" xfId="11014"/>
    <cellStyle name="40% - Accent1 5 3" xfId="11015"/>
    <cellStyle name="20% - Accent2 3 3 3" xfId="11016"/>
    <cellStyle name="40% - Accent1 7 2" xfId="11017"/>
    <cellStyle name="常规 2 3 3 3 3 4" xfId="11018"/>
    <cellStyle name="20% - Accent2 3 5 2" xfId="11019"/>
    <cellStyle name="輔色5 3 2" xfId="11020"/>
    <cellStyle name="常规 2 6 2 2 8" xfId="11021"/>
    <cellStyle name="20% - Accent2 4" xfId="11022"/>
    <cellStyle name="Normal 2_(RVS)中東線運價獲利分析-2013預估" xfId="11023"/>
    <cellStyle name="20% - Акцент3 3" xfId="11024"/>
    <cellStyle name="壞 2 5 3 2" xfId="11025"/>
    <cellStyle name="超链接 2 6 2 2 3 3" xfId="11026"/>
    <cellStyle name="40% - Accent2 4" xfId="11027"/>
    <cellStyle name="20% - Accent2 4 2" xfId="11028"/>
    <cellStyle name="40% - Accent2 4 2" xfId="11029"/>
    <cellStyle name="Accent5 2 4 3" xfId="11030"/>
    <cellStyle name="20% - Accent2 4 2 2" xfId="11031"/>
    <cellStyle name="40% - Accent2 4 2 2" xfId="11032"/>
    <cellStyle name="超链接 2 2 5 2 3" xfId="11033"/>
    <cellStyle name="20% - Accent2 4 2 2 2" xfId="11034"/>
    <cellStyle name="輸出 2 2 5 5" xfId="11035"/>
    <cellStyle name="汇总 2 6 7 3" xfId="11036"/>
    <cellStyle name="Input 27 2 7 2" xfId="11037"/>
    <cellStyle name="常规 4 2 3 2 2 3 4" xfId="11038"/>
    <cellStyle name="常规 7 18 4" xfId="11039"/>
    <cellStyle name="20% - 輔色6 8" xfId="11040"/>
    <cellStyle name="20% - 强调文字颜色 5 2 5 3" xfId="11041"/>
    <cellStyle name="계산 2 2 3 5" xfId="11042"/>
    <cellStyle name="常规 6 16 9 2" xfId="11043"/>
    <cellStyle name="好 2 9" xfId="11044"/>
    <cellStyle name="常规 3 2 2 2 2 5 4" xfId="11045"/>
    <cellStyle name="Normal 2 3 11" xfId="11046"/>
    <cellStyle name="40% - Accent2 4 2 2 2" xfId="11047"/>
    <cellStyle name="Примечание 4 2 9" xfId="11048"/>
    <cellStyle name="20% - Accent2 4 2 2 2 2" xfId="11049"/>
    <cellStyle name="Normal 8 6 2 2" xfId="11050"/>
    <cellStyle name="40% - Accent2 4 2 3" xfId="11051"/>
    <cellStyle name="Normal 16 2 2 3 2 2" xfId="11052"/>
    <cellStyle name="20% - Accent2 4 2 2 3" xfId="11053"/>
    <cellStyle name="40% - Accent2 4 3" xfId="11054"/>
    <cellStyle name="合計 2 7 5 5 2" xfId="11055"/>
    <cellStyle name="常规 2 6 2 2 3 2" xfId="11056"/>
    <cellStyle name="20% - Accent2 4 2 3" xfId="11057"/>
    <cellStyle name="40% - Accent2 4 3 2" xfId="11058"/>
    <cellStyle name="常规 2 6 2 2 3 2 2" xfId="11059"/>
    <cellStyle name="超链接 2 2 5 3 3" xfId="11060"/>
    <cellStyle name="20% - Accent2 4 2 3 2" xfId="11061"/>
    <cellStyle name="常规 6 17 9 2" xfId="11062"/>
    <cellStyle name="20% - Accent5 2 5 3" xfId="11063"/>
    <cellStyle name="20% - Accent4 3 2 3 3" xfId="11064"/>
    <cellStyle name="60% - Accent2 2 2 5" xfId="11065"/>
    <cellStyle name="Примечание 5 2 9" xfId="11066"/>
    <cellStyle name="Normal 13 3 10" xfId="11067"/>
    <cellStyle name="60% - 강조색4 2 2 3" xfId="11068"/>
    <cellStyle name="常规 3 3 2 2 4 2 2 3" xfId="11069"/>
    <cellStyle name="Input 20 3" xfId="11070"/>
    <cellStyle name="Input 15 3" xfId="11071"/>
    <cellStyle name="どちらでもない 4 3" xfId="11072"/>
    <cellStyle name="超链接 2 2 5 3 3 2" xfId="11073"/>
    <cellStyle name="20% - Accent2 4 2 3 2 2" xfId="11074"/>
    <cellStyle name="40% - Accent2 4 4" xfId="11075"/>
    <cellStyle name="合計 2 7 5 5 3" xfId="11076"/>
    <cellStyle name="常规 2 6 2 2 3 3" xfId="11077"/>
    <cellStyle name="20% - Accent2 4 2 4" xfId="11078"/>
    <cellStyle name="40% - Accent2 4 4 2" xfId="11079"/>
    <cellStyle name="20% - Accent2 4 2 4 2" xfId="11080"/>
    <cellStyle name="壞 2 5 3 3" xfId="11081"/>
    <cellStyle name="超链接 2 6 2 2 3 4" xfId="11082"/>
    <cellStyle name="40% - Accent2 5" xfId="11083"/>
    <cellStyle name="20% - Accent2 4 3" xfId="11084"/>
    <cellStyle name="20% - Accent2 4 4 2 2" xfId="11085"/>
    <cellStyle name="Calculation 3 2 5 3" xfId="11086"/>
    <cellStyle name="超链接 3 4 2 2 2 3 3 2 3" xfId="11087"/>
    <cellStyle name="20% - 輔色4 2 6 2" xfId="11088"/>
    <cellStyle name="常规 2 2 3 3 2 4 4" xfId="11089"/>
    <cellStyle name="40% - 强调文字颜色 3 2 6 2" xfId="11090"/>
    <cellStyle name="常规 3 2 4 3 2 2 4" xfId="11091"/>
    <cellStyle name="輸入 2 12 2 9 2" xfId="11092"/>
    <cellStyle name="20% - Акцент3" xfId="11093"/>
    <cellStyle name="Title 4 5" xfId="11094"/>
    <cellStyle name="20% - Accent2 4 7" xfId="11095"/>
    <cellStyle name="20% - Accent2 5" xfId="11096"/>
    <cellStyle name="60% - Accent4 2 3 2" xfId="11097"/>
    <cellStyle name="超链接 3 2 2 5" xfId="11098"/>
    <cellStyle name="40% - Accent3 5" xfId="11099"/>
    <cellStyle name="輸出 2 2 3 3 8" xfId="11100"/>
    <cellStyle name="Input 2 2 7 2 3" xfId="11101"/>
    <cellStyle name="計算方式 2 6 2 4 3" xfId="11102"/>
    <cellStyle name="Accent4 2 2 2 2 2" xfId="11103"/>
    <cellStyle name="常规 18 5 4 2" xfId="11104"/>
    <cellStyle name="60% - 强调文字颜色 1 2 2 2" xfId="11105"/>
    <cellStyle name="20% - Accent2 5 3" xfId="11106"/>
    <cellStyle name="超链接 3 2 2 6" xfId="11107"/>
    <cellStyle name="40% - Accent3 6" xfId="11108"/>
    <cellStyle name="計算方式 2 6 2 4 4" xfId="11109"/>
    <cellStyle name="Accent4 2 2 2 2 3" xfId="11110"/>
    <cellStyle name="常规 18 5 4 3" xfId="11111"/>
    <cellStyle name="常规 3 3 4 5 2" xfId="11112"/>
    <cellStyle name="60% - 强调文字颜色 1 2 2 3" xfId="11113"/>
    <cellStyle name="20% - Accent2 5 4" xfId="11114"/>
    <cellStyle name="20% - Accent2 6" xfId="11115"/>
    <cellStyle name="60% - Accent4 2 3 3" xfId="11116"/>
    <cellStyle name="輸出 2 4 2 3 2 5" xfId="11117"/>
    <cellStyle name="超链接 8 3 2 2 3 2" xfId="11118"/>
    <cellStyle name="常规 20 11" xfId="11119"/>
    <cellStyle name="20% - Акцент5 3" xfId="11120"/>
    <cellStyle name="超链接 3 2 3 4" xfId="11121"/>
    <cellStyle name="40% - Accent4 4" xfId="11122"/>
    <cellStyle name="Normal - Style1 4" xfId="11123"/>
    <cellStyle name="20% - Accent2 6 2" xfId="11124"/>
    <cellStyle name="超链接 3 2 3 5" xfId="11125"/>
    <cellStyle name="40% - Accent4 5" xfId="11126"/>
    <cellStyle name="Accent4 2 2 2 3 2" xfId="11127"/>
    <cellStyle name="常规 18 5 5 2" xfId="11128"/>
    <cellStyle name="60% - 强调文字颜色 1 2 3 2" xfId="11129"/>
    <cellStyle name="Normal - Style1 5" xfId="11130"/>
    <cellStyle name="20% - Accent2 6 3" xfId="11131"/>
    <cellStyle name="20% - Accent2 7" xfId="11132"/>
    <cellStyle name="60% - 강조색6 2 3 2" xfId="11133"/>
    <cellStyle name="60% - Accent4 2 3 4" xfId="11134"/>
    <cellStyle name="Input 2 2 7 4" xfId="11135"/>
    <cellStyle name="60% - Accent1 2 2 2 4 2" xfId="11136"/>
    <cellStyle name="超链接 3 2 4 4 2" xfId="11137"/>
    <cellStyle name="40% - Accent5 4 2" xfId="11138"/>
    <cellStyle name="20% - Accent2 7 2 2" xfId="11139"/>
    <cellStyle name="20% - Accent2 8" xfId="11140"/>
    <cellStyle name="60% - 강조색6 2 3 3" xfId="11141"/>
    <cellStyle name="20% - 强调文字颜色 2 2 2 3 2" xfId="11142"/>
    <cellStyle name="20% - Accent3 2 2 2" xfId="11143"/>
    <cellStyle name="Calculation 4 3 6 3" xfId="11144"/>
    <cellStyle name="常规 7 12 7 2" xfId="11145"/>
    <cellStyle name="20% - Accent3 2 2 2 2 2" xfId="11146"/>
    <cellStyle name="常规 5 14 9" xfId="11147"/>
    <cellStyle name="Header1 2 5 2" xfId="11148"/>
    <cellStyle name="계산 2 5 2 2" xfId="11149"/>
    <cellStyle name="20% - 輔色6 2 10" xfId="11150"/>
    <cellStyle name="20% - Accent3 2 2 2 2 2 2" xfId="11151"/>
    <cellStyle name="常规 5 14 9 2" xfId="11152"/>
    <cellStyle name="20% - 輔色6 2 11" xfId="11153"/>
    <cellStyle name="Accent1 2 2 3 2" xfId="11154"/>
    <cellStyle name="常规 7 12 7 3" xfId="11155"/>
    <cellStyle name="20% - Accent3 2 2 2 2 3" xfId="11156"/>
    <cellStyle name="超链接 3 3 2 3 2 3 2 4" xfId="11157"/>
    <cellStyle name="常规 7 12 8" xfId="11158"/>
    <cellStyle name="20% - Accent3 2 2 2 3" xfId="11159"/>
    <cellStyle name="常规 4 2 3 9" xfId="11160"/>
    <cellStyle name="Linked Cell 4 3" xfId="11161"/>
    <cellStyle name="20% - Accent3 2 2 2 3 2 2" xfId="11162"/>
    <cellStyle name="輸出 2 5 5 3" xfId="11163"/>
    <cellStyle name="Accent1 2 2 4 2" xfId="11164"/>
    <cellStyle name="常规 7 12 8 3" xfId="11165"/>
    <cellStyle name="20% - Accent3 2 2 2 3 3" xfId="11166"/>
    <cellStyle name="Output 4 8 2" xfId="11167"/>
    <cellStyle name="Header1 2 7" xfId="11168"/>
    <cellStyle name="계산 2 5 4" xfId="11169"/>
    <cellStyle name="40% - 강조색4 2 3 2" xfId="11170"/>
    <cellStyle name="常规 7 12 9" xfId="11171"/>
    <cellStyle name="20% - Accent3 2 2 2 4" xfId="11172"/>
    <cellStyle name="輸出 2 5 7" xfId="11173"/>
    <cellStyle name="Total 3 4 3 2" xfId="11174"/>
    <cellStyle name="Output 4 8 3" xfId="11175"/>
    <cellStyle name="계산 2 5 5" xfId="11176"/>
    <cellStyle name="40% - 강조색4 2 3 3" xfId="11177"/>
    <cellStyle name="常规 7 4 10" xfId="11178"/>
    <cellStyle name="中等 2 8 2 2" xfId="11179"/>
    <cellStyle name="20% - Accent3 2 2 2 5" xfId="11180"/>
    <cellStyle name="20% - Accent3 2 2 3" xfId="11181"/>
    <cellStyle name="常规 7 13 7" xfId="11182"/>
    <cellStyle name="20% - Accent3 2 2 3 2" xfId="11183"/>
    <cellStyle name="20% - Accent3 2 2 4" xfId="11184"/>
    <cellStyle name="20% - Accent3 2 2 5" xfId="11185"/>
    <cellStyle name="常规 7 9 8 2" xfId="11186"/>
    <cellStyle name="Normal 12 4 2" xfId="11187"/>
    <cellStyle name="常规 3 4 2 2 3 2 2" xfId="11188"/>
    <cellStyle name="20% - Accent3 2 3 2 2 2" xfId="11189"/>
    <cellStyle name="Percent [2] 2 2" xfId="11190"/>
    <cellStyle name="20% - Accent3 2 3 2 3" xfId="11191"/>
    <cellStyle name="20% - Accent3 2 3 3 3" xfId="11192"/>
    <cellStyle name="40% - Accent1 3 4 2 2" xfId="11193"/>
    <cellStyle name="20% - Accent3 2 3 4" xfId="11194"/>
    <cellStyle name="輸入 2 3 2 4 2 3 3" xfId="11195"/>
    <cellStyle name="20% - Accent3 2 3 4 2" xfId="11196"/>
    <cellStyle name="20% - Accent3 2 3 5" xfId="11197"/>
    <cellStyle name="常规 7 9 9 2" xfId="11198"/>
    <cellStyle name="常规 3 4 2 2 3 3 2" xfId="11199"/>
    <cellStyle name="常规 7 2 3 2 5" xfId="11200"/>
    <cellStyle name="20% - Accent3 2 4 4" xfId="11201"/>
    <cellStyle name="Normal 17 2 4 2 3" xfId="11202"/>
    <cellStyle name="常规 6 2 2 3 3 4" xfId="11203"/>
    <cellStyle name="常规 2 3 9 4 2" xfId="11204"/>
    <cellStyle name="常规 7 2 3 3 3 2" xfId="11205"/>
    <cellStyle name="20% - Accent3 2 5 2 2" xfId="11206"/>
    <cellStyle name="備註 3 12 2" xfId="11207"/>
    <cellStyle name="20% - Accent3 2 9" xfId="11208"/>
    <cellStyle name="60% - 强调文字颜色 1 2" xfId="11209"/>
    <cellStyle name="Calculation 2 5 4 2" xfId="11210"/>
    <cellStyle name="Accent4 2 2 2" xfId="11211"/>
    <cellStyle name="輸入 2 5 3 3 6" xfId="11212"/>
    <cellStyle name="强调文字颜色 2 2 4 3" xfId="11213"/>
    <cellStyle name="20% - Accent3 3" xfId="11214"/>
    <cellStyle name="常规 3 2 3 5 2 2 3" xfId="11215"/>
    <cellStyle name="20% - 强调文字颜色 3 4" xfId="11216"/>
    <cellStyle name="常规 2 6 2 3 7" xfId="11217"/>
    <cellStyle name="輸入 2 5 3 3 6 2" xfId="11218"/>
    <cellStyle name="20% - Accent3 3 2" xfId="11219"/>
    <cellStyle name="20% - Accent3 3 2 2" xfId="11220"/>
    <cellStyle name="Calculation 4 4 6 3" xfId="11221"/>
    <cellStyle name="Total 3 3 4" xfId="11222"/>
    <cellStyle name="常规 2 4 6 4 2" xfId="11223"/>
    <cellStyle name="20% - Accent3 3 2 2 2" xfId="11224"/>
    <cellStyle name="常规 5 2 3 8" xfId="11225"/>
    <cellStyle name="Total 3 3 4 2" xfId="11226"/>
    <cellStyle name="Output 3 9 3" xfId="11227"/>
    <cellStyle name="20% - Accent3 3 2 2 2 2" xfId="11228"/>
    <cellStyle name="Total 3 4 4" xfId="11229"/>
    <cellStyle name="常规 2 4 6 5 2" xfId="11230"/>
    <cellStyle name="Normal 415 2 2" xfId="11231"/>
    <cellStyle name="20% - Accent3 3 2 3 2" xfId="11232"/>
    <cellStyle name="常规 5 2 4 8" xfId="11233"/>
    <cellStyle name="Normal 415 2 2 2" xfId="11234"/>
    <cellStyle name="輸出 2 6 7" xfId="11235"/>
    <cellStyle name="Total 3 4 4 2" xfId="11236"/>
    <cellStyle name="40% - 강조색4 2 4 3" xfId="11237"/>
    <cellStyle name="Output 4 9 3" xfId="11238"/>
    <cellStyle name="20% - Accent3 3 2 3 2 2" xfId="11239"/>
    <cellStyle name="好_COSCON THAILAND COSNAM STAFF 2012 JULY_南亚分部各类数据统计201303" xfId="11240"/>
    <cellStyle name="20% - Accent3 3 2 4 2" xfId="11241"/>
    <cellStyle name="20% - Accent3 3 3 2" xfId="11242"/>
    <cellStyle name="20% - Accent3 3 4 2 2" xfId="11243"/>
    <cellStyle name="輸入 2 5 3 3 7" xfId="11244"/>
    <cellStyle name="20% - Accent3 4" xfId="11245"/>
    <cellStyle name="超链接 3 2 5 2 3" xfId="11246"/>
    <cellStyle name="20% - Accent3 4 2 2 2" xfId="11247"/>
    <cellStyle name="40% - Accent6 2 3" xfId="11248"/>
    <cellStyle name="常规 6 2 3 8" xfId="11249"/>
    <cellStyle name="20% - Accent3 4 2 2 2 2" xfId="11250"/>
    <cellStyle name="40% - Accent6 2 3 2" xfId="11251"/>
    <cellStyle name="超链接 3 2 5 2 4" xfId="11252"/>
    <cellStyle name="20% - Accent3 4 2 2 3" xfId="11253"/>
    <cellStyle name="40% - Accent6 2 4" xfId="11254"/>
    <cellStyle name="輸入 2 5 3 3 7 3" xfId="11255"/>
    <cellStyle name="20% - Accent3 4 3" xfId="11256"/>
    <cellStyle name="20% - Accent3 4 3 2" xfId="11257"/>
    <cellStyle name="20% - Accent3 4 3 3" xfId="11258"/>
    <cellStyle name="超链接 3 2 7 2 3" xfId="11259"/>
    <cellStyle name="20% - Accent3 4 4 2 2" xfId="11260"/>
    <cellStyle name="超链接 2 2 4 2 2 2 2" xfId="11261"/>
    <cellStyle name="常规 7 2 5 3 3" xfId="11262"/>
    <cellStyle name="20% - Accent3 4 5 2" xfId="11263"/>
    <cellStyle name="20% - Accent3 4 6" xfId="11264"/>
    <cellStyle name="輸入 2 5 3 3 8" xfId="11265"/>
    <cellStyle name="20% - Accent3 5" xfId="11266"/>
    <cellStyle name="60% - Accent4 2 4 2" xfId="11267"/>
    <cellStyle name="輸入 2 5 3 3 8 2" xfId="11268"/>
    <cellStyle name="20% - Accent3 5 2" xfId="11269"/>
    <cellStyle name="60% - Accent4 2 4 2 2" xfId="11270"/>
    <cellStyle name="Input 2 2 8 2 3" xfId="11271"/>
    <cellStyle name="好_NE1-3 2010-03-03 2" xfId="11272"/>
    <cellStyle name="Accent4 2 2 3 2 2" xfId="11273"/>
    <cellStyle name="輸入 2 5 3 3 8 3" xfId="11274"/>
    <cellStyle name="20% - Accent3 5 3" xfId="11275"/>
    <cellStyle name="輸入 2 5 3 3 9" xfId="11276"/>
    <cellStyle name="20% - Accent3 6" xfId="11277"/>
    <cellStyle name="60% - Accent4 2 4 3" xfId="11278"/>
    <cellStyle name="輸入 2 5 3 3 9 3" xfId="11279"/>
    <cellStyle name="20% - Accent3 6 3" xfId="11280"/>
    <cellStyle name="合計 2 12 2 2 3" xfId="11281"/>
    <cellStyle name="20% - Accent3 7 2 2" xfId="11282"/>
    <cellStyle name="输入 2 6 4" xfId="11283"/>
    <cellStyle name="超链接 3 2 3" xfId="11284"/>
    <cellStyle name="40% - Accent4" xfId="11285"/>
    <cellStyle name="差_2012_1st_Qtr_SKD_Review 3" xfId="11286"/>
    <cellStyle name="一般 680 5 4" xfId="11287"/>
    <cellStyle name="Calculation 4 9 3" xfId="11288"/>
    <cellStyle name="Accent2 4 2 2 3" xfId="11289"/>
    <cellStyle name="超链接 3 2 4 2 8" xfId="11290"/>
    <cellStyle name="40% - Accent5 2 8" xfId="11291"/>
    <cellStyle name="20% - Accent3_012-(KMX) BTL Schedules for KHH_Cebu" xfId="11292"/>
    <cellStyle name="輸入 7 2 4 2" xfId="11293"/>
    <cellStyle name="20% - Accent4 2 4" xfId="11294"/>
    <cellStyle name="20% - Accent4 2 2 2" xfId="11295"/>
    <cellStyle name="輸出 2 2 5 2 9" xfId="11296"/>
    <cellStyle name="20% - Accent4 2 2 2 2" xfId="11297"/>
    <cellStyle name="20% - Accent4 4 4" xfId="11298"/>
    <cellStyle name="常规 7 3 3 2 3" xfId="11299"/>
    <cellStyle name="20% - Accent4 2 4 2" xfId="11300"/>
    <cellStyle name="超链接 3 6 2 6" xfId="11301"/>
    <cellStyle name="常规 17 9" xfId="11302"/>
    <cellStyle name="60% - Accent1 4 2 4" xfId="11303"/>
    <cellStyle name="Input 3 2 2 3 3" xfId="11304"/>
    <cellStyle name="Итог 2 2 2" xfId="11305"/>
    <cellStyle name="20% - Accent6 5 4" xfId="11306"/>
    <cellStyle name="20% - Accent4 2 2 2 3 2" xfId="11307"/>
    <cellStyle name="20% - Accent4 4 5 2" xfId="11308"/>
    <cellStyle name="Calculation 4 5 7" xfId="11309"/>
    <cellStyle name="20% - Accent4 2 2 2 3 2 2" xfId="11310"/>
    <cellStyle name="Input 3 4 3 2 3" xfId="11311"/>
    <cellStyle name="一般 6 2 2 5" xfId="11312"/>
    <cellStyle name="輸出 2 3 2 5 10" xfId="11313"/>
    <cellStyle name="Accent6 2 5" xfId="11314"/>
    <cellStyle name="常规 3 3 11 3" xfId="11315"/>
    <cellStyle name="超链接 2 6 4 2 2" xfId="11316"/>
    <cellStyle name="강조색1 2 2 2 3" xfId="11317"/>
    <cellStyle name="20% - Accent4 2 2 2 4" xfId="11318"/>
    <cellStyle name="40% - 輔色1 2 7 2" xfId="11319"/>
    <cellStyle name="20% - Accent4 4 6" xfId="11320"/>
    <cellStyle name="Total 2 2 2 4 2" xfId="11321"/>
    <cellStyle name="常规 4 3 3 2 3 2 3" xfId="11322"/>
    <cellStyle name="20% - Accent4 2 4 4" xfId="11323"/>
    <cellStyle name="60% - 강조색3 4 3" xfId="11324"/>
    <cellStyle name="常规 25 2 2 2 3 2 2" xfId="11325"/>
    <cellStyle name="常规 3 3 2 2 3 4 3" xfId="11326"/>
    <cellStyle name="20% - Accent4 2 2 2 4 2" xfId="11327"/>
    <cellStyle name="輸入 7 2 4 3" xfId="11328"/>
    <cellStyle name="20% - Accent4 2 5" xfId="11329"/>
    <cellStyle name="20% - Accent4 2 2 3" xfId="11330"/>
    <cellStyle name="常规 3 3 6 5" xfId="11331"/>
    <cellStyle name="60% - 강조색3 2 2" xfId="11332"/>
    <cellStyle name="常规 3 3 2 2 3 2 2" xfId="11333"/>
    <cellStyle name="40% - 輔色1 2 5 2 2" xfId="11334"/>
    <cellStyle name="20% - Accent4 2 6 2" xfId="11335"/>
    <cellStyle name="Total 2 2 2 2 2 2" xfId="11336"/>
    <cellStyle name="Output 4 2 4 2 3" xfId="11337"/>
    <cellStyle name="20% - Accent4 2 2 4 2" xfId="11338"/>
    <cellStyle name="60% - Accent1 2 3 4" xfId="11339"/>
    <cellStyle name="常规 2 2 2 2 2 3 7" xfId="11340"/>
    <cellStyle name="60% - 강조색3 2 3 2" xfId="11341"/>
    <cellStyle name="常规 3 3 2 2 3 2 3 2" xfId="11342"/>
    <cellStyle name="標題 4 2 10" xfId="11343"/>
    <cellStyle name="Normal 9 4" xfId="11344"/>
    <cellStyle name="20% - Accent4 2 2 4 2 2" xfId="11345"/>
    <cellStyle name="Good 4 2 2" xfId="11346"/>
    <cellStyle name="60% - 강조색3 2 4 2" xfId="11347"/>
    <cellStyle name="20% - Accent4 2 2 5 2" xfId="11348"/>
    <cellStyle name="常规 2 2 2 2 2 4 7" xfId="11349"/>
    <cellStyle name="40% - 輔色1 2 5 4" xfId="11350"/>
    <cellStyle name="20% - Accent4 2 8" xfId="11351"/>
    <cellStyle name="Примечание 2 2 10 2" xfId="11352"/>
    <cellStyle name="Total 2 2 2 2 4" xfId="11353"/>
    <cellStyle name="Normal 11 5 2 2" xfId="11354"/>
    <cellStyle name="Good 4 3" xfId="11355"/>
    <cellStyle name="60% - 강조색3 2 5" xfId="11356"/>
    <cellStyle name="常规 3 4 2 2 2 3 2 2" xfId="11357"/>
    <cellStyle name="40% - 輔色4 6 2" xfId="11358"/>
    <cellStyle name="常规 2 2 7 7 2" xfId="11359"/>
    <cellStyle name="常规 3 4 2 3 3 2 3" xfId="11360"/>
    <cellStyle name="20% - Accent4 2 2 6" xfId="11361"/>
    <cellStyle name="輸出 2 2 6 2 9" xfId="11362"/>
    <cellStyle name="Input 9 2 6 2" xfId="11363"/>
    <cellStyle name="20% - Accent4 2 3 2 2" xfId="11364"/>
    <cellStyle name="20% - Accent5 4 4" xfId="11365"/>
    <cellStyle name="常规 7 3 4 2 3" xfId="11366"/>
    <cellStyle name="計算方式 2 12 12" xfId="11367"/>
    <cellStyle name="20% - Accent4 3 4 2" xfId="11368"/>
    <cellStyle name="超链接 3 5 2 6" xfId="11369"/>
    <cellStyle name="常规 2 4 2 4 3 2 3" xfId="11370"/>
    <cellStyle name="Input 9 2 7 2" xfId="11371"/>
    <cellStyle name="20% - Accent4 2 3 3 2" xfId="11372"/>
    <cellStyle name="常规 2 2 2 2 3 2 7" xfId="11373"/>
    <cellStyle name="20% - Accent5 5 4" xfId="11374"/>
    <cellStyle name="20% - Accent4 3 5 2" xfId="11375"/>
    <cellStyle name="20% - Accent4 2 3 3 2 2" xfId="11376"/>
    <cellStyle name="40% - 輔色1 2 6 3" xfId="11377"/>
    <cellStyle name="20% - Accent4 3 7" xfId="11378"/>
    <cellStyle name="Total 2 2 2 3 3" xfId="11379"/>
    <cellStyle name="Input 9 2 9" xfId="11380"/>
    <cellStyle name="20% - Accent4 2 3 5" xfId="11381"/>
    <cellStyle name="Good 5 2" xfId="11382"/>
    <cellStyle name="常规 3 3 2 2 3 3 4" xfId="11383"/>
    <cellStyle name="40% - 輔色4 7 2" xfId="11384"/>
    <cellStyle name="Good 5 3" xfId="11385"/>
    <cellStyle name="常规 2 2 7 8 2" xfId="11386"/>
    <cellStyle name="20% - Accent4 2 3 6" xfId="11387"/>
    <cellStyle name="Normal 5 3 2 4 2" xfId="11388"/>
    <cellStyle name="20% - Accent5 2 4" xfId="11389"/>
    <cellStyle name="Input 14" xfId="11390"/>
    <cellStyle name="どちらでもない 3" xfId="11391"/>
    <cellStyle name="常规 3 4 6 4" xfId="11392"/>
    <cellStyle name="20% - Accent4 3 2 2" xfId="11393"/>
    <cellStyle name="계산 12 2" xfId="11394"/>
    <cellStyle name="Calculation 2 3 2 10" xfId="11395"/>
    <cellStyle name="계산 2 3 2 4" xfId="11396"/>
    <cellStyle name="常规 7 4 3 2 3" xfId="11397"/>
    <cellStyle name="20% - Accent5 2 4 2" xfId="11398"/>
    <cellStyle name="常规 3 2 2 2 3 4 3" xfId="11399"/>
    <cellStyle name="40% - アクセント 5 2 3" xfId="11400"/>
    <cellStyle name="Input 14 2" xfId="11401"/>
    <cellStyle name="どちらでもない 3 2" xfId="11402"/>
    <cellStyle name="Normal 2 5 3 3 5" xfId="11403"/>
    <cellStyle name="輸出 2 3 5 2 9" xfId="11404"/>
    <cellStyle name="20% - Accent4 3 2 2 2" xfId="11405"/>
    <cellStyle name="Calculation 2 3 2 11" xfId="11406"/>
    <cellStyle name="계산 2 3 2 5" xfId="11407"/>
    <cellStyle name="常规 6 17 8 2" xfId="11408"/>
    <cellStyle name="20% - Accent5 2 4 3" xfId="11409"/>
    <cellStyle name="常规 3 2 2 2 3 4 4" xfId="11410"/>
    <cellStyle name="Input 14 3" xfId="11411"/>
    <cellStyle name="どちらでもない 3 3" xfId="11412"/>
    <cellStyle name="常规 2 4 5 10" xfId="11413"/>
    <cellStyle name="20% - Accent4 3 2 2 3" xfId="11414"/>
    <cellStyle name="20% - Accent5 2 5" xfId="11415"/>
    <cellStyle name="60% - 강조색4 2 2" xfId="11416"/>
    <cellStyle name="常规 3 3 2 2 4 2 2" xfId="11417"/>
    <cellStyle name="Input 20" xfId="11418"/>
    <cellStyle name="Input 15" xfId="11419"/>
    <cellStyle name="どちらでもない 4" xfId="11420"/>
    <cellStyle name="20% - Accent4 3 2 3" xfId="11421"/>
    <cellStyle name="備註 2 4 3 2 5" xfId="11422"/>
    <cellStyle name="40% - アクセント 5 3 3" xfId="11423"/>
    <cellStyle name="输出 2 2 4 2 2 3" xfId="11424"/>
    <cellStyle name="20% - Accent5 2 5 2" xfId="11425"/>
    <cellStyle name="常规 2 4 19" xfId="11426"/>
    <cellStyle name="60% - 강조색4 2 2 2" xfId="11427"/>
    <cellStyle name="常规 3 3 2 2 4 2 2 2" xfId="11428"/>
    <cellStyle name="Input 20 2" xfId="11429"/>
    <cellStyle name="Input 15 2" xfId="11430"/>
    <cellStyle name="どちらでもない 4 2" xfId="11431"/>
    <cellStyle name="常规 2 4 2 5 2 2 3" xfId="11432"/>
    <cellStyle name="20% - Accent4 3 2 3 2" xfId="11433"/>
    <cellStyle name="60% - Accent2 2 2 4" xfId="11434"/>
    <cellStyle name="Примечание 5 2 8" xfId="11435"/>
    <cellStyle name="20% - Accent5 2 6" xfId="11436"/>
    <cellStyle name="Total 2 2 3 2 2" xfId="11437"/>
    <cellStyle name="Standard_2001" xfId="11438"/>
    <cellStyle name="60% - 강조색4 2 3" xfId="11439"/>
    <cellStyle name="常规 3 3 2 2 4 2 3" xfId="11440"/>
    <cellStyle name="Input 21" xfId="11441"/>
    <cellStyle name="Input 16" xfId="11442"/>
    <cellStyle name="どちらでもない 5" xfId="11443"/>
    <cellStyle name="20% - Accent4 3 2 4" xfId="11444"/>
    <cellStyle name="Input 20 2 9" xfId="11445"/>
    <cellStyle name="Input 15 2 9" xfId="11446"/>
    <cellStyle name="40% - アクセント 5 4 3" xfId="11447"/>
    <cellStyle name="输出 2 2 4 2 3 3" xfId="11448"/>
    <cellStyle name="20% - Accent5 2 6 2" xfId="11449"/>
    <cellStyle name="Total 2 2 3 2 2 2" xfId="11450"/>
    <cellStyle name="輔色6 2 6 2 3" xfId="11451"/>
    <cellStyle name="60% - 强调文字颜色 5 2 5" xfId="11452"/>
    <cellStyle name="60% - 강조색4 2 3 2" xfId="11453"/>
    <cellStyle name="Input 21 2" xfId="11454"/>
    <cellStyle name="Input 16 2" xfId="11455"/>
    <cellStyle name="20% - Accent4 3 2 4 2" xfId="11456"/>
    <cellStyle name="60% - Accent2 2 3 4" xfId="11457"/>
    <cellStyle name="壞 2 7 3" xfId="11458"/>
    <cellStyle name="Calculation 2 2 2 2 7" xfId="11459"/>
    <cellStyle name="Normal 14 2 6" xfId="11460"/>
    <cellStyle name="20% - Accent4 4" xfId="11461"/>
    <cellStyle name="args.style 6" xfId="11462"/>
    <cellStyle name="輔色5 5 2" xfId="11463"/>
    <cellStyle name="Normal 13 2 3 2 2" xfId="11464"/>
    <cellStyle name="60% - 輔色5 2 2 3" xfId="11465"/>
    <cellStyle name="20% - Accent4 4 2" xfId="11466"/>
    <cellStyle name="Check Cell 2 3 3" xfId="11467"/>
    <cellStyle name="常规 2 3 5 2 2 2 2" xfId="11468"/>
    <cellStyle name="Output 2 2 9" xfId="11469"/>
    <cellStyle name="20% - Accent6 2 4" xfId="11470"/>
    <cellStyle name="20% - Accent4 4 2 2" xfId="11471"/>
    <cellStyle name="常规 2 3 5 2 2 2 2 2" xfId="11472"/>
    <cellStyle name="常规 4 2 3 3 3 2 3" xfId="11473"/>
    <cellStyle name="Output 2 2 9 2" xfId="11474"/>
    <cellStyle name="20% - Accent6 2 4 2" xfId="11475"/>
    <cellStyle name="Accent3 2 5" xfId="11476"/>
    <cellStyle name="差_123东南亚分部各类数据统计201206（1）_南亚分部各类数据统计201303" xfId="11477"/>
    <cellStyle name="輸出 2 4 5 2 9" xfId="11478"/>
    <cellStyle name="20% - Accent4 4 2 2 2" xfId="11479"/>
    <cellStyle name="常规 7 2 2 3 8" xfId="11480"/>
    <cellStyle name="표준 3 3" xfId="11481"/>
    <cellStyle name="計算方式 2 2 6 2 3" xfId="11482"/>
    <cellStyle name="Input 5 2 2 2 3" xfId="11483"/>
    <cellStyle name="40% - 輔色6 8" xfId="11484"/>
    <cellStyle name="常规 2 4 2 2 2 3 2 2 3" xfId="11485"/>
    <cellStyle name="20% - Accent6 2 4 2 2" xfId="11486"/>
    <cellStyle name="Accent3 2 5 2" xfId="11487"/>
    <cellStyle name="差_123东南亚分部各类数据统计201206（1）_南亚分部各类数据统计201303 2" xfId="11488"/>
    <cellStyle name="輸出 2 4 5 2 9 2" xfId="11489"/>
    <cellStyle name="20% - Accent4 4 2 2 2 2" xfId="11490"/>
    <cellStyle name="40% - Accent5 2 3 4" xfId="11491"/>
    <cellStyle name="常规 42 4 2 7 3" xfId="11492"/>
    <cellStyle name="常规 2 3 5 2 2 2 2 3" xfId="11493"/>
    <cellStyle name="Output 2 2 9 3" xfId="11494"/>
    <cellStyle name="20% - Accent6 2 4 3" xfId="11495"/>
    <cellStyle name="Accent3 2 6" xfId="11496"/>
    <cellStyle name="20% - Accent4 4 2 2 3" xfId="11497"/>
    <cellStyle name="20% - Accent6 2 5 2" xfId="11498"/>
    <cellStyle name="Accent3 3 5" xfId="11499"/>
    <cellStyle name="20% - Accent4 4 2 3 2" xfId="11500"/>
    <cellStyle name="60% - Accent3 2 2 4" xfId="11501"/>
    <cellStyle name="强调文字颜色 1 2 2 7" xfId="11502"/>
    <cellStyle name="60% - 강조색5 2 2 2" xfId="11503"/>
    <cellStyle name="20% - Accent6 2 5 2 2" xfId="11504"/>
    <cellStyle name="常规 3 4 2 2 4" xfId="11505"/>
    <cellStyle name="常规 42 6 5 6" xfId="11506"/>
    <cellStyle name="20% - Accent4 4 2 3 2 2" xfId="11507"/>
    <cellStyle name="60% - Accent3 2 2 4 2" xfId="11508"/>
    <cellStyle name="超链接 3 2 4 3 3 4" xfId="11509"/>
    <cellStyle name="常规 42 4 3 7 3" xfId="11510"/>
    <cellStyle name="货币 2 2 3" xfId="11511"/>
    <cellStyle name="60% - 강조색5 2 2 2 2" xfId="11512"/>
    <cellStyle name="강조색4 2 2 5" xfId="11513"/>
    <cellStyle name="20% - Accent6 2 5 3" xfId="11514"/>
    <cellStyle name="Accent3 3 6" xfId="11515"/>
    <cellStyle name="20% - Accent4 4 2 3 3" xfId="11516"/>
    <cellStyle name="60% - Accent3 2 2 5" xfId="11517"/>
    <cellStyle name="備註 2 9 5 2" xfId="11518"/>
    <cellStyle name="60% - 강조색5 2 2 3" xfId="11519"/>
    <cellStyle name="20% - Accent6 2 6" xfId="11520"/>
    <cellStyle name="Total 2 2 4 2 2" xfId="11521"/>
    <cellStyle name="輸入 2 5 5 2 2 3" xfId="11522"/>
    <cellStyle name="20% - Accent4 4 2 4" xfId="11523"/>
    <cellStyle name="Calculation 2 3 2 4 2" xfId="11524"/>
    <cellStyle name="60% - 강조색5 2 3" xfId="11525"/>
    <cellStyle name="常规 3 3 2 2 5 2 3" xfId="11526"/>
    <cellStyle name="常规 9 2 10 5 3" xfId="11527"/>
    <cellStyle name="標題 4 2 6 3" xfId="11528"/>
    <cellStyle name="20% - Accent6 2 6 2" xfId="11529"/>
    <cellStyle name="20% - Accent4 4 2 4 2" xfId="11530"/>
    <cellStyle name="60% - Accent3 2 3 4" xfId="11531"/>
    <cellStyle name="Calculation 2 3 2 4 2 2" xfId="11532"/>
    <cellStyle name="60% - 강조색5 2 3 2" xfId="11533"/>
    <cellStyle name="Accent3 4 5" xfId="11534"/>
    <cellStyle name="20% - Accent6 2 7" xfId="11535"/>
    <cellStyle name="Total 2 2 4 2 3" xfId="11536"/>
    <cellStyle name="20% - Accent4 4 2 5" xfId="11537"/>
    <cellStyle name="Calculation 2 3 2 4 3" xfId="11538"/>
    <cellStyle name="60% - 강조색5 2 4" xfId="11539"/>
    <cellStyle name="20% - Accent4 4 3" xfId="11540"/>
    <cellStyle name="計算方式 2 3 5 11" xfId="11541"/>
    <cellStyle name="Output 2 3 9" xfId="11542"/>
    <cellStyle name="常规 5 2 2 2 8" xfId="11543"/>
    <cellStyle name="Check Cell 2 4 3" xfId="11544"/>
    <cellStyle name="20% - Accent6 3 4" xfId="11545"/>
    <cellStyle name="20% - Accent4 4 3 2" xfId="11546"/>
    <cellStyle name="20% - Accent6 3 5" xfId="11547"/>
    <cellStyle name="輸入 2 5 5 2 3 2" xfId="11548"/>
    <cellStyle name="20% - Accent4 4 3 3" xfId="11549"/>
    <cellStyle name="60% - 강조색5 3 2" xfId="11550"/>
    <cellStyle name="常规 9 2 10 6 2" xfId="11551"/>
    <cellStyle name="標題 4 2 7 2" xfId="11552"/>
    <cellStyle name="壞 2 7 4" xfId="11553"/>
    <cellStyle name="Calculation 2 2 2 2 8" xfId="11554"/>
    <cellStyle name="Normal 14 2 7" xfId="11555"/>
    <cellStyle name="Input 8 10 2" xfId="11556"/>
    <cellStyle name="Input 2 2 9 2" xfId="11557"/>
    <cellStyle name="60% - Accent1 2 2" xfId="11558"/>
    <cellStyle name="60% - 輔色5 2 2 4" xfId="11559"/>
    <cellStyle name="20% - Accent4 5" xfId="11560"/>
    <cellStyle name="60% - Accent4 2 5 2" xfId="11561"/>
    <cellStyle name="輸出 2 10 2 7 2" xfId="11562"/>
    <cellStyle name="壞 2 7 5" xfId="11563"/>
    <cellStyle name="Calculation 2 2 2 2 9" xfId="11564"/>
    <cellStyle name="Normal 14 2 8" xfId="11565"/>
    <cellStyle name="Input 8 10 3" xfId="11566"/>
    <cellStyle name="Input 2 2 9 3" xfId="11567"/>
    <cellStyle name="60% - Accent1 2 3" xfId="11568"/>
    <cellStyle name="60% - 輔色5 2 2 5" xfId="11569"/>
    <cellStyle name="20% - Accent4 6" xfId="11570"/>
    <cellStyle name="60% - Accent1 2 3 2" xfId="11571"/>
    <cellStyle name="常规 2 2 2 2 2 3 5" xfId="11572"/>
    <cellStyle name="Note 3 2 3 8" xfId="11573"/>
    <cellStyle name="注释 2 3 7" xfId="11574"/>
    <cellStyle name="20% - Accent4 6 2" xfId="11575"/>
    <cellStyle name="60% - Accent1 2 3 3" xfId="11576"/>
    <cellStyle name="常规 2 2 2 2 2 3 6" xfId="11577"/>
    <cellStyle name="注释 2 3 8" xfId="11578"/>
    <cellStyle name="20% - Accent4 6 3" xfId="11579"/>
    <cellStyle name="超链接 3 4 4 5" xfId="11580"/>
    <cellStyle name="常规 3 3 3 3 2 2 4" xfId="11581"/>
    <cellStyle name="60% - Accent1 2 4 3" xfId="11582"/>
    <cellStyle name="常规 2 2 2 2 2 4 6" xfId="11583"/>
    <cellStyle name="20% - Accent4 7 3" xfId="11584"/>
    <cellStyle name="超链接 3 4 5 4" xfId="11585"/>
    <cellStyle name="常规 3 3 3 3 2 3 3" xfId="11586"/>
    <cellStyle name="60% - Accent1 2 5 2" xfId="11587"/>
    <cellStyle name="60% - 輔色2 2 2 4" xfId="11588"/>
    <cellStyle name="常规 2 3 2 4 9" xfId="11589"/>
    <cellStyle name="标题 2 3 2 6" xfId="11590"/>
    <cellStyle name="注释 2 5 7" xfId="11591"/>
    <cellStyle name="20% - Accent4 8 2" xfId="11592"/>
    <cellStyle name="Normal 4 4 8" xfId="11593"/>
    <cellStyle name="常规 4 3 6 4" xfId="11594"/>
    <cellStyle name="20% - Accent5 2 2 2" xfId="11595"/>
    <cellStyle name="常规 3 2 2 2 3 2 3" xfId="11596"/>
    <cellStyle name="Calculation 2 2 2 6 2" xfId="11597"/>
    <cellStyle name="20% - Accent5 2 2 2 2 2" xfId="11598"/>
    <cellStyle name="常规 2 6 2 8 3" xfId="11599"/>
    <cellStyle name="常规 3 2 2 2 3 2 3 2 2" xfId="11600"/>
    <cellStyle name="20% - 輔色1 2 2 5" xfId="11601"/>
    <cellStyle name="Calculation 2 2 2 7 2 2" xfId="11602"/>
    <cellStyle name="요약 2 2 2 4 9" xfId="11603"/>
    <cellStyle name="20% - Accent5 2 2 2 3 2 2" xfId="11604"/>
    <cellStyle name="计算 2 2 4 2 2 3" xfId="11605"/>
    <cellStyle name="Calculation 2 2 2 7 3" xfId="11606"/>
    <cellStyle name="常规 3 4 4 2 2" xfId="11607"/>
    <cellStyle name="20% - Accent5 2 2 2 3 3" xfId="11608"/>
    <cellStyle name="计算 2 2 4 2 3" xfId="11609"/>
    <cellStyle name="Calculation 2 2 2 8" xfId="11610"/>
    <cellStyle name="计算 2 2 2 3 10 3" xfId="11611"/>
    <cellStyle name="20% - Accent5 2 2 2 4" xfId="11612"/>
    <cellStyle name="常规 3 2 2 2 3 2 3 4" xfId="11613"/>
    <cellStyle name="超链接 3 6 4 2 2" xfId="11614"/>
    <cellStyle name="강조색2 2 2 2 3" xfId="11615"/>
    <cellStyle name="常规 19 5 2" xfId="11616"/>
    <cellStyle name="常规 24 5 2" xfId="11617"/>
    <cellStyle name="计算 2 2 4 2 3 2" xfId="11618"/>
    <cellStyle name="Calculation 2 2 2 8 2" xfId="11619"/>
    <cellStyle name="常规 19 5 2 2" xfId="11620"/>
    <cellStyle name="20% - Accent5 2 2 2 4 2" xfId="11621"/>
    <cellStyle name="计算 2 2 4 2 4" xfId="11622"/>
    <cellStyle name="超链接 3 3 5 3 2 2" xfId="11623"/>
    <cellStyle name="Calculation 2 2 2 9" xfId="11624"/>
    <cellStyle name="超链接 3 6 4 2 3" xfId="11625"/>
    <cellStyle name="常规 19 5 3" xfId="11626"/>
    <cellStyle name="20% - Accent5 2 2 2 5" xfId="11627"/>
    <cellStyle name="輸出 2 3 2 5" xfId="11628"/>
    <cellStyle name="超链接 8 6 2 2 2 2" xfId="11629"/>
    <cellStyle name="40% - 着色 2 2 2" xfId="11630"/>
    <cellStyle name="常规 3 3 2 3 3 2 2" xfId="11631"/>
    <cellStyle name="Normal 4 4 9" xfId="11632"/>
    <cellStyle name="常规 6 17 6 2" xfId="11633"/>
    <cellStyle name="20% - Accent5 2 2 3" xfId="11634"/>
    <cellStyle name="常规 3 2 2 2 3 2 4" xfId="11635"/>
    <cellStyle name="Calculation 2 2 4 6 2" xfId="11636"/>
    <cellStyle name="60% - 輔色1 2 2" xfId="11637"/>
    <cellStyle name="Calculation 2 2 3 2 4 3" xfId="11638"/>
    <cellStyle name="Normal 15 2 3 3" xfId="11639"/>
    <cellStyle name="20% - Accent5 2 2 4 2 2" xfId="11640"/>
    <cellStyle name="常规 2 6 4 8 3" xfId="11641"/>
    <cellStyle name="常规 3 2 3 2 10" xfId="11642"/>
    <cellStyle name="常规 5 8 7" xfId="11643"/>
    <cellStyle name="60% - 輔色2" xfId="11644"/>
    <cellStyle name="20% - Accent5 2 2 5" xfId="11645"/>
    <cellStyle name="Calculation 2 2 5 6" xfId="11646"/>
    <cellStyle name="常规 5 8 7 2" xfId="11647"/>
    <cellStyle name="合計 2 6 2 4 4" xfId="11648"/>
    <cellStyle name="60% - 輔色2 2" xfId="11649"/>
    <cellStyle name="20% - Accent5 2 2 5 2" xfId="11650"/>
    <cellStyle name="輸入 2 5 6 8" xfId="11651"/>
    <cellStyle name="Sombra1 5" xfId="11652"/>
    <cellStyle name="常规 5 8 8" xfId="11653"/>
    <cellStyle name="60% - 輔色3" xfId="11654"/>
    <cellStyle name="常规 2 3 7 7 2" xfId="11655"/>
    <cellStyle name="20% - Accent5 2 2 6" xfId="11656"/>
    <cellStyle name="Accent5 3 2 2" xfId="11657"/>
    <cellStyle name="Вычисление 2 3 2" xfId="11658"/>
    <cellStyle name="Input 12 7" xfId="11659"/>
    <cellStyle name="20% - 강조색2 2 2 2" xfId="11660"/>
    <cellStyle name="常规 5 8 9" xfId="11661"/>
    <cellStyle name="60% - 輔色4" xfId="11662"/>
    <cellStyle name="常规 2 3 7 7 3" xfId="11663"/>
    <cellStyle name="20% - Accent5 2 2 7" xfId="11664"/>
    <cellStyle name="20% - Accent6 4 6" xfId="11665"/>
    <cellStyle name="Total 2 2 4 4 2" xfId="11666"/>
    <cellStyle name="Input 13 2 2 2" xfId="11667"/>
    <cellStyle name="60% - 강조색5 4 3" xfId="11668"/>
    <cellStyle name="常规 9 2 10 7 3" xfId="11669"/>
    <cellStyle name="Hyperlink 2 2 3 3 2" xfId="11670"/>
    <cellStyle name="輸入 2 5 5 2 4 3" xfId="11671"/>
    <cellStyle name="Calculation 2 3 2 6 2" xfId="11672"/>
    <cellStyle name="20% - Accent5 2 3 2 2 2" xfId="11673"/>
    <cellStyle name="常规 6 17 7 2" xfId="11674"/>
    <cellStyle name="20% - Accent5 2 3 3" xfId="11675"/>
    <cellStyle name="常规 3 2 2 2 3 3 4" xfId="11676"/>
    <cellStyle name="差_PA2 1xWH50 無NGB加SKU-20130123" xfId="11677"/>
    <cellStyle name="20% - Accent5 2 3 3 2" xfId="11678"/>
    <cellStyle name="常规 6 17 7 3" xfId="11679"/>
    <cellStyle name="20% - Accent5 2 3 4" xfId="11680"/>
    <cellStyle name="20% - Accent5 2 3 4 2" xfId="11681"/>
    <cellStyle name="常规 2 3 7 8 2" xfId="11682"/>
    <cellStyle name="20% - Accent5 2 3 6" xfId="11683"/>
    <cellStyle name="40% - 輔色4 2 3 2 3" xfId="11684"/>
    <cellStyle name="Calculation 2 3 2 12" xfId="11685"/>
    <cellStyle name="계산 2 3 2 6" xfId="11686"/>
    <cellStyle name="常规 6 17 8 3" xfId="11687"/>
    <cellStyle name="20% - Accent5 2 4 4" xfId="11688"/>
    <cellStyle name="20% - Accent5 2 6 3" xfId="11689"/>
    <cellStyle name="Total 2 2 3 2 2 3" xfId="11690"/>
    <cellStyle name="輔色1 3" xfId="11691"/>
    <cellStyle name="Bad 3 4" xfId="11692"/>
    <cellStyle name="Accent4 4 2 2" xfId="11693"/>
    <cellStyle name="超链接 3 2 4 2 2 2 3" xfId="11694"/>
    <cellStyle name="20% - Accent5 2 9" xfId="11695"/>
    <cellStyle name="40% - Accent5 2 2 2 3" xfId="11696"/>
    <cellStyle name="출력 2 2 2 10 2" xfId="11697"/>
    <cellStyle name="超链接 5 5 3 3 2" xfId="11698"/>
    <cellStyle name="Total 2 2 3 2 5" xfId="11699"/>
    <cellStyle name="常规 11 4 4" xfId="11700"/>
    <cellStyle name="輸入 2 4 4 2 7 2" xfId="11701"/>
    <cellStyle name="20% - アクセント 5 2" xfId="11702"/>
    <cellStyle name="計算方式 2 12 9 2" xfId="11703"/>
    <cellStyle name="20% - Accent5 3 2 3 2 2" xfId="11704"/>
    <cellStyle name="20% - Accent5 3 2 4 2" xfId="11705"/>
    <cellStyle name="常规 6 18 7 2" xfId="11706"/>
    <cellStyle name="20% - Accent5 3 3 3" xfId="11707"/>
    <cellStyle name="常规 3 2 2 2 4 3 4" xfId="11708"/>
    <cellStyle name="備註 2 4 4 2 5" xfId="11709"/>
    <cellStyle name="計算方式 2 6 5 2 5 2" xfId="11710"/>
    <cellStyle name="40% - アクセント 6 3 3" xfId="11711"/>
    <cellStyle name="輸入 2 10 6 3" xfId="11712"/>
    <cellStyle name="20% - Accent5 3 5 2" xfId="11713"/>
    <cellStyle name="Calculation 4 2 3 6 2" xfId="11714"/>
    <cellStyle name="20% - Accent5 4 2 3 2 2" xfId="11715"/>
    <cellStyle name="20% - Accent5 4 3 2" xfId="11716"/>
    <cellStyle name="Accent1 2 2 2 3" xfId="11717"/>
    <cellStyle name="常规 6 19 7 2" xfId="11718"/>
    <cellStyle name="輸入 2 5 6 2 3 2" xfId="11719"/>
    <cellStyle name="20% - Accent5 4 3 3" xfId="11720"/>
    <cellStyle name="Accent1 2 2 2 4" xfId="11721"/>
    <cellStyle name="常规 6 19 8 2" xfId="11722"/>
    <cellStyle name="輸入 2 5 6 2 4 2" xfId="11723"/>
    <cellStyle name="20% - Accent5 4 4 3" xfId="11724"/>
    <cellStyle name="20% - Accent5 4 5 2" xfId="11725"/>
    <cellStyle name="輸出 2 5 5 4" xfId="11726"/>
    <cellStyle name="Accent1 2 2 4 3" xfId="11727"/>
    <cellStyle name="超链接 3 5 4 4" xfId="11728"/>
    <cellStyle name="常规 2 2 6 2 2 2 2 2" xfId="11729"/>
    <cellStyle name="常规 3 3 3 3 3 2 3" xfId="11730"/>
    <cellStyle name="60% - Accent1 3 4 2" xfId="11731"/>
    <cellStyle name="合計 2 5 6 2 9" xfId="11732"/>
    <cellStyle name="20% - Accent5 7 2" xfId="11733"/>
    <cellStyle name="标题 2 5" xfId="11734"/>
    <cellStyle name="超链接 3 2 2 2 3 3 3" xfId="11735"/>
    <cellStyle name="40% - Accent3 2 3 3 3" xfId="11736"/>
    <cellStyle name="常规 2 3 3 2 2 3 2 2 3" xfId="11737"/>
    <cellStyle name="合計 2 5 6 2 9 2" xfId="11738"/>
    <cellStyle name="20% - Accent5 7 2 2" xfId="11739"/>
    <cellStyle name="20% - Accent5_2012_1st_Qtr_SKD_Review" xfId="11740"/>
    <cellStyle name="Normal 3 2 2 3 3 2 2" xfId="11741"/>
    <cellStyle name="Calculation 2 2 2 4 5" xfId="11742"/>
    <cellStyle name="20% - 强调文字颜色 6 3" xfId="11743"/>
    <cellStyle name="20% - Accent6 2" xfId="11744"/>
    <cellStyle name="Calculation 2 2 2 4 5 2" xfId="11745"/>
    <cellStyle name="常规 14 7" xfId="11746"/>
    <cellStyle name="Output 2 2 7" xfId="11747"/>
    <cellStyle name="20% - Accent6 2 2" xfId="11748"/>
    <cellStyle name="輸出 6 2" xfId="11749"/>
    <cellStyle name="Normal 50" xfId="11750"/>
    <cellStyle name="Normal 45" xfId="11751"/>
    <cellStyle name="20% - Accent6 2 2 2 2 2" xfId="11752"/>
    <cellStyle name="20% - 强调文字颜色 2 2 5" xfId="11753"/>
    <cellStyle name="輸出 6 3" xfId="11754"/>
    <cellStyle name="Normal 51" xfId="11755"/>
    <cellStyle name="Normal 46" xfId="11756"/>
    <cellStyle name="20% - Accent6 2 2 2 2 3" xfId="11757"/>
    <cellStyle name="Note 2 4 2 3 2" xfId="11758"/>
    <cellStyle name="Hyperlink 6 5 2" xfId="11759"/>
    <cellStyle name="20% - 强调文字颜色 2 2 6" xfId="11760"/>
    <cellStyle name="輸出 2 8 4 2 8" xfId="11761"/>
    <cellStyle name="강조색3 2 2 2 3" xfId="11762"/>
    <cellStyle name="20% - Accent6 2 2 2 4" xfId="11763"/>
    <cellStyle name="常规 3 3 2 4 3 2 2" xfId="11764"/>
    <cellStyle name="好_KHP 2-SINOKOR" xfId="11765"/>
    <cellStyle name="Output 2 2 7 3" xfId="11766"/>
    <cellStyle name="常规 133" xfId="11767"/>
    <cellStyle name="20% - Accent6 2 2 3" xfId="11768"/>
    <cellStyle name="常规 3 2 2 3 3 2 4" xfId="11769"/>
    <cellStyle name="超链接 9 3 2 3" xfId="11770"/>
    <cellStyle name="20% - Accent6 2 2 3 2" xfId="11771"/>
    <cellStyle name="汇总 2 13 3" xfId="11772"/>
    <cellStyle name="超链接 3 2 2 6 6" xfId="11773"/>
    <cellStyle name="20% - Accent6 2 2 3 2 2" xfId="11774"/>
    <cellStyle name="Output 2 3 2 9 2" xfId="11775"/>
    <cellStyle name="20% - 强调文字颜色 3 2 5" xfId="11776"/>
    <cellStyle name="20% - 輔色6 2 6 3" xfId="11777"/>
    <cellStyle name="常规 19 14" xfId="11778"/>
    <cellStyle name="RevList 2" xfId="11779"/>
    <cellStyle name="超链接 3 2 3 6 2 3" xfId="11780"/>
    <cellStyle name="40% - 强调文字颜色 5 2 6 3" xfId="11781"/>
    <cellStyle name="常规 3 3 2 4 3 2 3" xfId="11782"/>
    <cellStyle name="Output 2 2 7 4" xfId="11783"/>
    <cellStyle name="常规 134" xfId="11784"/>
    <cellStyle name="출력 2 3 4 11" xfId="11785"/>
    <cellStyle name="輸入 2 2 2 4 2 4 3" xfId="11786"/>
    <cellStyle name="汇总 2 2 6 5 3" xfId="11787"/>
    <cellStyle name="Total 4 6 2" xfId="11788"/>
    <cellStyle name="20% - Accent6 2 2 4" xfId="11789"/>
    <cellStyle name="Heading1 2 3" xfId="11790"/>
    <cellStyle name="Total 4 6 2 2" xfId="11791"/>
    <cellStyle name="超链接 9 3 3 3" xfId="11792"/>
    <cellStyle name="20% - Accent6 2 2 4 2" xfId="11793"/>
    <cellStyle name="20% - 强调文字颜色 4 2 5" xfId="11794"/>
    <cellStyle name="Heading1 2 3 2" xfId="11795"/>
    <cellStyle name="20% - Accent6 2 2 4 2 2" xfId="11796"/>
    <cellStyle name="Heading1 2 4" xfId="11797"/>
    <cellStyle name="Total 4 6 2 3" xfId="11798"/>
    <cellStyle name="超链接 9 3 3 4" xfId="11799"/>
    <cellStyle name="20% - Accent6 2 2 4 3" xfId="11800"/>
    <cellStyle name="Total 4 6 3" xfId="11801"/>
    <cellStyle name="20% - Accent6 2 2 5" xfId="11802"/>
    <cellStyle name="20% - Accent6 2 2 5 2" xfId="11803"/>
    <cellStyle name="Calculation 2 2 2 4 5 3" xfId="11804"/>
    <cellStyle name="常规 14 8" xfId="11805"/>
    <cellStyle name="Check Cell 2 3 2" xfId="11806"/>
    <cellStyle name="Output 2 2 8" xfId="11807"/>
    <cellStyle name="20% - Accent6 2 3" xfId="11808"/>
    <cellStyle name="no dec" xfId="11809"/>
    <cellStyle name="Check Cell 2 3 2 2" xfId="11810"/>
    <cellStyle name="Output 2 2 8 2" xfId="11811"/>
    <cellStyle name="20% - Accent6 2 3 2" xfId="11812"/>
    <cellStyle name="常规 3 2 2 3 3 3 3" xfId="11813"/>
    <cellStyle name="no dec 2" xfId="11814"/>
    <cellStyle name="Output 2 2 8 2 2" xfId="11815"/>
    <cellStyle name="20% - Accent6 2 3 2 2" xfId="11816"/>
    <cellStyle name="Output 2 2 8 2 3" xfId="11817"/>
    <cellStyle name="20% - Accent6 2 3 2 3" xfId="11818"/>
    <cellStyle name="常规 3 3 2 4 3 3 2" xfId="11819"/>
    <cellStyle name="Output 2 2 8 3" xfId="11820"/>
    <cellStyle name="20% - Accent6 2 3 3" xfId="11821"/>
    <cellStyle name="常规 3 2 2 3 3 3 4" xfId="11822"/>
    <cellStyle name="常规 16 2 9" xfId="11823"/>
    <cellStyle name="常规 21 2 9" xfId="11824"/>
    <cellStyle name="超链接 9 4 2 3" xfId="11825"/>
    <cellStyle name="20% - Accent6 2 3 3 2" xfId="11826"/>
    <cellStyle name="超链接 9 4 2 4" xfId="11827"/>
    <cellStyle name="超链接 3 2 3 3 4 2 2" xfId="11828"/>
    <cellStyle name="20% - Accent6 2 3 3 3" xfId="11829"/>
    <cellStyle name="40% - Accent4 3 4 2 2" xfId="11830"/>
    <cellStyle name="常规 3 3 2 4 3 3 3" xfId="11831"/>
    <cellStyle name="Output 2 2 8 4" xfId="11832"/>
    <cellStyle name="輸入 2 2 2 4 2 5 3" xfId="11833"/>
    <cellStyle name="汇总 2 2 6 6 3" xfId="11834"/>
    <cellStyle name="Total 4 7 2" xfId="11835"/>
    <cellStyle name="20% - Accent6 2 3 4" xfId="11836"/>
    <cellStyle name="Heading2 2 3" xfId="11837"/>
    <cellStyle name="Total 4 7 2 2" xfId="11838"/>
    <cellStyle name="常规 21 3 9" xfId="11839"/>
    <cellStyle name="输出 2 4 2 11" xfId="11840"/>
    <cellStyle name="20% - Accent6 2 3 4 2" xfId="11841"/>
    <cellStyle name="Total 4 7 3" xfId="11842"/>
    <cellStyle name="20% - Accent6 2 3 5" xfId="11843"/>
    <cellStyle name="常规 2 4 7 8 2" xfId="11844"/>
    <cellStyle name="20% - Accent6 2 3 6" xfId="11845"/>
    <cellStyle name="輸入 2 2 2 4 2 6 3" xfId="11846"/>
    <cellStyle name="汇总 2 2 6 7 3" xfId="11847"/>
    <cellStyle name="Total 4 8 2" xfId="11848"/>
    <cellStyle name="20% - Accent6 2 4 4" xfId="11849"/>
    <cellStyle name="20% - Accent6 2 6 3" xfId="11850"/>
    <cellStyle name="20% - Accent6 2 8" xfId="11851"/>
    <cellStyle name="40% - Accent5 2 3 2 2" xfId="11852"/>
    <cellStyle name="Total 2 2 4 2 4" xfId="11853"/>
    <cellStyle name="40% - Accent2 2 2 2 4 2" xfId="11854"/>
    <cellStyle name="超链接 2 5 3 3 3 2" xfId="11855"/>
    <cellStyle name="Input 11 2 11" xfId="11856"/>
    <cellStyle name="20% - Accent6 3 2 3 2 2" xfId="11857"/>
    <cellStyle name="備註 2 2 3 3 2" xfId="11858"/>
    <cellStyle name="常规 4 4 2 2 3 2 2 2" xfId="11859"/>
    <cellStyle name="Commentaire 2 7" xfId="11860"/>
    <cellStyle name="Total 5 6 2" xfId="11861"/>
    <cellStyle name="20% - Accent6 3 2 4" xfId="11862"/>
    <cellStyle name="Commentaire 2 7 2" xfId="11863"/>
    <cellStyle name="20% - Accent6 3 2 4 2" xfId="11864"/>
    <cellStyle name="遽_94褒瞳 (2)" xfId="11865"/>
    <cellStyle name="備註 2 2 4 3" xfId="11866"/>
    <cellStyle name="計算方式 2 3 5 10" xfId="11867"/>
    <cellStyle name="Output 2 3 8" xfId="11868"/>
    <cellStyle name="常规 5 2 2 2 7" xfId="11869"/>
    <cellStyle name="Check Cell 2 4 2" xfId="11870"/>
    <cellStyle name="20% - Accent6 3 3" xfId="11871"/>
    <cellStyle name="好_StartUp 2" xfId="11872"/>
    <cellStyle name="20% - Accent6 3 6" xfId="11873"/>
    <cellStyle name="Total 2 2 4 3 2" xfId="11874"/>
    <cellStyle name="好_StartUp 3" xfId="11875"/>
    <cellStyle name="20% - Accent6 3 7" xfId="11876"/>
    <cellStyle name="Total 2 2 4 3 3" xfId="11877"/>
    <cellStyle name="20% - 輔色1 2 10" xfId="11878"/>
    <cellStyle name="Output 2 4 7" xfId="11879"/>
    <cellStyle name="常规 5 2 2 3 6" xfId="11880"/>
    <cellStyle name="20% - Accent6 4 2" xfId="11881"/>
    <cellStyle name="Output 2 4 7 2" xfId="11882"/>
    <cellStyle name="20% - Accent6 4 2 2" xfId="11883"/>
    <cellStyle name="常规 3 2 2 3 5 2 3" xfId="11884"/>
    <cellStyle name="Header2 2 3 4" xfId="11885"/>
    <cellStyle name="超链接 6 2 5 2 3" xfId="11886"/>
    <cellStyle name="20% - Accent6 4 2 2 2" xfId="11887"/>
    <cellStyle name="備註 3 2 2 3" xfId="11888"/>
    <cellStyle name="Header2 2 3 4 2" xfId="11889"/>
    <cellStyle name="20% - Accent6 4 2 2 2 2" xfId="11890"/>
    <cellStyle name="備註 3 2 2 3 2" xfId="11891"/>
    <cellStyle name="Output 2 4 7 3" xfId="11892"/>
    <cellStyle name="20% - Accent6 4 2 3" xfId="11893"/>
    <cellStyle name="Header2 2 3 5" xfId="11894"/>
    <cellStyle name="Normal 3 3 3 5" xfId="11895"/>
    <cellStyle name="40% - 强调文字颜色 1 2 5" xfId="11896"/>
    <cellStyle name="常规 2 3 3 2 2 3" xfId="11897"/>
    <cellStyle name="連結的儲存格 2 3 5" xfId="11898"/>
    <cellStyle name="20% - 輔色2 2 5" xfId="11899"/>
    <cellStyle name="Input 4 2 14" xfId="11900"/>
    <cellStyle name="20% - Accent6 4 2 3 2" xfId="11901"/>
    <cellStyle name="常规 3 17 3 3" xfId="11902"/>
    <cellStyle name="20% - 輔色2 2 5 2" xfId="11903"/>
    <cellStyle name="常规 3 2 2 2 8" xfId="11904"/>
    <cellStyle name="40% - 强调文字颜色 1 2 5 2" xfId="11905"/>
    <cellStyle name="常规 2 3 3 2 2 3 2" xfId="11906"/>
    <cellStyle name="20% - Accent6 4 2 3 2 2" xfId="11907"/>
    <cellStyle name="20% - Accent6 4 2 4" xfId="11908"/>
    <cellStyle name="Input 5 3 10 3" xfId="11909"/>
    <cellStyle name="20% - Accent6 4 2 4 2" xfId="11910"/>
    <cellStyle name="20% - 輔色1 2 11" xfId="11911"/>
    <cellStyle name="Output 2 4 8" xfId="11912"/>
    <cellStyle name="常规 5 2 2 3 7" xfId="11913"/>
    <cellStyle name="Input 3 2 2 2 2" xfId="11914"/>
    <cellStyle name="Check Cell 2 5 2" xfId="11915"/>
    <cellStyle name="20% - Accent6 4 3" xfId="11916"/>
    <cellStyle name="計算方式 2 4 2 3 2 2" xfId="11917"/>
    <cellStyle name="Input 3 2 2 2 2 3" xfId="11918"/>
    <cellStyle name="Output 2 4 8 3" xfId="11919"/>
    <cellStyle name="20% - Accent6 4 3 3" xfId="11920"/>
    <cellStyle name="20% - Accent6 4 7" xfId="11921"/>
    <cellStyle name="Total 2 2 4 4 3" xfId="11922"/>
    <cellStyle name="超链接 3 2 5 5 2 2" xfId="11923"/>
    <cellStyle name="Input 13 2 2 3" xfId="11924"/>
    <cellStyle name="Calculation 2 2 2 4 8" xfId="11925"/>
    <cellStyle name="60% - Accent1 4 2" xfId="11926"/>
    <cellStyle name="60% - 輔色5 2 4 4" xfId="11927"/>
    <cellStyle name="20% - Accent6 5" xfId="11928"/>
    <cellStyle name="60% - Accent1 4 2 2" xfId="11929"/>
    <cellStyle name="常规 2 2 2 2 4 2 5" xfId="11930"/>
    <cellStyle name="超链接 3 6 2 4" xfId="11931"/>
    <cellStyle name="常规 17 7" xfId="11932"/>
    <cellStyle name="常规 5 4 2 2 2 2 2" xfId="11933"/>
    <cellStyle name="Output 2 5 7" xfId="11934"/>
    <cellStyle name="20% - Accent6 5 2" xfId="11935"/>
    <cellStyle name="60% - Accent1 4 2 3" xfId="11936"/>
    <cellStyle name="常规 2 2 2 2 4 2 6" xfId="11937"/>
    <cellStyle name="超链接 3 6 2 5" xfId="11938"/>
    <cellStyle name="常规 17 8" xfId="11939"/>
    <cellStyle name="Input 3 2 2 3 2" xfId="11940"/>
    <cellStyle name="常规 5 4 2 2 2 2 3" xfId="11941"/>
    <cellStyle name="Output 2 5 8" xfId="11942"/>
    <cellStyle name="20% - Accent6 5 3" xfId="11943"/>
    <cellStyle name="60% - Accent1 4 3" xfId="11944"/>
    <cellStyle name="20% - Accent6 6" xfId="11945"/>
    <cellStyle name="超链接 3 6 3 5" xfId="11946"/>
    <cellStyle name="常规 18 8" xfId="11947"/>
    <cellStyle name="60% - Accent1 4 3 3" xfId="11948"/>
    <cellStyle name="Input 3 2 2 4 2" xfId="11949"/>
    <cellStyle name="Акцент1" xfId="11950"/>
    <cellStyle name="Normal 341 2 2" xfId="11951"/>
    <cellStyle name="20% - Accent6 6 3" xfId="11952"/>
    <cellStyle name="輸出 2 10 2 9 3" xfId="11953"/>
    <cellStyle name="常规 4 4 2 3 2 2 2" xfId="11954"/>
    <cellStyle name="60% - Accent1 4 4" xfId="11955"/>
    <cellStyle name="常规 6 4 3 2 2 2" xfId="11956"/>
    <cellStyle name="20% - Accent6 7" xfId="11957"/>
    <cellStyle name="超链接 3 6 4 4" xfId="11958"/>
    <cellStyle name="百分比 256" xfId="11959"/>
    <cellStyle name="常规 19 7" xfId="11960"/>
    <cellStyle name="常规 24 7" xfId="11961"/>
    <cellStyle name="常规 4 4 2 3 2 2 2 2" xfId="11962"/>
    <cellStyle name="60% - Accent1 4 4 2" xfId="11963"/>
    <cellStyle name="常规 6 4 3 2 2 2 2" xfId="11964"/>
    <cellStyle name="20% - Accent6 7 2" xfId="11965"/>
    <cellStyle name="常规 4 4 2 3 2 2 3" xfId="11966"/>
    <cellStyle name="Hyperlink 3 3 2 2" xfId="11967"/>
    <cellStyle name="60% - Accent1 4 5" xfId="11968"/>
    <cellStyle name="常规 6 4 3 2 2 3" xfId="11969"/>
    <cellStyle name="20% - Accent6 8" xfId="11970"/>
    <cellStyle name="20% - Accent6_012-(KMX) BTL Schedules for KHH_Cebu" xfId="11971"/>
    <cellStyle name="常规 36 4 5" xfId="11972"/>
    <cellStyle name="常规 49 3 4 2" xfId="11973"/>
    <cellStyle name="常规 3 2 3 2 2 3 2 2 3" xfId="11974"/>
    <cellStyle name="20% - Акцент3 2" xfId="11975"/>
    <cellStyle name="輸入 5 4 3" xfId="11976"/>
    <cellStyle name="Title 4 5 2" xfId="11977"/>
    <cellStyle name="20% - Акцент5" xfId="11978"/>
    <cellStyle name="輸出 2 4 2 3 2 4" xfId="11979"/>
    <cellStyle name="常规 15 10" xfId="11980"/>
    <cellStyle name="常规 20 10" xfId="11981"/>
    <cellStyle name="超链接 8 3 8" xfId="11982"/>
    <cellStyle name="20% - Акцент5 2" xfId="11983"/>
    <cellStyle name="20% - アクセント 1 4" xfId="11984"/>
    <cellStyle name="Output 4 2 7 4" xfId="11985"/>
    <cellStyle name="20% - アクセント 1 4 2" xfId="11986"/>
    <cellStyle name="輸入 2 4 4 2 4 2" xfId="11987"/>
    <cellStyle name="20% - アクセント 2 2" xfId="11988"/>
    <cellStyle name="輸入 2 4 4 2 4 3" xfId="11989"/>
    <cellStyle name="20% - アクセント 2 3" xfId="11990"/>
    <cellStyle name="输入 2 2 2 3 6" xfId="11991"/>
    <cellStyle name="20% - アクセント 2 4 2" xfId="11992"/>
    <cellStyle name="超链接 6 3 3" xfId="11993"/>
    <cellStyle name="Input 4 3 10" xfId="11994"/>
    <cellStyle name="輸出 2 2 2 4 2 3 3" xfId="11995"/>
    <cellStyle name="40% - 강조색2 4 2" xfId="11996"/>
    <cellStyle name="输入 2 2 2 3 7" xfId="11997"/>
    <cellStyle name="20% - アクセント 2 4 3" xfId="11998"/>
    <cellStyle name="Note 4 4 2 3" xfId="11999"/>
    <cellStyle name="20% - アクセント 2 6" xfId="12000"/>
    <cellStyle name="Calculation 2 7 2" xfId="12001"/>
    <cellStyle name="常规 2 5 3 2 6" xfId="12002"/>
    <cellStyle name="輸入 2 4 4 2 5" xfId="12003"/>
    <cellStyle name="Input 7 2 2 5 2" xfId="12004"/>
    <cellStyle name="20% - アクセント 3" xfId="12005"/>
    <cellStyle name="超链接 2 2 3 2 2 2 3" xfId="12006"/>
    <cellStyle name="Calculation 2 7 2 2" xfId="12007"/>
    <cellStyle name="常规 11 2 4" xfId="12008"/>
    <cellStyle name="輸入 2 4 4 2 5 2" xfId="12009"/>
    <cellStyle name="20% - アクセント 3 2" xfId="12010"/>
    <cellStyle name="常规 11 2 4 2" xfId="12011"/>
    <cellStyle name="常规 2 2 2 3 3 2 2 2 4" xfId="12012"/>
    <cellStyle name="20% - アクセント 3 2 2" xfId="12013"/>
    <cellStyle name="Normal 3 3 3 2 3" xfId="12014"/>
    <cellStyle name="40% - 强调文字颜色 1 2 2 3" xfId="12015"/>
    <cellStyle name="連結的儲存格 2 3 2 3" xfId="12016"/>
    <cellStyle name="Normal 15 7 2 3 2 2" xfId="12017"/>
    <cellStyle name="20% - 輔色2 2 2 3" xfId="12018"/>
    <cellStyle name="常规 11 2 5 2" xfId="12019"/>
    <cellStyle name="20% - アクセント 3 3 2" xfId="12020"/>
    <cellStyle name="Normal 3 3 3 2 4" xfId="12021"/>
    <cellStyle name="40% - 强调文字颜色 1 2 2 4" xfId="12022"/>
    <cellStyle name="常规 48 2 4 2 2 2" xfId="12023"/>
    <cellStyle name="連結的儲存格 2 3 2 4" xfId="12024"/>
    <cellStyle name="20% - 輔色2 2 2 4" xfId="12025"/>
    <cellStyle name="合計 2 2 3 3 2 5 3" xfId="12026"/>
    <cellStyle name="40% - 강조색3 3 2" xfId="12027"/>
    <cellStyle name="Вычисление 10" xfId="12028"/>
    <cellStyle name="20% - アクセント 3 3 3" xfId="12029"/>
    <cellStyle name="Note 4 4 3 2" xfId="12030"/>
    <cellStyle name="常规 11 2 7" xfId="12031"/>
    <cellStyle name="Input 4 2 5 2 2" xfId="12032"/>
    <cellStyle name="20% - アクセント 3 5" xfId="12033"/>
    <cellStyle name="Calculation 2 7 3" xfId="12034"/>
    <cellStyle name="常规 2 5 3 2 7" xfId="12035"/>
    <cellStyle name="輸入 2 4 4 2 6" xfId="12036"/>
    <cellStyle name="Input 7 2 2 5 3" xfId="12037"/>
    <cellStyle name="20% - アクセント 4" xfId="12038"/>
    <cellStyle name="常规 2 2 4 14 2" xfId="12039"/>
    <cellStyle name="輸出 2 2 2 4 4 2" xfId="12040"/>
    <cellStyle name="超链接 2 5 3 2 2 4" xfId="12041"/>
    <cellStyle name="Bad 2 5" xfId="12042"/>
    <cellStyle name="常规 11 3 5" xfId="12043"/>
    <cellStyle name="輸入 2 4 4 2 6 3" xfId="12044"/>
    <cellStyle name="20% - アクセント 4 3" xfId="12045"/>
    <cellStyle name="40% - 강조색4 3 2" xfId="12046"/>
    <cellStyle name="Output 5 7" xfId="12047"/>
    <cellStyle name="Neutral 2 6 2" xfId="12048"/>
    <cellStyle name="输入 2 2 4 2 7" xfId="12049"/>
    <cellStyle name="20% - アクセント 4 3 3" xfId="12050"/>
    <cellStyle name="輸出 2 2 2 4 4 3" xfId="12051"/>
    <cellStyle name="超链接 2 5 3 2 2 5" xfId="12052"/>
    <cellStyle name="Bad 2 6" xfId="12053"/>
    <cellStyle name="常规 11 3 6" xfId="12054"/>
    <cellStyle name="20% - アクセント 4 4" xfId="12055"/>
    <cellStyle name="20% - アクセント 4 4 2" xfId="12056"/>
    <cellStyle name="常规 7 29 3" xfId="12057"/>
    <cellStyle name="40% - 강조색4 4 2" xfId="12058"/>
    <cellStyle name="Output 6 7" xfId="12059"/>
    <cellStyle name="Input 7 10 2" xfId="12060"/>
    <cellStyle name="常规 8 2 4 2 2" xfId="12061"/>
    <cellStyle name="20% - アクセント 4 4 3" xfId="12062"/>
    <cellStyle name="超链接 2 5 3 2 2 6" xfId="12063"/>
    <cellStyle name="Heading 1 5 2" xfId="12064"/>
    <cellStyle name="Bad 2 7" xfId="12065"/>
    <cellStyle name="常规 42 13 2" xfId="12066"/>
    <cellStyle name="常规 2 4 4 3 3" xfId="12067"/>
    <cellStyle name="輸入 2 3 5 3 2" xfId="12068"/>
    <cellStyle name="超链接 8 4" xfId="12069"/>
    <cellStyle name="Heading" xfId="12070"/>
    <cellStyle name="Note 4 4 4 2" xfId="12071"/>
    <cellStyle name="常规 11 3 7" xfId="12072"/>
    <cellStyle name="20% - アクセント 4 5" xfId="12073"/>
    <cellStyle name="Neutral 3 3 2 2" xfId="12074"/>
    <cellStyle name="常规 11 3 8" xfId="12075"/>
    <cellStyle name="20% - アクセント 4 6" xfId="12076"/>
    <cellStyle name="20% - 강조색1 3 2" xfId="12077"/>
    <cellStyle name="常规 2 2 2 4 3 3 4" xfId="12078"/>
    <cellStyle name="메모 3 2 5 2" xfId="12079"/>
    <cellStyle name="輸入 2 4 4 2 7" xfId="12080"/>
    <cellStyle name="20% - アクセント 5" xfId="12081"/>
    <cellStyle name="常规 2 2 4 14 3" xfId="12082"/>
    <cellStyle name="Calculation 2 7 4" xfId="12083"/>
    <cellStyle name="合計 2 13 2 9 3" xfId="12084"/>
    <cellStyle name="Accent4 4 2" xfId="12085"/>
    <cellStyle name="Heading 3 2 2 4 2 3" xfId="12086"/>
    <cellStyle name="輔色1 3 2" xfId="12087"/>
    <cellStyle name="Bad 3 4 2" xfId="12088"/>
    <cellStyle name="超链接 3 8 3 2 4" xfId="12089"/>
    <cellStyle name="Accent4 4 2 2 2" xfId="12090"/>
    <cellStyle name="20% - アクセント 5 2 2" xfId="12091"/>
    <cellStyle name="输出 2 2 4 2 6 3" xfId="12092"/>
    <cellStyle name="好_TPS TISPROFORMA120917A (2) 3" xfId="12093"/>
    <cellStyle name="40% - Accent5 2 2 2 3 2" xfId="12094"/>
    <cellStyle name="Accent4 4 2 2 3" xfId="12095"/>
    <cellStyle name="輔色1 3 3" xfId="12096"/>
    <cellStyle name="40% - 강조색5 2 2" xfId="12097"/>
    <cellStyle name="20% - アクセント 5 2 3" xfId="12098"/>
    <cellStyle name="40% - Accent5 2 2 2 3 3" xfId="12099"/>
    <cellStyle name="Accent4 4 2 3 3" xfId="12100"/>
    <cellStyle name="輔色1 4 3" xfId="12101"/>
    <cellStyle name="40% - 강조색5 3 2" xfId="12102"/>
    <cellStyle name="20% - アクセント 5 3 3" xfId="12103"/>
    <cellStyle name="輸出 2 7 5 2 9 2" xfId="12104"/>
    <cellStyle name="Accent4 4 2 5" xfId="12105"/>
    <cellStyle name="超链接 5 5 3 3 5" xfId="12106"/>
    <cellStyle name="Note 4 4 5 2" xfId="12107"/>
    <cellStyle name="常规 11 4 7" xfId="12108"/>
    <cellStyle name="20% - アクセント 5 5" xfId="12109"/>
    <cellStyle name="常规 11 4 8" xfId="12110"/>
    <cellStyle name="20% - アクセント 5 6" xfId="12111"/>
    <cellStyle name="輸出 2 2 2 4 6 3" xfId="12112"/>
    <cellStyle name="輔色2 5" xfId="12113"/>
    <cellStyle name="Bad 4 6" xfId="12114"/>
    <cellStyle name="20% - アクセント 6 4" xfId="12115"/>
    <cellStyle name="20% - 강조색1 2 2 4" xfId="12116"/>
    <cellStyle name="Total 2 2 2 2 7" xfId="12117"/>
    <cellStyle name="20% - 강조색1 2 2 5" xfId="12118"/>
    <cellStyle name="Total 2 2 2 2 8" xfId="12119"/>
    <cellStyle name="Note 4 3 5 2" xfId="12120"/>
    <cellStyle name="常规 10 4 7" xfId="12121"/>
    <cellStyle name="合計 2 6 6 3 3" xfId="12122"/>
    <cellStyle name="Input 4 2 4 4 2" xfId="12123"/>
    <cellStyle name="Accent4 3 3 2" xfId="12124"/>
    <cellStyle name="20% - 강조색1 2 3 2" xfId="12125"/>
    <cellStyle name="Total 2 2 2 3 5" xfId="12126"/>
    <cellStyle name="Accent4 3 6" xfId="12127"/>
    <cellStyle name="20% - 강조색1 2 6" xfId="12128"/>
    <cellStyle name="常规 10 9 4" xfId="12129"/>
    <cellStyle name="Normal 4 7 2 2 2" xfId="12130"/>
    <cellStyle name="Accent4 4" xfId="12131"/>
    <cellStyle name="汇总 2 2 2 7 3" xfId="12132"/>
    <cellStyle name="20% - 강조색1 3" xfId="12133"/>
    <cellStyle name="常规 10 9 5" xfId="12134"/>
    <cellStyle name="Normal 4 7 2 2 3" xfId="12135"/>
    <cellStyle name="Accent4 5" xfId="12136"/>
    <cellStyle name="20% - 강조색1 4" xfId="12137"/>
    <cellStyle name="Total 2 4" xfId="12138"/>
    <cellStyle name="Accent4 5 3" xfId="12139"/>
    <cellStyle name="20% - 강조색1 4 3" xfId="12140"/>
    <cellStyle name="60% - Accent3 3 4 2" xfId="12141"/>
    <cellStyle name="差_COSCON THAILAND COSNAM STAFF 2012 JULY_副本东南亚分部各类数据统计201303 2" xfId="12142"/>
    <cellStyle name="Accent4 6" xfId="12143"/>
    <cellStyle name="20% - 강조색1 5" xfId="12144"/>
    <cellStyle name="常规 2 4 3 9 2" xfId="12145"/>
    <cellStyle name="合計 16" xfId="12146"/>
    <cellStyle name="40% - Accent4 2 2 3 2 2" xfId="12147"/>
    <cellStyle name="常规 2 10 8" xfId="12148"/>
    <cellStyle name="Note 2 6 3 2" xfId="12149"/>
    <cellStyle name="20% - 輔色6 2 2 7" xfId="12150"/>
    <cellStyle name="20% - 강조색1 5 3" xfId="12151"/>
    <cellStyle name="超链接 5 5 5 4" xfId="12152"/>
    <cellStyle name="Input 4 16" xfId="12153"/>
    <cellStyle name="Accent4 7" xfId="12154"/>
    <cellStyle name="Header2 3 2 3 2" xfId="12155"/>
    <cellStyle name="20% - 강조색1 6" xfId="12156"/>
    <cellStyle name="常规 2 4 3 9 3" xfId="12157"/>
    <cellStyle name="40% - 輔色3 3" xfId="12158"/>
    <cellStyle name="60% - Accent5_2012_1st_Qtr_SKD_Review" xfId="12159"/>
    <cellStyle name="Calculation 4 2 6 3" xfId="12160"/>
    <cellStyle name="20% - 强调文字颜色 3 2 2 2" xfId="12161"/>
    <cellStyle name="Input 21 9 2" xfId="12162"/>
    <cellStyle name="Input 16 9 2" xfId="12163"/>
    <cellStyle name="備註 2 5 4 7" xfId="12164"/>
    <cellStyle name="20% - 輔色5 2 7 2" xfId="12165"/>
    <cellStyle name="常规 3 2 5 2 2" xfId="12166"/>
    <cellStyle name="20% - 강조색1 7" xfId="12167"/>
    <cellStyle name="Accent5 3" xfId="12168"/>
    <cellStyle name="汇总 2 2 2 8 2" xfId="12169"/>
    <cellStyle name="20% - 강조색2 2" xfId="12170"/>
    <cellStyle name="常规 5 8 9 2" xfId="12171"/>
    <cellStyle name="20% - 强调文字颜色 1 2 3 5" xfId="12172"/>
    <cellStyle name="60% - 輔色4 2" xfId="12173"/>
    <cellStyle name="警告文字 2 3 5" xfId="12174"/>
    <cellStyle name="超链接 5 9 2 4" xfId="12175"/>
    <cellStyle name="20% - 강조색2 2 2 2 2" xfId="12176"/>
    <cellStyle name="20% - 강조색5 2 3" xfId="12177"/>
    <cellStyle name="警告文字 2 3 6" xfId="12178"/>
    <cellStyle name="20% - 강조색2 2 2 2 3" xfId="12179"/>
    <cellStyle name="20% - 강조색5 2 4" xfId="12180"/>
    <cellStyle name="超链接 3 2 2 2 2" xfId="12181"/>
    <cellStyle name="40% - Accent3 2 2" xfId="12182"/>
    <cellStyle name="Accent5 3 2 3" xfId="12183"/>
    <cellStyle name="Вычисление 2 3 3" xfId="12184"/>
    <cellStyle name="輸出 2 2 3 3 5 2" xfId="12185"/>
    <cellStyle name="Input 12 8" xfId="12186"/>
    <cellStyle name="20% - 강조색2 2 2 3" xfId="12187"/>
    <cellStyle name="超链接 3 2 2 2 2 2" xfId="12188"/>
    <cellStyle name="40% - Accent3 2 2 2" xfId="12189"/>
    <cellStyle name="Input 12 8 2" xfId="12190"/>
    <cellStyle name="20% - 강조색5 3 3" xfId="12191"/>
    <cellStyle name="常规 8 14" xfId="12192"/>
    <cellStyle name="警告文字 2 4 5" xfId="12193"/>
    <cellStyle name="計算方式 2 3 3 3 7" xfId="12194"/>
    <cellStyle name="20% - 강조색2 2 2 3 2" xfId="12195"/>
    <cellStyle name="超链接 3 2 2 2 3" xfId="12196"/>
    <cellStyle name="40% - Accent3 2 3" xfId="12197"/>
    <cellStyle name="輸出 2 2 3 3 5 3" xfId="12198"/>
    <cellStyle name="Input 12 9" xfId="12199"/>
    <cellStyle name="20% - 강조색2 2 2 4" xfId="12200"/>
    <cellStyle name="超链接 3 2 2 2 4" xfId="12201"/>
    <cellStyle name="40% - Accent3 2 4" xfId="12202"/>
    <cellStyle name="Input 4 10" xfId="12203"/>
    <cellStyle name="20% - 강조색2 2 2 5" xfId="12204"/>
    <cellStyle name="Accent5 3 3" xfId="12205"/>
    <cellStyle name="Вычисление 2 4" xfId="12206"/>
    <cellStyle name="20% - 강조색2 2 3" xfId="12207"/>
    <cellStyle name="60% - Accent3 4 2 2" xfId="12208"/>
    <cellStyle name="Accent5 3 3 2" xfId="12209"/>
    <cellStyle name="Вычисление 2 4 2" xfId="12210"/>
    <cellStyle name="常规 6 2 12" xfId="12211"/>
    <cellStyle name="計算方式 2 7 4 2 9" xfId="12212"/>
    <cellStyle name="Input 13 7" xfId="12213"/>
    <cellStyle name="20% - 강조색2 2 3 2" xfId="12214"/>
    <cellStyle name="60% - Accent3 4 2 2 2" xfId="12215"/>
    <cellStyle name="常规 42 4 3 5 2 3" xfId="12216"/>
    <cellStyle name="日期描述 3 2 2" xfId="12217"/>
    <cellStyle name="Accent5 3 4" xfId="12218"/>
    <cellStyle name="Вычисление 2 5" xfId="12219"/>
    <cellStyle name="20% - 강조색2 2 4" xfId="12220"/>
    <cellStyle name="60% - Accent3 4 2 3" xfId="12221"/>
    <cellStyle name="Accent5 3 4 2" xfId="12222"/>
    <cellStyle name="Вычисление 2 5 2" xfId="12223"/>
    <cellStyle name="Input 14 7" xfId="12224"/>
    <cellStyle name="20% - 강조색2 2 4 2" xfId="12225"/>
    <cellStyle name="60% - Accent3 4 2 3 2" xfId="12226"/>
    <cellStyle name="常规 42 4 3 5 3 3" xfId="12227"/>
    <cellStyle name="60% - Accent3 2 2 2 2 3" xfId="12228"/>
    <cellStyle name="20% - 강조색2 2 4 3" xfId="12229"/>
    <cellStyle name="60% - Accent3 4 2 3 3" xfId="12230"/>
    <cellStyle name="超链接 3 2 2 4 2" xfId="12231"/>
    <cellStyle name="40% - Accent3 4 2" xfId="12232"/>
    <cellStyle name="Вычисление 2 5 3" xfId="12233"/>
    <cellStyle name="輸出 2 2 3 3 7 2" xfId="12234"/>
    <cellStyle name="Input 14 8" xfId="12235"/>
    <cellStyle name="Input 30 7 2" xfId="12236"/>
    <cellStyle name="Input 25 7 2" xfId="12237"/>
    <cellStyle name="備註 2 9 2 7" xfId="12238"/>
    <cellStyle name="超链接 3 3 2 2 2" xfId="12239"/>
    <cellStyle name="Accent6 3 2 3" xfId="12240"/>
    <cellStyle name="常规 2 6 4 4" xfId="12241"/>
    <cellStyle name="20% - 강조색3 2 2 3" xfId="12242"/>
    <cellStyle name="Input 31 7 3" xfId="12243"/>
    <cellStyle name="Input 26 7 3" xfId="12244"/>
    <cellStyle name="常规 9 2 12 4" xfId="12245"/>
    <cellStyle name="超链接 3 3 3 2 3" xfId="12246"/>
    <cellStyle name="Accent6 4 2 4" xfId="12247"/>
    <cellStyle name="常规 2 6 4 4 2" xfId="12248"/>
    <cellStyle name="20% - 강조색3 2 2 3 2" xfId="12249"/>
    <cellStyle name="常规 2 6 4 5" xfId="12250"/>
    <cellStyle name="20% - 강조색3 2 2 4" xfId="12251"/>
    <cellStyle name="常规 2 6 4 6" xfId="12252"/>
    <cellStyle name="20% - 강조색3 2 2 5" xfId="12253"/>
    <cellStyle name="Calculation 2 2 3 2 2" xfId="12254"/>
    <cellStyle name="常规 2 6 5 3" xfId="12255"/>
    <cellStyle name="20% - 강조색3 2 3 2" xfId="12256"/>
    <cellStyle name="Calculation 2 4 10 2" xfId="12257"/>
    <cellStyle name="Accent6 3 3 2" xfId="12258"/>
    <cellStyle name="常规 2 6 5 4" xfId="12259"/>
    <cellStyle name="20% - 강조색3 2 3 3" xfId="12260"/>
    <cellStyle name="差_中远印度各类数据统计201212_南亚分部各类数据统计201303" xfId="12261"/>
    <cellStyle name="Calculation 2 4 10 3" xfId="12262"/>
    <cellStyle name="超链接 2 5 2 2 4 2 4" xfId="12263"/>
    <cellStyle name="Normal 2 4 2 4 2 2" xfId="12264"/>
    <cellStyle name="超链接 3 3 2 3 2" xfId="12265"/>
    <cellStyle name="Accent6 3 3 3" xfId="12266"/>
    <cellStyle name="Input 30 8 2" xfId="12267"/>
    <cellStyle name="Input 25 8 2" xfId="12268"/>
    <cellStyle name="20% - 강조색3 2 4" xfId="12269"/>
    <cellStyle name="一般 680 2 7" xfId="12270"/>
    <cellStyle name="计算 2 2 6 10" xfId="12271"/>
    <cellStyle name="Calculation 2 4 11" xfId="12272"/>
    <cellStyle name="Input 10 7 3" xfId="12273"/>
    <cellStyle name="Accent6 3 4" xfId="12274"/>
    <cellStyle name="Accent6 3 4 2" xfId="12275"/>
    <cellStyle name="常规 2 6 6 3" xfId="12276"/>
    <cellStyle name="20% - 강조색3 2 4 2" xfId="12277"/>
    <cellStyle name="常规 2 6 6 4" xfId="12278"/>
    <cellStyle name="20% - 강조색3 2 4 3" xfId="12279"/>
    <cellStyle name="Calculation 2 2 10 2" xfId="12280"/>
    <cellStyle name="一般 680 3 5" xfId="12281"/>
    <cellStyle name="Calculation 4 7 4" xfId="12282"/>
    <cellStyle name="20% - 강조색3 3 2" xfId="12283"/>
    <cellStyle name="常规 9 2 12" xfId="12284"/>
    <cellStyle name="一般 6 2 4 2" xfId="12285"/>
    <cellStyle name="Accent6 4 2" xfId="12286"/>
    <cellStyle name="Normal 2 3 2 3 3" xfId="12287"/>
    <cellStyle name="20% - 강조색3 5" xfId="12288"/>
    <cellStyle name="计算 2 2 4 11" xfId="12289"/>
    <cellStyle name="Calculation 2 2 12" xfId="12290"/>
    <cellStyle name="一般 6 2 6" xfId="12291"/>
    <cellStyle name="Accent6 6" xfId="12292"/>
    <cellStyle name="20% - 강조색3 5 2" xfId="12293"/>
    <cellStyle name="Normal 2 3 2 3 4" xfId="12294"/>
    <cellStyle name="20% - 강조색3 6" xfId="12295"/>
    <cellStyle name="출력 2 3 2 9 2" xfId="12296"/>
    <cellStyle name="计算 2 2 4 12" xfId="12297"/>
    <cellStyle name="Calculation 2 2 13" xfId="12298"/>
    <cellStyle name="一般 6 2 7" xfId="12299"/>
    <cellStyle name="Accent6 7" xfId="12300"/>
    <cellStyle name="20% - 强调文字颜色 3 2 4 2" xfId="12301"/>
    <cellStyle name="常规 7 2 2 2 3" xfId="12302"/>
    <cellStyle name="40% - 輔色5 3" xfId="12303"/>
    <cellStyle name="Calculation 4 2 8 3" xfId="12304"/>
    <cellStyle name="計算方式 2 5 3 3 4" xfId="12305"/>
    <cellStyle name="常规 3 2 5 4 2" xfId="12306"/>
    <cellStyle name="Normal 2 3 2 3 5" xfId="12307"/>
    <cellStyle name="20% - 강조색3 7" xfId="12308"/>
    <cellStyle name="출력 2 3 2 9 3" xfId="12309"/>
    <cellStyle name="计算 2 2 4 13" xfId="12310"/>
    <cellStyle name="Calculation 2 2 14" xfId="12311"/>
    <cellStyle name="20% - 강조색4" xfId="12312"/>
    <cellStyle name="常规 4 2 4 2 2 2 2" xfId="12313"/>
    <cellStyle name="常规 2 2 2 2 2 6 2" xfId="12314"/>
    <cellStyle name="常规 3 6 4 3" xfId="12315"/>
    <cellStyle name="Input 2 2 3 9" xfId="12316"/>
    <cellStyle name="20% - 강조색4 2 2 2" xfId="12317"/>
    <cellStyle name="一般 2 4 2 3" xfId="12318"/>
    <cellStyle name="Normal 20 4" xfId="12319"/>
    <cellStyle name="Normal 15 4" xfId="12320"/>
    <cellStyle name="Input 5 2 13" xfId="12321"/>
    <cellStyle name="常规 2 2 3 3 2 3 2 2" xfId="12322"/>
    <cellStyle name="常规 3 6 4 3 3" xfId="12323"/>
    <cellStyle name="20% - 강조색4 2 2 2 3" xfId="12324"/>
    <cellStyle name="常规 3 6 4 4" xfId="12325"/>
    <cellStyle name="Note 3 2 2 6 2" xfId="12326"/>
    <cellStyle name="20% - 강조색4 2 2 3" xfId="12327"/>
    <cellStyle name="一般 2 4 3 2" xfId="12328"/>
    <cellStyle name="Normal 21 3" xfId="12329"/>
    <cellStyle name="Normal 16 3" xfId="12330"/>
    <cellStyle name="20% - 강조색4 2 2 3 2" xfId="12331"/>
    <cellStyle name="注释 2 2 6 2" xfId="12332"/>
    <cellStyle name="Output 3 2 13" xfId="12333"/>
    <cellStyle name="20% - 강조색4 2 3 3" xfId="12334"/>
    <cellStyle name="常规 3 6 6 3" xfId="12335"/>
    <cellStyle name="20% - 강조색4 2 4 2" xfId="12336"/>
    <cellStyle name="見出し 4 2 2 2" xfId="12337"/>
    <cellStyle name="20% - 강조색4 2 6" xfId="12338"/>
    <cellStyle name="輸入 2 5 2 4 10 2" xfId="12339"/>
    <cellStyle name="20% - 강조색4 3" xfId="12340"/>
    <cellStyle name="常规 4 2 4 2 2 2 2 3" xfId="12341"/>
    <cellStyle name="常规 2 2 2 2 2 6 2 3" xfId="12342"/>
    <cellStyle name="20% - 강조색4 3 2" xfId="12343"/>
    <cellStyle name="常规 3 13" xfId="12344"/>
    <cellStyle name="Итог 3 10" xfId="12345"/>
    <cellStyle name="輸入 2 5 2 4 10 3" xfId="12346"/>
    <cellStyle name="Normal 2 3 2 4 2" xfId="12347"/>
    <cellStyle name="20% - 강조색4 4" xfId="12348"/>
    <cellStyle name="20% - 강조색4 4 3" xfId="12349"/>
    <cellStyle name="Normal 2 3 2 4 3" xfId="12350"/>
    <cellStyle name="20% - 강조색4 5" xfId="12351"/>
    <cellStyle name="常规 17 6 4 2" xfId="12352"/>
    <cellStyle name="20% - 강조색4 6" xfId="12353"/>
    <cellStyle name="合計 2 3 2 5 9 2" xfId="12354"/>
    <cellStyle name="超链接 3 4 6 2" xfId="12355"/>
    <cellStyle name="20% - 강조색5" xfId="12356"/>
    <cellStyle name="常规 4 2 4 2 2 2 3" xfId="12357"/>
    <cellStyle name="輔色3 2 8 2 2" xfId="12358"/>
    <cellStyle name="常规 2 2 2 2 2 6 3" xfId="12359"/>
    <cellStyle name="출력 2 2 2 4 9 3" xfId="12360"/>
    <cellStyle name="60% - 輔色2 2 3 2" xfId="12361"/>
    <cellStyle name="常规 8 4 2 2 3" xfId="12362"/>
    <cellStyle name="常规 3 2 3 2 2 4 3" xfId="12363"/>
    <cellStyle name="超链接 3 4 6 2 2" xfId="12364"/>
    <cellStyle name="20% - 강조색5 2" xfId="12365"/>
    <cellStyle name="60% - 輔色2 2 3 2 2" xfId="12366"/>
    <cellStyle name="Hyperlink 8" xfId="12367"/>
    <cellStyle name="20% - 강조색5 2 2 3" xfId="12368"/>
    <cellStyle name="Normal 7 2 8" xfId="12369"/>
    <cellStyle name="超链接 3 5 2 2 2 3" xfId="12370"/>
    <cellStyle name="常规 2 2 4 3 2" xfId="12371"/>
    <cellStyle name="Input 31 10" xfId="12372"/>
    <cellStyle name="Input 26 10" xfId="12373"/>
    <cellStyle name="常规 2 2 2 2 3 2 3 2 3" xfId="12374"/>
    <cellStyle name="40% - 輔色1 2 2" xfId="12375"/>
    <cellStyle name="Calculation 4 2 4 2 2" xfId="12376"/>
    <cellStyle name="Hyperlink 8 3" xfId="12377"/>
    <cellStyle name="20% - 강조색5 2 2 3 3" xfId="12378"/>
    <cellStyle name="Heading 2 2 2 3 2 2" xfId="12379"/>
    <cellStyle name="Итог 3 9 2" xfId="12380"/>
    <cellStyle name="備註 2 5 2 6 2" xfId="12381"/>
    <cellStyle name="合計 5 2" xfId="12382"/>
    <cellStyle name="Hyperlink 9" xfId="12383"/>
    <cellStyle name="20% - 강조색5 2 2 4" xfId="12384"/>
    <cellStyle name="Normal 7 2 9" xfId="12385"/>
    <cellStyle name="輸出 2 6 2 4" xfId="12386"/>
    <cellStyle name="20% - 강조색5 2 4 3" xfId="12387"/>
    <cellStyle name="Normal 7 4 8" xfId="12388"/>
    <cellStyle name="20% - 강조색5 2 5" xfId="12389"/>
    <cellStyle name="Accent1 2 3 2" xfId="12390"/>
    <cellStyle name="输入 2 2 2 3 2" xfId="12391"/>
    <cellStyle name="20% - 강조색5 2 6" xfId="12392"/>
    <cellStyle name="Accent1 2 3 3" xfId="12393"/>
    <cellStyle name="超链接 3 4 6 2 3" xfId="12394"/>
    <cellStyle name="20% - 강조색5 3" xfId="12395"/>
    <cellStyle name="超链接 2 3 3 2" xfId="12396"/>
    <cellStyle name="60% - 輔色2 2 3 2 3" xfId="12397"/>
    <cellStyle name="常规 9 2 11 10" xfId="12398"/>
    <cellStyle name="20% - 강조색5 3 2" xfId="12399"/>
    <cellStyle name="常规 8 13" xfId="12400"/>
    <cellStyle name="Normal 8 2 2 2 3" xfId="12401"/>
    <cellStyle name="20% - 강조색5 5 2" xfId="12402"/>
    <cellStyle name="超链接 3 2 2 2 4 2" xfId="12403"/>
    <cellStyle name="40% - Accent3 2 4 2" xfId="12404"/>
    <cellStyle name="Input 4 10 2" xfId="12405"/>
    <cellStyle name="20% - 강조색5 5 3" xfId="12406"/>
    <cellStyle name="20% - 강조색5 6" xfId="12407"/>
    <cellStyle name="計算方式 2 3 2 5 2 7" xfId="12408"/>
    <cellStyle name="合計 2 6 5 8 3" xfId="12409"/>
    <cellStyle name="20% - 강조색6 2 2 2 2" xfId="12410"/>
    <cellStyle name="計算方式 2 3 2 5 2 8" xfId="12411"/>
    <cellStyle name="20% - 강조색6 2 2 2 3" xfId="12412"/>
    <cellStyle name="一般 10 2 2 5" xfId="12413"/>
    <cellStyle name="20% - 강조색6 2 2 3 3" xfId="12414"/>
    <cellStyle name="20% - 강조색6 2 2 5" xfId="12415"/>
    <cellStyle name="常规 5 6 6 3" xfId="12416"/>
    <cellStyle name="20% - 강조색6 2 4 2" xfId="12417"/>
    <cellStyle name="60% - Accent5 4 2 3 2 2" xfId="12418"/>
    <cellStyle name="60% - Accent1 4 2 2 2" xfId="12419"/>
    <cellStyle name="20% - 강조색6 2 4 3" xfId="12420"/>
    <cellStyle name="20% - 강조색6 2 5" xfId="12421"/>
    <cellStyle name="Accent1 3 3 2" xfId="12422"/>
    <cellStyle name="60% - Accent5 4 2 3 3" xfId="12423"/>
    <cellStyle name="강조색2 2 3 3" xfId="12424"/>
    <cellStyle name="備註 2 2 5 7" xfId="12425"/>
    <cellStyle name="超链接 3 2 2 3 4 2" xfId="12426"/>
    <cellStyle name="40% - Accent3 3 4 2" xfId="12427"/>
    <cellStyle name="常规 2 5 2 2 2 3 4" xfId="12428"/>
    <cellStyle name="연결된 셀 4" xfId="12429"/>
    <cellStyle name="20% - 강조색6 5 3" xfId="12430"/>
    <cellStyle name="超链接 3 4 2 3 5 2 4" xfId="12431"/>
    <cellStyle name="20% - 강조색6 7" xfId="12432"/>
    <cellStyle name="常规 52 2 2" xfId="12433"/>
    <cellStyle name="計算方式 2 5 7 2" xfId="12434"/>
    <cellStyle name="Input 5 5 3 2" xfId="12435"/>
    <cellStyle name="Comma 3 3" xfId="12436"/>
    <cellStyle name="20% - 輔色1" xfId="12437"/>
    <cellStyle name="Normal 3 2 3" xfId="12438"/>
    <cellStyle name="常规 52 2 2 2" xfId="12439"/>
    <cellStyle name="Comma 3 3 2" xfId="12440"/>
    <cellStyle name="20% - 輔色1 2" xfId="12441"/>
    <cellStyle name="Normal 3 2 3 2" xfId="12442"/>
    <cellStyle name="Warning Text 2 2 4" xfId="12443"/>
    <cellStyle name="常规 18 5 9" xfId="12444"/>
    <cellStyle name="20% - 輔色1 2 2" xfId="12445"/>
    <cellStyle name="Normal 3 2 3 2 2" xfId="12446"/>
    <cellStyle name="Warning Text 2 2 4 2" xfId="12447"/>
    <cellStyle name="常规 18 5 9 2" xfId="12448"/>
    <cellStyle name="超链接 3 2 7 5" xfId="12449"/>
    <cellStyle name="20% - 輔色1 2 2 2" xfId="12450"/>
    <cellStyle name="20% - 輔色1 2 2 2 3" xfId="12451"/>
    <cellStyle name="常规 18 5 9 3" xfId="12452"/>
    <cellStyle name="Good 2 5 2" xfId="12453"/>
    <cellStyle name="超链接 3 2 7 6" xfId="12454"/>
    <cellStyle name="20% - 輔色1 2 2 3" xfId="12455"/>
    <cellStyle name="20% - 輔色1 2 2 6" xfId="12456"/>
    <cellStyle name="Input 2 12" xfId="12457"/>
    <cellStyle name="常规 2 4 3 2 2 2 2" xfId="12458"/>
    <cellStyle name="20% - 輔色1 2 4 4" xfId="12459"/>
    <cellStyle name="常规 2 4 3 2 2 3 2" xfId="12460"/>
    <cellStyle name="超链接 3 2 3 11" xfId="12461"/>
    <cellStyle name="20% - 輔色1 2 5 4" xfId="12462"/>
    <cellStyle name="20% - 輔色1 2 9" xfId="12463"/>
    <cellStyle name="常规 5 10 2 2" xfId="12464"/>
    <cellStyle name="Normal 3 2 4" xfId="12465"/>
    <cellStyle name="제목 3 2 2 2" xfId="12466"/>
    <cellStyle name="常规 8 2" xfId="12467"/>
    <cellStyle name="20% - 輔色1 3" xfId="12468"/>
    <cellStyle name="常规 5 10 2 2 2" xfId="12469"/>
    <cellStyle name="Normal 3 2 4 2" xfId="12470"/>
    <cellStyle name="Warning Text 2 3 4" xfId="12471"/>
    <cellStyle name="제목 3 2 2 2 2" xfId="12472"/>
    <cellStyle name="常规 8 2 2" xfId="12473"/>
    <cellStyle name="20% - 輔色1 3 2" xfId="12474"/>
    <cellStyle name="常规 5 10 2 3" xfId="12475"/>
    <cellStyle name="Normal 3 2 5" xfId="12476"/>
    <cellStyle name="常规 2 18 2 2" xfId="12477"/>
    <cellStyle name="常规 2 23 2 2" xfId="12478"/>
    <cellStyle name="제목 3 2 2 3" xfId="12479"/>
    <cellStyle name="输入 2 2 2 10" xfId="12480"/>
    <cellStyle name="常规 7 3 2 3 2 2" xfId="12481"/>
    <cellStyle name="常规 8 3" xfId="12482"/>
    <cellStyle name="20% - 輔色1 4" xfId="12483"/>
    <cellStyle name="AeE­_INQUIRY ¿μ¾÷AßAø " xfId="12484"/>
    <cellStyle name="Normal 3 2 5 2" xfId="12485"/>
    <cellStyle name="常规 7 2 2 2 2 2 4" xfId="12486"/>
    <cellStyle name="40% - 輔色5 2 2 4" xfId="12487"/>
    <cellStyle name="제목 3 2 2 3 2" xfId="12488"/>
    <cellStyle name="输入 2 2 2 10 2" xfId="12489"/>
    <cellStyle name="常规 8 3 2" xfId="12490"/>
    <cellStyle name="20% - 輔色1 4 2" xfId="12491"/>
    <cellStyle name="常规 5 10 2 4" xfId="12492"/>
    <cellStyle name="Normal 3 2 6" xfId="12493"/>
    <cellStyle name="常规 2 18 2 3" xfId="12494"/>
    <cellStyle name="常规 2 23 2 3" xfId="12495"/>
    <cellStyle name="常规 4 2 4 2" xfId="12496"/>
    <cellStyle name="제목 3 2 2 4" xfId="12497"/>
    <cellStyle name="输入 2 2 2 11" xfId="12498"/>
    <cellStyle name="60% - アクセント 4 3 2" xfId="12499"/>
    <cellStyle name="常规 7 3 2 3 2 3" xfId="12500"/>
    <cellStyle name="常规 8 4" xfId="12501"/>
    <cellStyle name="20% - 輔色1 5" xfId="12502"/>
    <cellStyle name="常规 5 10 2 5" xfId="12503"/>
    <cellStyle name="常规 7 13 2" xfId="12504"/>
    <cellStyle name="Normal 3 2 7" xfId="12505"/>
    <cellStyle name="常规 4 2 4 3" xfId="12506"/>
    <cellStyle name="제목 3 2 2 5" xfId="12507"/>
    <cellStyle name="输入 2 2 2 12" xfId="12508"/>
    <cellStyle name="60% - アクセント 4 3 3" xfId="12509"/>
    <cellStyle name="常规 8 5" xfId="12510"/>
    <cellStyle name="20% - 輔色1 6" xfId="12511"/>
    <cellStyle name="输入 2 2 2 12 2" xfId="12512"/>
    <cellStyle name="合計 2 2 7 2 3 3" xfId="12513"/>
    <cellStyle name="常规 8 5 2" xfId="12514"/>
    <cellStyle name="注释 2 2 10" xfId="12515"/>
    <cellStyle name="20% - 輔色1 6 2" xfId="12516"/>
    <cellStyle name="40% - 輔色5 2 4 4" xfId="12517"/>
    <cellStyle name="常规 7 13 2 2" xfId="12518"/>
    <cellStyle name="超链接 3 7 2 2 2 3" xfId="12519"/>
    <cellStyle name="常规 4 2 4 3 2" xfId="12520"/>
    <cellStyle name="常规 4 6 4" xfId="12521"/>
    <cellStyle name="40% - 强调文字颜色 6 2 5 2" xfId="12522"/>
    <cellStyle name="汇总 2 6 2 2" xfId="12523"/>
    <cellStyle name="合計 2 2 2 5 5 2" xfId="12524"/>
    <cellStyle name="常规 7 13 3" xfId="12525"/>
    <cellStyle name="Normal 3 2 8" xfId="12526"/>
    <cellStyle name="常规 4 2 4 4" xfId="12527"/>
    <cellStyle name="输入 2 2 2 13" xfId="12528"/>
    <cellStyle name="常规 8 6" xfId="12529"/>
    <cellStyle name="20% - 輔色1 7" xfId="12530"/>
    <cellStyle name="输入 2 2 2 13 2" xfId="12531"/>
    <cellStyle name="合計 2 2 7 2 4 3" xfId="12532"/>
    <cellStyle name="常规 8 6 2" xfId="12533"/>
    <cellStyle name="20% - 輔色1 7 2" xfId="12534"/>
    <cellStyle name="40% - 輔色5 2 5 4" xfId="12535"/>
    <cellStyle name="常规 7 13 3 2" xfId="12536"/>
    <cellStyle name="常规 4 2 4 4 2" xfId="12537"/>
    <cellStyle name="Normal 3 3 3" xfId="12538"/>
    <cellStyle name="40% - 强调文字颜色 1 2" xfId="12539"/>
    <cellStyle name="連結的儲存格 2 3" xfId="12540"/>
    <cellStyle name="20% - 輔色2 2" xfId="12541"/>
    <cellStyle name="Calculation 4 2 3" xfId="12542"/>
    <cellStyle name="20% - 輔色2 2 11" xfId="12543"/>
    <cellStyle name="一般 6 8 2" xfId="12544"/>
    <cellStyle name="超链接 8 4 2 2 2 2" xfId="12545"/>
    <cellStyle name="Heading 2 2 2 2" xfId="12546"/>
    <cellStyle name="Normal 3 3 3 2 2" xfId="12547"/>
    <cellStyle name="40% - 强调文字颜色 1 2 2 2" xfId="12548"/>
    <cellStyle name="連結的儲存格 2 3 2 2" xfId="12549"/>
    <cellStyle name="20% - 輔色2 2 2 2" xfId="12550"/>
    <cellStyle name="汇总 2 5" xfId="12551"/>
    <cellStyle name="20% - 輔色2 2 2 2 3" xfId="12552"/>
    <cellStyle name="40% - 强调文字颜色 1 2 2 2 3" xfId="12553"/>
    <cellStyle name="20% - 輔色2 2 2 7" xfId="12554"/>
    <cellStyle name="常规 2 2 2 2 3 4 2 2" xfId="12555"/>
    <cellStyle name="常规 3 2 2 2 2 2 2 4" xfId="12556"/>
    <cellStyle name="标题 1 2" xfId="12557"/>
    <cellStyle name="常规 2 4 3 3 2 2 2" xfId="12558"/>
    <cellStyle name="20% - 輔色2 2 4 4" xfId="12559"/>
    <cellStyle name="超链接 3 2 2 2 3 3" xfId="12560"/>
    <cellStyle name="40% - Accent3 2 3 3" xfId="12561"/>
    <cellStyle name="Input 12 9 3" xfId="12562"/>
    <cellStyle name="20% - 輔色2 2 5 2 2" xfId="12563"/>
    <cellStyle name="20% - 輔色2 2 5 3" xfId="12564"/>
    <cellStyle name="常规 3 2 2 2 9" xfId="12565"/>
    <cellStyle name="40% - 强调文字颜色 1 2 5 3" xfId="12566"/>
    <cellStyle name="常规 2 3 3 2 2 3 3" xfId="12567"/>
    <cellStyle name="常规 3 3 4 2 2 2 3" xfId="12568"/>
    <cellStyle name="20% - 輔色2 2 6 3" xfId="12569"/>
    <cellStyle name="合計 2 20 3" xfId="12570"/>
    <cellStyle name="合計 2 15 3" xfId="12571"/>
    <cellStyle name="常规 17 3 6 2 2 2" xfId="12572"/>
    <cellStyle name="常规 3 2 2 3 9" xfId="12573"/>
    <cellStyle name="說明文字 2 3 2 6" xfId="12574"/>
    <cellStyle name="40% - 强调文字颜色 1 2 6 3" xfId="12575"/>
    <cellStyle name="常规 2 3 3 2 2 4 3" xfId="12576"/>
    <cellStyle name="20% - 輔色2 2 9" xfId="12577"/>
    <cellStyle name="Normal 3 3 4 3" xfId="12578"/>
    <cellStyle name="常规 9 2 3" xfId="12579"/>
    <cellStyle name="連結的儲存格 2 4 3" xfId="12580"/>
    <cellStyle name="20% - 輔色2 3 3" xfId="12581"/>
    <cellStyle name="Input 27 2 3 3" xfId="12582"/>
    <cellStyle name="常规 7 14 5" xfId="12583"/>
    <cellStyle name="計算方式 2 5 2 5 9 3" xfId="12584"/>
    <cellStyle name="20% - 輔色2 9" xfId="12585"/>
    <cellStyle name="常规 6 16 5 3" xfId="12586"/>
    <cellStyle name="20% - 輔色2 9 2" xfId="12587"/>
    <cellStyle name="Normal 7 4 3 2 3" xfId="12588"/>
    <cellStyle name="40% - Accent1 2 3 3 3" xfId="12589"/>
    <cellStyle name="20% - 輔色3 2 10" xfId="12590"/>
    <cellStyle name="20% - 輔色3 2 11" xfId="12591"/>
    <cellStyle name="40% - Accent1 4 2 2 2 2" xfId="12592"/>
    <cellStyle name="Input [yellow] 7 2" xfId="12593"/>
    <cellStyle name="備註 2 7 3 9" xfId="12594"/>
    <cellStyle name="超链接 3 2 2 8 2 4" xfId="12595"/>
    <cellStyle name="pricing 3 2" xfId="12596"/>
    <cellStyle name="40% - 强调文字颜色 2 2 2 2 2" xfId="12597"/>
    <cellStyle name="20% - 輔色3 2 2 2 2" xfId="12598"/>
    <cellStyle name="pricing 3 3" xfId="12599"/>
    <cellStyle name="40% - 强调文字颜色 2 2 2 2 3" xfId="12600"/>
    <cellStyle name="Input [yellow] 7 3" xfId="12601"/>
    <cellStyle name="20% - 輔色3 2 2 2 3" xfId="12602"/>
    <cellStyle name="60% - 輔色6 2 2 2 3" xfId="12603"/>
    <cellStyle name="Input [yellow] 9" xfId="12604"/>
    <cellStyle name="常规 36 11 2" xfId="12605"/>
    <cellStyle name="40% - 强调文字颜色 2 2 2 4" xfId="12606"/>
    <cellStyle name="超链接 2 7 2 4 2 4" xfId="12607"/>
    <cellStyle name="常规 48 2 5 2 2 2" xfId="12608"/>
    <cellStyle name="20% - 輔色3 2 2 4" xfId="12609"/>
    <cellStyle name="Normal 4 4 7 2" xfId="12610"/>
    <cellStyle name="常规 4 3 6 3 2" xfId="12611"/>
    <cellStyle name="40% - 强调文字颜色 2 2 2 5" xfId="12612"/>
    <cellStyle name="20% - 輔色3 2 2 5" xfId="12613"/>
    <cellStyle name="常规 3 2 2 2 3 2 2 2" xfId="12614"/>
    <cellStyle name="Normal 4 4 7 3" xfId="12615"/>
    <cellStyle name="常规 4 3 6 3 3" xfId="12616"/>
    <cellStyle name="Примечание 2 2 2" xfId="12617"/>
    <cellStyle name="20% - 輔色3 2 2 6" xfId="12618"/>
    <cellStyle name="常规 3 2 2 2 3 2 2 3" xfId="12619"/>
    <cellStyle name="備註 2 2 4 5 2" xfId="12620"/>
    <cellStyle name="20% - 輔色3 2 2 7" xfId="12621"/>
    <cellStyle name="常规 2 2 2 2 4 4 2 2" xfId="12622"/>
    <cellStyle name="常规 3 2 2 2 3 2 2 4" xfId="12623"/>
    <cellStyle name="常规 19 4 2" xfId="12624"/>
    <cellStyle name="Normal 14 3 2" xfId="12625"/>
    <cellStyle name="常规 2 6 3 2 2 4" xfId="12626"/>
    <cellStyle name="Calculation 2 2 2 3 3" xfId="12627"/>
    <cellStyle name="20% - 輔色3 2 3 2 3" xfId="12628"/>
    <cellStyle name="輸出 2 5 5 7 2" xfId="12629"/>
    <cellStyle name="40% - 强调文字颜色 2 2 3 2 3" xfId="12630"/>
    <cellStyle name="20% - 輔色3 2 4" xfId="12631"/>
    <cellStyle name="40% - 强调文字颜色 2 2 4" xfId="12632"/>
    <cellStyle name="常规 2 3 3 3 2 2" xfId="12633"/>
    <cellStyle name="備註 2 4 3 11" xfId="12634"/>
    <cellStyle name="Calculation 2 2 3 4" xfId="12635"/>
    <cellStyle name="20% - 輔色3 2 4 3" xfId="12636"/>
    <cellStyle name="常规 2 2 3 2 2 2 5" xfId="12637"/>
    <cellStyle name="40% - 强调文字颜色 2 2 4 3" xfId="12638"/>
    <cellStyle name="常规 2 3 3 3 2 2 3" xfId="12639"/>
    <cellStyle name="Calculation 2 2 3 5" xfId="12640"/>
    <cellStyle name="常规 2 4 3 4 2 2 2" xfId="12641"/>
    <cellStyle name="20% - 輔色3 2 4 4" xfId="12642"/>
    <cellStyle name="常规 2 2 3 2 2 2 6" xfId="12643"/>
    <cellStyle name="常规 3 3 4 3 2 4" xfId="12644"/>
    <cellStyle name="20% - 輔色3 2 8" xfId="12645"/>
    <cellStyle name="40% - 强调文字颜色 2 2 8" xfId="12646"/>
    <cellStyle name="合計 2 7 4 7 3" xfId="12647"/>
    <cellStyle name="Input 4 3 2 8 2" xfId="12648"/>
    <cellStyle name="20% - 强调文字颜色 1 2 3" xfId="12649"/>
    <cellStyle name="20% - 輔色3 2 9" xfId="12650"/>
    <cellStyle name="Input 4 3 2 8 3" xfId="12651"/>
    <cellStyle name="20% - 强调文字颜色 1 2 4" xfId="12652"/>
    <cellStyle name="常规 5 10 4 2" xfId="12653"/>
    <cellStyle name="Normal 3 4 4" xfId="12654"/>
    <cellStyle name="40% - 强调文字颜色 2 3" xfId="12655"/>
    <cellStyle name="常规 2 3 2 2 5 2 4" xfId="12656"/>
    <cellStyle name="20% - 輔色3 3" xfId="12657"/>
    <cellStyle name="Normal 3 4 4 2" xfId="12658"/>
    <cellStyle name="輸出 10 3" xfId="12659"/>
    <cellStyle name="20% - 輔色3 3 2" xfId="12660"/>
    <cellStyle name="20% - 輔色3 3 3" xfId="12661"/>
    <cellStyle name="輸出 12 3" xfId="12662"/>
    <cellStyle name="20% - 輔色3 5 2" xfId="12663"/>
    <cellStyle name="輸出 2 2 2 5" xfId="12664"/>
    <cellStyle name="汇总 2 6 4 3" xfId="12665"/>
    <cellStyle name="合計 2 2 2 5 7 3" xfId="12666"/>
    <cellStyle name="Input 27 2 4 2" xfId="12667"/>
    <cellStyle name="40% - 着色 1 2 2" xfId="12668"/>
    <cellStyle name="常规 3 3 2 3 2 2 2" xfId="12669"/>
    <cellStyle name="常规 7 15 4" xfId="12670"/>
    <cellStyle name="20% - 輔色3 8" xfId="12671"/>
    <cellStyle name="20% - 强调文字颜色 5 2 2 3" xfId="12672"/>
    <cellStyle name="常规 6 16 6 2" xfId="12673"/>
    <cellStyle name="常规 3 2 2 2 2 2 4" xfId="12674"/>
    <cellStyle name="輸出 2 2 2 6" xfId="12675"/>
    <cellStyle name="Input 27 2 4 3" xfId="12676"/>
    <cellStyle name="40% - 着色 1 2 3" xfId="12677"/>
    <cellStyle name="常规 3 3 2 3 2 2 3" xfId="12678"/>
    <cellStyle name="常规 7 15 5" xfId="12679"/>
    <cellStyle name="20% - 輔色3 9" xfId="12680"/>
    <cellStyle name="20% - 强调文字颜色 5 2 2 4" xfId="12681"/>
    <cellStyle name="常规 6 16 6 3" xfId="12682"/>
    <cellStyle name="常规 3 2 2 2 2 2 5" xfId="12683"/>
    <cellStyle name="20% - 輔色3 9 2" xfId="12684"/>
    <cellStyle name="标题 2 3" xfId="12685"/>
    <cellStyle name="Normal 3 5 3" xfId="12686"/>
    <cellStyle name="40% - 强调文字颜色 3 2" xfId="12687"/>
    <cellStyle name="連結的儲存格 4 3" xfId="12688"/>
    <cellStyle name="20% - 輔色4 2" xfId="12689"/>
    <cellStyle name="20% - 輔色4 2 10" xfId="12690"/>
    <cellStyle name="烹拳_laroux" xfId="12691"/>
    <cellStyle name="20% - 輔色4 2 11" xfId="12692"/>
    <cellStyle name="Normal 32" xfId="12693"/>
    <cellStyle name="Normal 27" xfId="12694"/>
    <cellStyle name="20% - 輔色4 2 2" xfId="12695"/>
    <cellStyle name="40% - Accent2 4 2 3 3" xfId="12696"/>
    <cellStyle name="Normal 3 5 3 2" xfId="12697"/>
    <cellStyle name="40% - 强调文字颜色 3 2 2" xfId="12698"/>
    <cellStyle name="計算方式 2 10 6 2" xfId="12699"/>
    <cellStyle name="Normal 2 5 2 2 2 4" xfId="12700"/>
    <cellStyle name="20% - 輔色4 2 2 2 2" xfId="12701"/>
    <cellStyle name="備註 3 4 5 2" xfId="12702"/>
    <cellStyle name="40% - 强调文字颜色 3 2 2 2 2" xfId="12703"/>
    <cellStyle name="計算方式 2 10 6 3" xfId="12704"/>
    <cellStyle name="20% - 輔色4 2 2 2 3" xfId="12705"/>
    <cellStyle name="輸入 5 3 2" xfId="12706"/>
    <cellStyle name="40% - 强调文字颜色 3 2 2 2 3" xfId="12707"/>
    <cellStyle name="計算方式 2 10 8" xfId="12708"/>
    <cellStyle name="20% - 輔色4 2 2 4" xfId="12709"/>
    <cellStyle name="備註 3 4 7" xfId="12710"/>
    <cellStyle name="40% - 强调文字颜色 3 2 2 4" xfId="12711"/>
    <cellStyle name="Normal 33" xfId="12712"/>
    <cellStyle name="Normal 28" xfId="12713"/>
    <cellStyle name="20% - 輔色4 2 3" xfId="12714"/>
    <cellStyle name="Normal 3 5 3 3" xfId="12715"/>
    <cellStyle name="40% - 强调文字颜色 3 2 3" xfId="12716"/>
    <cellStyle name="Calculation 3 2 2 3" xfId="12717"/>
    <cellStyle name="常规 49 8 2 2" xfId="12718"/>
    <cellStyle name="Normal 3 5 3 3 2" xfId="12719"/>
    <cellStyle name="40% - 强调文字颜色 3 2 3 2" xfId="12720"/>
    <cellStyle name="Normal 28 2" xfId="12721"/>
    <cellStyle name="20% - 輔色4 2 3 2" xfId="12722"/>
    <cellStyle name="常规 2 7 3 2 2 3" xfId="12723"/>
    <cellStyle name="Calculation 3 2 2 3 2" xfId="12724"/>
    <cellStyle name="輔色1 2 6" xfId="12725"/>
    <cellStyle name="Normal 2 5 2 3 2 4" xfId="12726"/>
    <cellStyle name="20% - 輔色4 2 3 2 2" xfId="12727"/>
    <cellStyle name="超链接 2 6 3 3 3 2 4" xfId="12728"/>
    <cellStyle name="40% - 强调文字颜色 3 2 3 2 2" xfId="12729"/>
    <cellStyle name="計算方式 5 2 6" xfId="12730"/>
    <cellStyle name="Input 8 2 2" xfId="12731"/>
    <cellStyle name="Заголовок 3 2" xfId="12732"/>
    <cellStyle name="Calculation 3 2 2 3 3" xfId="12733"/>
    <cellStyle name="輔色1 2 7" xfId="12734"/>
    <cellStyle name="Normal 3 2 2 3 5 2 2" xfId="12735"/>
    <cellStyle name="20% - 輔色4 2 3 2 3" xfId="12736"/>
    <cellStyle name="Normal 5 2 2 2" xfId="12737"/>
    <cellStyle name="輸入 6 3 2" xfId="12738"/>
    <cellStyle name="输入 2 13 2" xfId="12739"/>
    <cellStyle name="40% - 强调文字颜色 3 2 3 2 3" xfId="12740"/>
    <cellStyle name="Calculation 3 2 2 4" xfId="12741"/>
    <cellStyle name="Normal 28 3" xfId="12742"/>
    <cellStyle name="20% - 輔色4 2 3 3" xfId="12743"/>
    <cellStyle name="40% - 强调文字颜色 3 2 3 3" xfId="12744"/>
    <cellStyle name="Calculation 3 2 2 5" xfId="12745"/>
    <cellStyle name="20% - 輔色4 2 3 4" xfId="12746"/>
    <cellStyle name="40% - 强调文字颜色 3 2 3 4" xfId="12747"/>
    <cellStyle name="計算方式 2 12 8" xfId="12748"/>
    <cellStyle name="Normal 34 4" xfId="12749"/>
    <cellStyle name="20% - 輔色4 2 4 4" xfId="12750"/>
    <cellStyle name="60% - 强调文字颜色 4 2 2 4" xfId="12751"/>
    <cellStyle name="一般 2 4 4 3" xfId="12752"/>
    <cellStyle name="超链接 6 2 2 7" xfId="12753"/>
    <cellStyle name="Normal 22 4" xfId="12754"/>
    <cellStyle name="Normal 17 4" xfId="12755"/>
    <cellStyle name="Ввод  2 9" xfId="12756"/>
    <cellStyle name="เครื่องหมายสกุลเงิน_N1222H#" xfId="12757"/>
    <cellStyle name="輔色3 2 6" xfId="12758"/>
    <cellStyle name="20% - 輔色4 2 5 2 2" xfId="12759"/>
    <cellStyle name="合計 2 3 5 10 2" xfId="12760"/>
    <cellStyle name="Input 24 2 3 2" xfId="12761"/>
    <cellStyle name="Input 19 2 3 2" xfId="12762"/>
    <cellStyle name="Calculation 3 2 5 4" xfId="12763"/>
    <cellStyle name="超链接 3 4 2 2 2 3 3 2 4" xfId="12764"/>
    <cellStyle name="20% - 輔色4 2 6 3" xfId="12765"/>
    <cellStyle name="40% - 强调文字颜色 3 2 6 3" xfId="12766"/>
    <cellStyle name="Calculation 3 2 6 3" xfId="12767"/>
    <cellStyle name="20% - 强调文字颜色 2 2 2 2" xfId="12768"/>
    <cellStyle name="Normal 42 2" xfId="12769"/>
    <cellStyle name="20% - 輔色4 2 7 2" xfId="12770"/>
    <cellStyle name="Normal 43" xfId="12771"/>
    <cellStyle name="Normal 38" xfId="12772"/>
    <cellStyle name="20% - 輔色4 2 8" xfId="12773"/>
    <cellStyle name="40% - 强调文字颜色 3 2 8" xfId="12774"/>
    <cellStyle name="合計 2 7 5 7 3" xfId="12775"/>
    <cellStyle name="20% - 强调文字颜色 2 2 3" xfId="12776"/>
    <cellStyle name="Normal 44" xfId="12777"/>
    <cellStyle name="Normal 39" xfId="12778"/>
    <cellStyle name="20% - 輔色4 2 9" xfId="12779"/>
    <cellStyle name="20% - 强调文字颜色 2 2 4" xfId="12780"/>
    <cellStyle name="Примечание 4 2 2 6 2" xfId="12781"/>
    <cellStyle name="常规 5 10 5 3" xfId="12782"/>
    <cellStyle name="Normal 3 5 5" xfId="12783"/>
    <cellStyle name="40% - 强调文字颜色 3 4" xfId="12784"/>
    <cellStyle name="常规 2 18 5 2" xfId="12785"/>
    <cellStyle name="20% - 輔色4 4" xfId="12786"/>
    <cellStyle name="Normal 3 5 5 2" xfId="12787"/>
    <cellStyle name="20% - 輔色4 4 2" xfId="12788"/>
    <cellStyle name="Normal 3 5 6" xfId="12789"/>
    <cellStyle name="常规 2 18 5 3" xfId="12790"/>
    <cellStyle name="常规 4 2 7 2" xfId="12791"/>
    <cellStyle name="좋음 2 4 2" xfId="12792"/>
    <cellStyle name="20% - 輔色4 5" xfId="12793"/>
    <cellStyle name="Вывод 2 2 4" xfId="12794"/>
    <cellStyle name="20% - 輔色4 5 2" xfId="12795"/>
    <cellStyle name="超链接 2 7 3 8" xfId="12796"/>
    <cellStyle name="常规 25 2 3 2 3 3 2 2" xfId="12797"/>
    <cellStyle name="常规 3 2 2 2 2 3 2" xfId="12798"/>
    <cellStyle name="좋음 2 4 3" xfId="12799"/>
    <cellStyle name="20% - 輔色4 6" xfId="12800"/>
    <cellStyle name="Normal 2 4 12" xfId="12801"/>
    <cellStyle name="20% - 輔色4 6 2" xfId="12802"/>
    <cellStyle name="常规 9 2 2 5" xfId="12803"/>
    <cellStyle name="常规 3 2 2 2 2 3 2 2" xfId="12804"/>
    <cellStyle name="20% - 輔色4 7 2" xfId="12805"/>
    <cellStyle name="20% - 强调文字颜色 5 2 3 2 2" xfId="12806"/>
    <cellStyle name="常规 9 2 3 5" xfId="12807"/>
    <cellStyle name="常规 3 2 2 2 2 3 3 2" xfId="12808"/>
    <cellStyle name="Input 27 2 5 3" xfId="12809"/>
    <cellStyle name="常规 3 3 2 3 2 3 3" xfId="12810"/>
    <cellStyle name="常规 7 16 5" xfId="12811"/>
    <cellStyle name="20% - 輔色4 9" xfId="12812"/>
    <cellStyle name="20% - 强调文字颜色 5 2 3 4" xfId="12813"/>
    <cellStyle name="常规 6 16 7 3" xfId="12814"/>
    <cellStyle name="好_NEAX 0205" xfId="12815"/>
    <cellStyle name="常规 3 2 2 2 2 3 5" xfId="12816"/>
    <cellStyle name="20% - 輔色4 9 2" xfId="12817"/>
    <cellStyle name="常规 9 2 5 5" xfId="12818"/>
    <cellStyle name="Normal 3 6 3 2" xfId="12819"/>
    <cellStyle name="40% - 强调文字颜色 4 2 2" xfId="12820"/>
    <cellStyle name="Input 21 4" xfId="12821"/>
    <cellStyle name="Input 16 4" xfId="12822"/>
    <cellStyle name="20% - 輔色5 2 2" xfId="12823"/>
    <cellStyle name="超链接 3 5 10" xfId="12824"/>
    <cellStyle name="40% - 强调文字颜色 4 2 2 2" xfId="12825"/>
    <cellStyle name="Input 21 4 2" xfId="12826"/>
    <cellStyle name="Input 16 4 2" xfId="12827"/>
    <cellStyle name="合計 2 4 4 3" xfId="12828"/>
    <cellStyle name="20% - 輔色5 2 2 2" xfId="12829"/>
    <cellStyle name="合計 2 4 4 3 2" xfId="12830"/>
    <cellStyle name="Note 2 2 2 4 7" xfId="12831"/>
    <cellStyle name="20% - 輔色5 2 2 2 2" xfId="12832"/>
    <cellStyle name="超链接 3 4 2 8 2 4" xfId="12833"/>
    <cellStyle name="40% - 强调文字颜色 4 2 2 2 2" xfId="12834"/>
    <cellStyle name="合計 2 4 4 3 3" xfId="12835"/>
    <cellStyle name="20% - 輔色5 2 2 2 3" xfId="12836"/>
    <cellStyle name="40% - 强调文字颜色 4 2 2 2 3" xfId="12837"/>
    <cellStyle name="超链接 3 5 11" xfId="12838"/>
    <cellStyle name="40% - 强调文字颜色 4 2 2 3" xfId="12839"/>
    <cellStyle name="常规 42 2 6 2 2" xfId="12840"/>
    <cellStyle name="Input 21 4 3" xfId="12841"/>
    <cellStyle name="Input 16 4 3" xfId="12842"/>
    <cellStyle name="常规 3 13 9 2" xfId="12843"/>
    <cellStyle name="合計 2 4 4 4" xfId="12844"/>
    <cellStyle name="20% - 輔色5 2 2 3" xfId="12845"/>
    <cellStyle name="强调文字颜色 1 3" xfId="12846"/>
    <cellStyle name="Accent2 2 2 5" xfId="12847"/>
    <cellStyle name="Calculation 4 2 2 3 3" xfId="12848"/>
    <cellStyle name="Note 2 2 5 2" xfId="12849"/>
    <cellStyle name="40% - 强调文字颜色 4 2 3 2 3" xfId="12850"/>
    <cellStyle name="合計 2 4 5 3 3" xfId="12851"/>
    <cellStyle name="20% - 輔色5 2 3 2 3" xfId="12852"/>
    <cellStyle name="N 4 3" xfId="12853"/>
    <cellStyle name="常规 42 4 3 5 5 2" xfId="12854"/>
    <cellStyle name="60% - Accent3 2 2 2 4 2" xfId="12855"/>
    <cellStyle name="40% - 强调文字颜色 4 2 4" xfId="12856"/>
    <cellStyle name="常规 2 3 3 5 2 2" xfId="12857"/>
    <cellStyle name="Input 21 6" xfId="12858"/>
    <cellStyle name="Input 16 6" xfId="12859"/>
    <cellStyle name="20% - 輔色5 2 4" xfId="12860"/>
    <cellStyle name="Calculation 4 2 3 3" xfId="12861"/>
    <cellStyle name="40% - 强调文字颜色 4 2 4 2" xfId="12862"/>
    <cellStyle name="常规 2 3 3 5 2 2 2" xfId="12863"/>
    <cellStyle name="Input 21 6 2" xfId="12864"/>
    <cellStyle name="Input 16 6 2" xfId="12865"/>
    <cellStyle name="Heading 2 2 2 2 3" xfId="12866"/>
    <cellStyle name="合計 2 4 6 3" xfId="12867"/>
    <cellStyle name="20% - 輔色5 2 4 2" xfId="12868"/>
    <cellStyle name="常规 2 2 3 4 2 2 4" xfId="12869"/>
    <cellStyle name="Calculation 4 2 3 4" xfId="12870"/>
    <cellStyle name="40% - 强调文字颜色 4 2 4 3" xfId="12871"/>
    <cellStyle name="常规 2 3 3 5 2 2 3" xfId="12872"/>
    <cellStyle name="Input 21 6 3" xfId="12873"/>
    <cellStyle name="Input 16 6 3" xfId="12874"/>
    <cellStyle name="Heading 2 2 2 2 4" xfId="12875"/>
    <cellStyle name="20% - 輔色5 2 4 3" xfId="12876"/>
    <cellStyle name="Calculation 4 2 3 5" xfId="12877"/>
    <cellStyle name="20% - 輔色5 2 4 4" xfId="12878"/>
    <cellStyle name="40% - 强调文字颜色 4 2 5" xfId="12879"/>
    <cellStyle name="Вычисление 2 7 2" xfId="12880"/>
    <cellStyle name="常规 2 3 3 5 2 3" xfId="12881"/>
    <cellStyle name="Input 21 7" xfId="12882"/>
    <cellStyle name="Input 16 7" xfId="12883"/>
    <cellStyle name="20% - 輔色5 2 5" xfId="12884"/>
    <cellStyle name="40% - 輔色1 3 2" xfId="12885"/>
    <cellStyle name="Accent2 4 2 4" xfId="12886"/>
    <cellStyle name="Calculation 4 2 4 3 2" xfId="12887"/>
    <cellStyle name="20% - 輔色5 2 5 2 2" xfId="12888"/>
    <cellStyle name="合計 5 2 3" xfId="12889"/>
    <cellStyle name="Hyperlink 9 3" xfId="12890"/>
    <cellStyle name="常规 2 2 4 5" xfId="12891"/>
    <cellStyle name="Input 30 2 2 2" xfId="12892"/>
    <cellStyle name="Input 25 2 2 2" xfId="12893"/>
    <cellStyle name="常规 9 3 2 3 2 2" xfId="12894"/>
    <cellStyle name="40% - 輔色1 4" xfId="12895"/>
    <cellStyle name="Calculation 4 2 4 4" xfId="12896"/>
    <cellStyle name="Input 21 7 3" xfId="12897"/>
    <cellStyle name="Input 16 7 3" xfId="12898"/>
    <cellStyle name="備註 2 5 2 8" xfId="12899"/>
    <cellStyle name="40% - 强调文字颜色 4 2 5 3" xfId="12900"/>
    <cellStyle name="20% - 輔色5 2 5 3" xfId="12901"/>
    <cellStyle name="超链接 3 2 2 6 2" xfId="12902"/>
    <cellStyle name="40% - Accent3 6 2" xfId="12903"/>
    <cellStyle name="40% - 强调文字颜色 4 2 6" xfId="12904"/>
    <cellStyle name="Вычисление 2 7 3" xfId="12905"/>
    <cellStyle name="常规 2 3 3 5 2 4" xfId="12906"/>
    <cellStyle name="輸出 2 2 3 3 9 2" xfId="12907"/>
    <cellStyle name="Input 21 8" xfId="12908"/>
    <cellStyle name="Input 16 8" xfId="12909"/>
    <cellStyle name="20% - 輔色5 2 6" xfId="12910"/>
    <cellStyle name="40% - 輔色2 3" xfId="12911"/>
    <cellStyle name="Calculation 4 2 5 3" xfId="12912"/>
    <cellStyle name="Input 21 8 2" xfId="12913"/>
    <cellStyle name="Input 16 8 2" xfId="12914"/>
    <cellStyle name="備註 2 5 3 7" xfId="12915"/>
    <cellStyle name="超链接 3 2 2 6 2 2" xfId="12916"/>
    <cellStyle name="40% - 强调文字颜色 4 2 6 2" xfId="12917"/>
    <cellStyle name="常规 2 3 11 6" xfId="12918"/>
    <cellStyle name="20% - 輔色5 2 6 2" xfId="12919"/>
    <cellStyle name="超链接 3 2 2 6 3" xfId="12920"/>
    <cellStyle name="40% - Accent3 6 3" xfId="12921"/>
    <cellStyle name="40% - 强调文字颜色 4 2 7" xfId="12922"/>
    <cellStyle name="輸出 2 2 3 3 9 3" xfId="12923"/>
    <cellStyle name="Input 21 9" xfId="12924"/>
    <cellStyle name="Input 16 9" xfId="12925"/>
    <cellStyle name="20% - 輔色5 2 7" xfId="12926"/>
    <cellStyle name="常规 2 5 3 8 2" xfId="12927"/>
    <cellStyle name="20% - 强调文字颜色 3 2 2" xfId="12928"/>
    <cellStyle name="Input 22 4" xfId="12929"/>
    <cellStyle name="Input 17 4" xfId="12930"/>
    <cellStyle name="Normal 3 6 4 2" xfId="12931"/>
    <cellStyle name="Calculation 6 12" xfId="12932"/>
    <cellStyle name="20% - 輔色5 3 2" xfId="12933"/>
    <cellStyle name="Input 22 5" xfId="12934"/>
    <cellStyle name="Input 17 5" xfId="12935"/>
    <cellStyle name="20% - 輔色5 3 3" xfId="12936"/>
    <cellStyle name="Input 23 4" xfId="12937"/>
    <cellStyle name="Input 18 4" xfId="12938"/>
    <cellStyle name="Normal 3 6 5 2" xfId="12939"/>
    <cellStyle name="20% - 輔色5 4 2" xfId="12940"/>
    <cellStyle name="20% - 輔色5 5" xfId="12941"/>
    <cellStyle name="계산 2 2 2 2" xfId="12942"/>
    <cellStyle name="常规 4 2 8 2 2" xfId="12943"/>
    <cellStyle name="輸出 2 2 4 2 2" xfId="12944"/>
    <cellStyle name="Input 24 4" xfId="12945"/>
    <cellStyle name="Input 19 4" xfId="12946"/>
    <cellStyle name="常规 2 4 6 11" xfId="12947"/>
    <cellStyle name="20% - 輔色5 5 2" xfId="12948"/>
    <cellStyle name="계산 2 2 2 2 2" xfId="12949"/>
    <cellStyle name="40% - アクセント 4 2 3" xfId="12950"/>
    <cellStyle name="汇总 2 6 6 2" xfId="12951"/>
    <cellStyle name="合計 2 2 2 5 9 2" xfId="12952"/>
    <cellStyle name="Normal 5 3 2 3 2 2" xfId="12953"/>
    <cellStyle name="常规 4 2 3 2 2 2 3" xfId="12954"/>
    <cellStyle name="常规 7 17 3" xfId="12955"/>
    <cellStyle name="常规 7 22 3" xfId="12956"/>
    <cellStyle name="輔色2 2 8 2 2" xfId="12957"/>
    <cellStyle name="常规 4 2 8 4" xfId="12958"/>
    <cellStyle name="20% - 輔色5 7" xfId="12959"/>
    <cellStyle name="20% - 强调文字颜色 5 2 4 2" xfId="12960"/>
    <cellStyle name="계산 2 2 2 4" xfId="12961"/>
    <cellStyle name="常规 7 4 2 2 3" xfId="12962"/>
    <cellStyle name="常规 3 2 2 2 2 4 3" xfId="12963"/>
    <cellStyle name="Input 31 4" xfId="12964"/>
    <cellStyle name="Input 26 4" xfId="12965"/>
    <cellStyle name="常规 4 2 3 2 2 2 3 2" xfId="12966"/>
    <cellStyle name="常规 7 17 3 2" xfId="12967"/>
    <cellStyle name="常规 6 10 9" xfId="12968"/>
    <cellStyle name="20% - 輔色5 7 2" xfId="12969"/>
    <cellStyle name="계산 2 2 2 4 2" xfId="12970"/>
    <cellStyle name="Input 32 4" xfId="12971"/>
    <cellStyle name="Input 27 4" xfId="12972"/>
    <cellStyle name="常规 11 2 10" xfId="12973"/>
    <cellStyle name="常规 7 17 4 2" xfId="12974"/>
    <cellStyle name="常规 6 11 9" xfId="12975"/>
    <cellStyle name="20% - 輔色5 8 2" xfId="12976"/>
    <cellStyle name="계산 2 2 2 5 2" xfId="12977"/>
    <cellStyle name="輸入 2 6 5 2 3 3" xfId="12978"/>
    <cellStyle name="Normal 3 7 3" xfId="12979"/>
    <cellStyle name="40% - 强调文字颜色 5 2" xfId="12980"/>
    <cellStyle name="Hyperlink 3 2 3 2 2" xfId="12981"/>
    <cellStyle name="20% - 輔色6 2" xfId="12982"/>
    <cellStyle name="Normal 3 7 3 2" xfId="12983"/>
    <cellStyle name="40% - 强调文字颜色 5 2 2" xfId="12984"/>
    <cellStyle name="20% - 輔色6 2 2" xfId="12985"/>
    <cellStyle name="20% - 輔色6 2 2 2" xfId="12986"/>
    <cellStyle name="40% - 强调文字颜色 5 2 2 2" xfId="12987"/>
    <cellStyle name="好 2 3 2 2 2" xfId="12988"/>
    <cellStyle name="常规 3 6 2 9" xfId="12989"/>
    <cellStyle name="20% - 輔色6 2 2 2 2" xfId="12990"/>
    <cellStyle name="40% - 强调文字颜色 5 2 2 2 2" xfId="12991"/>
    <cellStyle name="20% - 輔色6 2 2 3" xfId="12992"/>
    <cellStyle name="40% - 强调文字颜色 5 2 2 3" xfId="12993"/>
    <cellStyle name="20% - 輔色6 2 3" xfId="12994"/>
    <cellStyle name="40% - 强调文字颜色 5 2 3" xfId="12995"/>
    <cellStyle name="Währung [0]_2001" xfId="12996"/>
    <cellStyle name="20% - 輔色6 2 3 2" xfId="12997"/>
    <cellStyle name="40% - 强调文字颜色 5 2 3 2" xfId="12998"/>
    <cellStyle name="20% - 輔色6 2 3 2 2" xfId="12999"/>
    <cellStyle name="常规 3 11 8" xfId="13000"/>
    <cellStyle name="강조색6 5" xfId="13001"/>
    <cellStyle name="40% - 强调文字颜色 5 2 3 2 2" xfId="13002"/>
    <cellStyle name="강조색6 6" xfId="13003"/>
    <cellStyle name="常规 42 2 4 2" xfId="13004"/>
    <cellStyle name="20% - 輔色6 2 3 2 3" xfId="13005"/>
    <cellStyle name="常规 3 11 9" xfId="13006"/>
    <cellStyle name="40% - 强调文字颜色 5 2 3 2 3" xfId="13007"/>
    <cellStyle name="20% - 輔色6 2 3 3" xfId="13008"/>
    <cellStyle name="40% - 强调文字颜色 5 2 3 3" xfId="13009"/>
    <cellStyle name="超链接 5 3 5 2 2" xfId="13010"/>
    <cellStyle name="20% - 輔色6 2 3 4" xfId="13011"/>
    <cellStyle name="40% - 强调文字颜色 5 2 3 4" xfId="13012"/>
    <cellStyle name="超链接 5 3 5 2 3" xfId="13013"/>
    <cellStyle name="20% - 輔色6 2 3 5" xfId="13014"/>
    <cellStyle name="輸出 2 6 2 4 2" xfId="13015"/>
    <cellStyle name="40% - 强调文字颜色 5 2 3 5" xfId="13016"/>
    <cellStyle name="20% - 輔色6 2 4" xfId="13017"/>
    <cellStyle name="40% - 强调文字颜色 5 2 4" xfId="13018"/>
    <cellStyle name="常规 2 3 3 6 2 2" xfId="13019"/>
    <cellStyle name="20% - 輔色6 2 4 4" xfId="13020"/>
    <cellStyle name="20% - 輔色6 2 5 4" xfId="13021"/>
    <cellStyle name="20% - 輔色6 2 6" xfId="13022"/>
    <cellStyle name="超链接 3 2 3 6 2" xfId="13023"/>
    <cellStyle name="40% - Accent4 6 2" xfId="13024"/>
    <cellStyle name="40% - 强调文字颜色 5 2 6" xfId="13025"/>
    <cellStyle name="Вычисление 3 7 3" xfId="13026"/>
    <cellStyle name="超链接 3 2 3 6 3" xfId="13027"/>
    <cellStyle name="40% - Accent4 6 3" xfId="13028"/>
    <cellStyle name="40% - 强调文字颜色 5 2 7" xfId="13029"/>
    <cellStyle name="Calculation 2 2 2 2 4 2" xfId="13030"/>
    <cellStyle name="Normal 14 2 3 2" xfId="13031"/>
    <cellStyle name="20% - 輔色6 2 7" xfId="13032"/>
    <cellStyle name="args.style 3 2" xfId="13033"/>
    <cellStyle name="20% - 强调文字颜色 4 2 2" xfId="13034"/>
    <cellStyle name="超链接 3 2 3 6 4" xfId="13035"/>
    <cellStyle name="40% - 强调文字颜色 5 2 8" xfId="13036"/>
    <cellStyle name="Calculation 2 2 2 2 4 3" xfId="13037"/>
    <cellStyle name="Normal 14 2 3 3" xfId="13038"/>
    <cellStyle name="20% - 輔色6 2 8" xfId="13039"/>
    <cellStyle name="超链接 12 2 3 2 2 2" xfId="13040"/>
    <cellStyle name="args.style 3 3" xfId="13041"/>
    <cellStyle name="20% - 强调文字颜色 4 2 3" xfId="13042"/>
    <cellStyle name="常规 5 10 7 2" xfId="13043"/>
    <cellStyle name="Normal 3 7 4" xfId="13044"/>
    <cellStyle name="40% - 强调文字颜色 5 3" xfId="13045"/>
    <cellStyle name="20% - 輔色6 3" xfId="13046"/>
    <cellStyle name="Normal 3 7 4 2" xfId="13047"/>
    <cellStyle name="20% - 輔色6 3 2" xfId="13048"/>
    <cellStyle name="20% - 輔色6 3 3" xfId="13049"/>
    <cellStyle name="常规 5 10 7 3" xfId="13050"/>
    <cellStyle name="Normal 3 7 5" xfId="13051"/>
    <cellStyle name="40% - 强调文字颜色 5 4" xfId="13052"/>
    <cellStyle name="常规 2 18 7 2" xfId="13053"/>
    <cellStyle name="計算方式 2 3 6 2 2 2" xfId="13054"/>
    <cellStyle name="20% - 輔色6 4" xfId="13055"/>
    <cellStyle name="Normal 3 7 5 2" xfId="13056"/>
    <cellStyle name="20% - 輔色6 4 2" xfId="13057"/>
    <cellStyle name="超链接 8 3 3 3 2 3" xfId="13058"/>
    <cellStyle name="備註 2 4 2 2 4" xfId="13059"/>
    <cellStyle name="40% - アクセント 4 3 2" xfId="13060"/>
    <cellStyle name="20% - 輔色6 6" xfId="13061"/>
    <cellStyle name="계산 2 2 3 3" xfId="13062"/>
    <cellStyle name="常规 7 4 2 3 2" xfId="13063"/>
    <cellStyle name="好 2 7" xfId="13064"/>
    <cellStyle name="常规 3 2 2 2 2 5 2" xfId="13065"/>
    <cellStyle name="20% - 輔色6 6 2" xfId="13066"/>
    <cellStyle name="계산 2 2 3 3 2" xfId="13067"/>
    <cellStyle name="常规 7 4 2 3 2 2" xfId="13068"/>
    <cellStyle name="好 2 7 2" xfId="13069"/>
    <cellStyle name="常规 3 2 2 2 2 5 2 2" xfId="13070"/>
    <cellStyle name="輸出 2 2 5 6" xfId="13071"/>
    <cellStyle name="Input 27 2 7 3" xfId="13072"/>
    <cellStyle name="常规 7 18 5" xfId="13073"/>
    <cellStyle name="20% - 輔色6 9" xfId="13074"/>
    <cellStyle name="계산 2 2 3 6" xfId="13075"/>
    <cellStyle name="常规 6 16 9 3" xfId="13076"/>
    <cellStyle name="20% - 强调文字颜色 1 2 2 3 2" xfId="13077"/>
    <cellStyle name="20% - 强调文字颜色 1 2 2 3 3" xfId="13078"/>
    <cellStyle name="Ввод  3 9 2" xfId="13079"/>
    <cellStyle name="Calculation 2 2 7 3" xfId="13080"/>
    <cellStyle name="20% - 强调文字颜色 1 2 3 2" xfId="13081"/>
    <cellStyle name="20% - 强调文字颜色 1 2 3 2 2" xfId="13082"/>
    <cellStyle name="40% - 강조색1 2 4" xfId="13083"/>
    <cellStyle name="Normal 19 3 2" xfId="13084"/>
    <cellStyle name="20% - 强调文字颜色 1 2 3 2 3" xfId="13085"/>
    <cellStyle name="40% - 강조색1 2 5" xfId="13086"/>
    <cellStyle name="20% - 强调文字颜色 1 2 3 3 2" xfId="13087"/>
    <cellStyle name="20% - 强调文字颜色 1 2 3 3 3" xfId="13088"/>
    <cellStyle name="Calculation 2 2 8 3" xfId="13089"/>
    <cellStyle name="20% - 强调文字颜色 1 2 4 2" xfId="13090"/>
    <cellStyle name="Normal 2 2 3 6" xfId="13091"/>
    <cellStyle name="60% - 着色 3 2 3" xfId="13092"/>
    <cellStyle name="20% - 强调文字颜色 1 2 5 3" xfId="13093"/>
    <cellStyle name="Note 3 2 2 2 5" xfId="13094"/>
    <cellStyle name="Input 23 2 7 2" xfId="13095"/>
    <cellStyle name="Input 18 2 7 2" xfId="13096"/>
    <cellStyle name="Input 4 5 4 2" xfId="13097"/>
    <cellStyle name="Hyperlink 5 5 3" xfId="13098"/>
    <cellStyle name="20% - 强调文字颜色 1 2 7" xfId="13099"/>
    <cellStyle name="合計 2 7 5 7" xfId="13100"/>
    <cellStyle name="20% - 强调文字颜色 2 2" xfId="13101"/>
    <cellStyle name="常规 2 6 2 2 5" xfId="13102"/>
    <cellStyle name="超链接 3 4 3 2 4 2 2" xfId="13103"/>
    <cellStyle name="60% - Accent4 2 2 6" xfId="13104"/>
    <cellStyle name="60% - 강조색6 2 2 4" xfId="13105"/>
    <cellStyle name="20% - 强调文字颜色 2 2 2 2 3" xfId="13106"/>
    <cellStyle name="Input 24 2 4 2" xfId="13107"/>
    <cellStyle name="Input 19 2 4 2" xfId="13108"/>
    <cellStyle name="20% - 强调文字颜色 2 2 2 3" xfId="13109"/>
    <cellStyle name="20% - 强调文字颜色 2 2 2 3 3" xfId="13110"/>
    <cellStyle name="Percent 2" xfId="13111"/>
    <cellStyle name="Input 24 2 4 3" xfId="13112"/>
    <cellStyle name="Input 19 2 4 3" xfId="13113"/>
    <cellStyle name="20% - 强调文字颜色 2 2 2 4" xfId="13114"/>
    <cellStyle name="Percent 3" xfId="13115"/>
    <cellStyle name="常规 6 8 8 2" xfId="13116"/>
    <cellStyle name="20% - 强调文字颜色 2 2 2 5" xfId="13117"/>
    <cellStyle name="Calculation 3 2 7 3" xfId="13118"/>
    <cellStyle name="20% - 强调文字颜色 2 2 3 2" xfId="13119"/>
    <cellStyle name="20% - 强调文字颜色 2 2 3 2 2" xfId="13120"/>
    <cellStyle name="Input 24 2 5 2" xfId="13121"/>
    <cellStyle name="Input 19 2 5 2" xfId="13122"/>
    <cellStyle name="20% - 强调文字颜色 2 2 3 3" xfId="13123"/>
    <cellStyle name="20% - 强调文字颜色 2 2 3 3 2" xfId="13124"/>
    <cellStyle name="Input 24 2 5 3" xfId="13125"/>
    <cellStyle name="Input 19 2 5 3" xfId="13126"/>
    <cellStyle name="20% - 强调文字颜色 2 2 3 4" xfId="13127"/>
    <cellStyle name="常规 6 8 9 2" xfId="13128"/>
    <cellStyle name="20% - 强调文字颜色 2 2 3 5" xfId="13129"/>
    <cellStyle name="20% - 强调文字颜色 2 2 6 2" xfId="13130"/>
    <cellStyle name="40% - 輔色3 3 2" xfId="13131"/>
    <cellStyle name="常规 3 2 3 8" xfId="13132"/>
    <cellStyle name="20% - 强调文字颜色 3 2 2 2 2" xfId="13133"/>
    <cellStyle name="常规 2 12 7" xfId="13134"/>
    <cellStyle name="40% - 輔色3 3 3" xfId="13135"/>
    <cellStyle name="常规 3 2 3 9" xfId="13136"/>
    <cellStyle name="20% - 强调文字颜色 3 2 2 2 3" xfId="13137"/>
    <cellStyle name="쉼표 [0] 3" xfId="13138"/>
    <cellStyle name="常规 2 2 6 5" xfId="13139"/>
    <cellStyle name="Input 30 2 4 2" xfId="13140"/>
    <cellStyle name="Input 25 2 4 2" xfId="13141"/>
    <cellStyle name="差_CIX2 &amp; CKI &amp; AGI" xfId="13142"/>
    <cellStyle name="40% - 輔色3 4" xfId="13143"/>
    <cellStyle name="Calculation 4 2 6 4" xfId="13144"/>
    <cellStyle name="20% - 强调文字颜色 3 2 2 3" xfId="13145"/>
    <cellStyle name="40% - Accent1 2 3 2 2" xfId="13146"/>
    <cellStyle name="常规 3 2 4 9" xfId="13147"/>
    <cellStyle name="20% - 强调文字颜色 3 2 2 3 3" xfId="13148"/>
    <cellStyle name="常规 2 2 6 6" xfId="13149"/>
    <cellStyle name="Input 30 2 4 3" xfId="13150"/>
    <cellStyle name="Input 25 2 4 3" xfId="13151"/>
    <cellStyle name="40% - 輔色3 5" xfId="13152"/>
    <cellStyle name="20% - 强调文字颜色 3 2 2 4" xfId="13153"/>
    <cellStyle name="40% - 輔色4 3 2" xfId="13154"/>
    <cellStyle name="常规 3 3 3 8" xfId="13155"/>
    <cellStyle name="20% - 强调文字颜色 3 2 3 2 2" xfId="13156"/>
    <cellStyle name="40% - 輔色4 3 3" xfId="13157"/>
    <cellStyle name="常规 3 3 3 9" xfId="13158"/>
    <cellStyle name="20% - 强调文字颜色 3 2 3 2 3" xfId="13159"/>
    <cellStyle name="40% - 輔色4 4" xfId="13160"/>
    <cellStyle name="Calculation 4 2 7 4" xfId="13161"/>
    <cellStyle name="Note 2 3 10" xfId="13162"/>
    <cellStyle name="20% - 强调文字颜色 3 2 3 3" xfId="13163"/>
    <cellStyle name="常规 2 2 7 5" xfId="13164"/>
    <cellStyle name="Input 30 2 5 2" xfId="13165"/>
    <cellStyle name="Input 25 2 5 2" xfId="13166"/>
    <cellStyle name="40% - 輔色4 4 2" xfId="13167"/>
    <cellStyle name="Note 2 3 10 2" xfId="13168"/>
    <cellStyle name="Good 2 3" xfId="13169"/>
    <cellStyle name="20% - 强调文字颜色 3 2 3 3 2" xfId="13170"/>
    <cellStyle name="40% - 輔色4 5" xfId="13171"/>
    <cellStyle name="Note 2 3 11" xfId="13172"/>
    <cellStyle name="20% - 强调文字颜色 3 2 3 4" xfId="13173"/>
    <cellStyle name="常规 2 2 7 6" xfId="13174"/>
    <cellStyle name="Input 30 2 5 3" xfId="13175"/>
    <cellStyle name="Input 25 2 5 3" xfId="13176"/>
    <cellStyle name="常规 2 2 8 5" xfId="13177"/>
    <cellStyle name="Input 30 2 6 2" xfId="13178"/>
    <cellStyle name="Input 25 2 6 2" xfId="13179"/>
    <cellStyle name="标题 6 2 2" xfId="13180"/>
    <cellStyle name="20% - 强调文字颜色 3 2 4 3" xfId="13181"/>
    <cellStyle name="常规 7 2 2 2 4" xfId="13182"/>
    <cellStyle name="40% - 輔色5 4" xfId="13183"/>
    <cellStyle name="常规 2 2 9 5" xfId="13184"/>
    <cellStyle name="Input 30 2 7 2" xfId="13185"/>
    <cellStyle name="Input 25 2 7 2" xfId="13186"/>
    <cellStyle name="20% - 强调文字颜色 3 2 5 3" xfId="13187"/>
    <cellStyle name="常规 7 2 2 3 4" xfId="13188"/>
    <cellStyle name="40% - 輔色6 4" xfId="13189"/>
    <cellStyle name="20% - 强调文字颜色 3 2 7" xfId="13190"/>
    <cellStyle name="20% - 强调文字颜色 3 2 8" xfId="13191"/>
    <cellStyle name="Calculation 2 2 2 2 4" xfId="13192"/>
    <cellStyle name="Normal 14 2 3" xfId="13193"/>
    <cellStyle name="20% - 强调文字颜色 4 2" xfId="13194"/>
    <cellStyle name="常规 2 6 2 4 5" xfId="13195"/>
    <cellStyle name="args.style 3" xfId="13196"/>
    <cellStyle name="輸出 2 5 5 6 3" xfId="13197"/>
    <cellStyle name="Accent6 2 2 7" xfId="13198"/>
    <cellStyle name="20% - 强调文字颜色 4 2 2 2 2" xfId="13199"/>
    <cellStyle name="60% - 강조색2 2 2 2" xfId="13200"/>
    <cellStyle name="常规 2 20 4 2" xfId="13201"/>
    <cellStyle name="常规 2 3 2 2 2 2 5" xfId="13202"/>
    <cellStyle name="常规 3 3 2 2 2 2 2 2" xfId="13203"/>
    <cellStyle name="Style 1 4" xfId="13204"/>
    <cellStyle name="超链接 2 4 2 6" xfId="13205"/>
    <cellStyle name="20% - 强调文字颜色 4 2 2 3 2" xfId="13206"/>
    <cellStyle name="常规 2 4 2 3 2 2 3" xfId="13207"/>
    <cellStyle name="60% - 강조색2 2 2 3" xfId="13208"/>
    <cellStyle name="常规 2 20 4 3" xfId="13209"/>
    <cellStyle name="常规 2 3 2 2 2 2 6" xfId="13210"/>
    <cellStyle name="常规 3 3 2 2 2 2 2 3" xfId="13211"/>
    <cellStyle name="Style 1 5" xfId="13212"/>
    <cellStyle name="常规 2 5 2 4 2 2 2" xfId="13213"/>
    <cellStyle name="超链接 2 4 2 7" xfId="13214"/>
    <cellStyle name="20% - 强调文字颜色 4 2 2 3 3" xfId="13215"/>
    <cellStyle name="常规 2 4 2 3 2 2 4" xfId="13216"/>
    <cellStyle name="40% - Accent2 2 3 2 2" xfId="13217"/>
    <cellStyle name="Accent5 2 2 4 2 2" xfId="13218"/>
    <cellStyle name="20% - 强调文字颜色 4 2 5 2" xfId="13219"/>
    <cellStyle name="常规 7 3 2 3 3" xfId="13220"/>
    <cellStyle name="常规 2 2 4 3 4 2" xfId="13221"/>
    <cellStyle name="Heading1 2 3 3" xfId="13222"/>
    <cellStyle name="40% - 輔色1 2 4 2" xfId="13223"/>
    <cellStyle name="20% - 强调文字颜色 4 2 6" xfId="13224"/>
    <cellStyle name="Output 4 2 3 2 3" xfId="13225"/>
    <cellStyle name="20% - 强调文字颜色 4 2 6 2" xfId="13226"/>
    <cellStyle name="常规 7 3 2 4 3" xfId="13227"/>
    <cellStyle name="Output 4 2 3 2 4" xfId="13228"/>
    <cellStyle name="20% - 强调文字颜色 4 2 6 3" xfId="13229"/>
    <cellStyle name="Input 31 2 8 2" xfId="13230"/>
    <cellStyle name="Input 26 2 8 2" xfId="13231"/>
    <cellStyle name="常规 2 19 4" xfId="13232"/>
    <cellStyle name="常规 2 24 4" xfId="13233"/>
    <cellStyle name="常规 9 2 9 6 2" xfId="13234"/>
    <cellStyle name="40% - 輔色1 2 4 3" xfId="13235"/>
    <cellStyle name="20% - 强调文字颜色 4 2 7" xfId="13236"/>
    <cellStyle name="Вычисление 9 2" xfId="13237"/>
    <cellStyle name="40% - 輔色1 2 4 4" xfId="13238"/>
    <cellStyle name="常规 2 2 3 2 6 2 2" xfId="13239"/>
    <cellStyle name="20% - 强调文字颜色 4 2 8" xfId="13240"/>
    <cellStyle name="Вычисление 9 3" xfId="13241"/>
    <cellStyle name="超链接 7" xfId="13242"/>
    <cellStyle name="常规 3 2 2 2 2 2 3 3" xfId="13243"/>
    <cellStyle name="20% - 强调文字颜色 5 2 2 2 3" xfId="13244"/>
    <cellStyle name="超链接 3 2 2 2 3 2 2" xfId="13245"/>
    <cellStyle name="40% - Accent3 2 3 2 2" xfId="13246"/>
    <cellStyle name="常规 3 2 2 2 2 2 4 3" xfId="13247"/>
    <cellStyle name="20% - 强调文字颜色 5 2 2 3 3" xfId="13248"/>
    <cellStyle name="标题 1 4" xfId="13249"/>
    <cellStyle name="常规 2 4 3 3 2 2 4" xfId="13250"/>
    <cellStyle name="20% - 强调文字颜色 5 2 3 2 3" xfId="13251"/>
    <cellStyle name="常规 9 2 3 6" xfId="13252"/>
    <cellStyle name="常规 3 2 2 2 2 3 3 3" xfId="13253"/>
    <cellStyle name="20% - 强调文字颜色 5 2 3 3 3" xfId="13254"/>
    <cellStyle name="Calculation 2 13" xfId="13255"/>
    <cellStyle name="常规 9 2 4 6" xfId="13256"/>
    <cellStyle name="超链接 3 2 2 2 4 2 2" xfId="13257"/>
    <cellStyle name="40% - Accent3 2 4 2 2" xfId="13258"/>
    <cellStyle name="40% - 輔色4 2 2 2 2" xfId="13259"/>
    <cellStyle name="20% - 强调文字颜色 5 2 3 5" xfId="13260"/>
    <cellStyle name="汇总 2 6 6" xfId="13261"/>
    <cellStyle name="合計 2 2 2 5 9" xfId="13262"/>
    <cellStyle name="Normal 5 3 2 3 2" xfId="13263"/>
    <cellStyle name="20% - 强调文字颜色 5 2 4" xfId="13264"/>
    <cellStyle name="汇总 2 6 7" xfId="13265"/>
    <cellStyle name="Normal 5 3 2 3 3" xfId="13266"/>
    <cellStyle name="20% - 强调文字颜色 5 2 5" xfId="13267"/>
    <cellStyle name="20% - 强调文字颜色 5 2 6" xfId="13268"/>
    <cellStyle name="注释 3 3" xfId="13269"/>
    <cellStyle name="Input 14 2 9" xfId="13270"/>
    <cellStyle name="40% - アクセント 4 4 3" xfId="13271"/>
    <cellStyle name="20% - 强调文字颜色 5 2 6 2" xfId="13272"/>
    <cellStyle name="계산 2 2 4 4" xfId="13273"/>
    <cellStyle name="常规 5 2 4 2 2 2 3" xfId="13274"/>
    <cellStyle name="合計 2 2 3 3 3 3" xfId="13275"/>
    <cellStyle name="超链接 2 5 3 2 2 2" xfId="13276"/>
    <cellStyle name="Bad 2 3" xfId="13277"/>
    <cellStyle name="タイトル 4 2" xfId="13278"/>
    <cellStyle name="20% - 强调文字颜色 5 2 8" xfId="13279"/>
    <cellStyle name="Calculation 2 2 2 4 4" xfId="13280"/>
    <cellStyle name="Normal 14 4 3" xfId="13281"/>
    <cellStyle name="20% - 强调文字颜色 6 2" xfId="13282"/>
    <cellStyle name="40% - Accent6 6 3" xfId="13283"/>
    <cellStyle name="Calculation 2 2 2 4 4 2" xfId="13284"/>
    <cellStyle name="常规 13 7" xfId="13285"/>
    <cellStyle name="20% - 强调文字颜色 6 2 2" xfId="13286"/>
    <cellStyle name="Normal 2 9 2 3" xfId="13287"/>
    <cellStyle name="常规 5 2 6 4" xfId="13288"/>
    <cellStyle name="常规 3 2 2 3 2 2 3" xfId="13289"/>
    <cellStyle name="20% - 强调文字颜色 6 2 2 2" xfId="13290"/>
    <cellStyle name="Note 3 4 2" xfId="13291"/>
    <cellStyle name="AeE?_INQUIRY ?μ?÷A?A? " xfId="13292"/>
    <cellStyle name="Output 6 5 3" xfId="13293"/>
    <cellStyle name="계산 4 2 5" xfId="13294"/>
    <cellStyle name="常规 3 2 2 3 2 2 3 2" xfId="13295"/>
    <cellStyle name="輸出 2 7 4 2 6" xfId="13296"/>
    <cellStyle name="20% - 强调文字颜色 6 2 2 2 2" xfId="13297"/>
    <cellStyle name="常规 3 2 2 3 2 2 3 3" xfId="13298"/>
    <cellStyle name="輸出 2 7 4 2 7" xfId="13299"/>
    <cellStyle name="20% - 强调文字颜色 6 2 2 2 3" xfId="13300"/>
    <cellStyle name="合計 2 4 2 3 2 10" xfId="13301"/>
    <cellStyle name="常规 5 2 6 5" xfId="13302"/>
    <cellStyle name="Input 28 2 4 2" xfId="13303"/>
    <cellStyle name="常规 3 3 2 4 2 2 2" xfId="13304"/>
    <cellStyle name="常规 3 2 2 3 2 2 4" xfId="13305"/>
    <cellStyle name="20% - 强调文字颜色 6 2 2 3" xfId="13306"/>
    <cellStyle name="常规 3 3 2 4 2 2 2 2" xfId="13307"/>
    <cellStyle name="Output 6 6 3" xfId="13308"/>
    <cellStyle name="20% - 强调文字颜色 6 2 2 3 2" xfId="13309"/>
    <cellStyle name="常规 2 4 4 3 2 2 3" xfId="13310"/>
    <cellStyle name="超链接 8 3 2 4" xfId="13311"/>
    <cellStyle name="超链接 3 2 3 2 3 2 2" xfId="13312"/>
    <cellStyle name="40% - Accent4 2 3 2 2" xfId="13313"/>
    <cellStyle name="20% - 强调文字颜色 6 2 2 3 3" xfId="13314"/>
    <cellStyle name="Input 28 2 4 3" xfId="13315"/>
    <cellStyle name="常规 3 3 2 4 2 2 3" xfId="13316"/>
    <cellStyle name="常规 3 2 2 3 2 2 5" xfId="13317"/>
    <cellStyle name="20% - 强调文字颜色 6 2 2 4" xfId="13318"/>
    <cellStyle name="60% - Accent2_2012_1st_Qtr_SKD_Review" xfId="13319"/>
    <cellStyle name="Total 3 6 2" xfId="13320"/>
    <cellStyle name="20% - 强调文字颜色 6 2 2 5" xfId="13321"/>
    <cellStyle name="Total 3 6 3" xfId="13322"/>
    <cellStyle name="Calculation 2 2 2 4 4 3" xfId="13323"/>
    <cellStyle name="常规 13 8" xfId="13324"/>
    <cellStyle name="Check Cell 2 2 2" xfId="13325"/>
    <cellStyle name="20% - 强调文字颜色 6 2 3" xfId="13326"/>
    <cellStyle name="Check Cell 2 2 2 2" xfId="13327"/>
    <cellStyle name="常规 3 2 2 3 2 3 3" xfId="13328"/>
    <cellStyle name="20% - 强调文字颜色 6 2 3 2" xfId="13329"/>
    <cellStyle name="Heading 1 3" xfId="13330"/>
    <cellStyle name="常规 42 11" xfId="13331"/>
    <cellStyle name="輸出 2 7 5 2 6" xfId="13332"/>
    <cellStyle name="20% - 强调文字颜色 6 2 3 2 2" xfId="13333"/>
    <cellStyle name="Check Cell 2 2 2 2 2" xfId="13334"/>
    <cellStyle name="Heading 1 4" xfId="13335"/>
    <cellStyle name="常规 42 12" xfId="13336"/>
    <cellStyle name="輸出 2 7 5 2 7" xfId="13337"/>
    <cellStyle name="20% - 强调文字颜色 6 2 3 2 3" xfId="13338"/>
    <cellStyle name="Check Cell 2 2 2 2 3" xfId="13339"/>
    <cellStyle name="Input 28 2 5 2" xfId="13340"/>
    <cellStyle name="Check Cell 2 2 2 3" xfId="13341"/>
    <cellStyle name="常规 3 3 2 4 2 3 2" xfId="13342"/>
    <cellStyle name="常规 3 2 2 3 2 3 4" xfId="13343"/>
    <cellStyle name="20% - 强调文字颜色 6 2 3 3" xfId="13344"/>
    <cellStyle name="Check Cell 2 2 2 3 3" xfId="13345"/>
    <cellStyle name="輸入 2 3 6 2" xfId="13346"/>
    <cellStyle name="强调文字颜色 4 2 2 5" xfId="13347"/>
    <cellStyle name="Lien hypertexte visité 2 2" xfId="13348"/>
    <cellStyle name="20% - 强调文字颜色 6 2 3 3 3" xfId="13349"/>
    <cellStyle name="60% - Accent6 2 2 2" xfId="13350"/>
    <cellStyle name="超链接 8 4 2 4" xfId="13351"/>
    <cellStyle name="超链接 3 2 3 2 4 2 2" xfId="13352"/>
    <cellStyle name="Heading 2 4" xfId="13353"/>
    <cellStyle name="40% - Accent4 2 4 2 2" xfId="13354"/>
    <cellStyle name="Check Cell 2 2 2 5" xfId="13355"/>
    <cellStyle name="20% - 强调文字颜色 6 2 3 5" xfId="13356"/>
    <cellStyle name="Total 3 7 3" xfId="13357"/>
    <cellStyle name="Normal 5 3 3 3 2" xfId="13358"/>
    <cellStyle name="Check Cell 2 2 3" xfId="13359"/>
    <cellStyle name="20% - 强调文字颜色 6 2 4" xfId="13360"/>
    <cellStyle name="Input 28 2 6 2" xfId="13361"/>
    <cellStyle name="Check Cell 2 2 3 3" xfId="13362"/>
    <cellStyle name="常规 4 2 3 3 2 2 4" xfId="13363"/>
    <cellStyle name="常规 3 2 2 3 2 4 4" xfId="13364"/>
    <cellStyle name="20% - 强调文字颜色 6 2 4 3" xfId="13365"/>
    <cellStyle name="Normal 5 3 3 3 3" xfId="13366"/>
    <cellStyle name="Check Cell 2 2 4" xfId="13367"/>
    <cellStyle name="常规 2 2 17 2" xfId="13368"/>
    <cellStyle name="常规 2 2 22 2" xfId="13369"/>
    <cellStyle name="20% - 强调文字颜色 6 2 5" xfId="13370"/>
    <cellStyle name="Input 28 2 7 2" xfId="13371"/>
    <cellStyle name="Check Cell 2 2 4 3" xfId="13372"/>
    <cellStyle name="20% - 强调文字颜色 6 2 5 3" xfId="13373"/>
    <cellStyle name="Check Cell 2 2 5" xfId="13374"/>
    <cellStyle name="常规 2 2 17 3" xfId="13375"/>
    <cellStyle name="常规 2 2 22 3" xfId="13376"/>
    <cellStyle name="20% - 强调文字颜色 6 2 6" xfId="13377"/>
    <cellStyle name="Check Cell 2 2 5 2" xfId="13378"/>
    <cellStyle name="20% - 强调文字颜色 6 2 6 2" xfId="13379"/>
    <cellStyle name="60% - 輔色4 2 10" xfId="13380"/>
    <cellStyle name="Input 28 2 8 2" xfId="13381"/>
    <cellStyle name="20% - 强调文字颜色 6 2 6 3" xfId="13382"/>
    <cellStyle name="60% - 輔色4 2 11" xfId="13383"/>
    <cellStyle name="常规 12 3 2" xfId="13384"/>
    <cellStyle name="Check Cell 2 2 6" xfId="13385"/>
    <cellStyle name="常规 2 2 2 5 10" xfId="13386"/>
    <cellStyle name="常规 3 2 2 4 2 2 3 2" xfId="13387"/>
    <cellStyle name="20% - 强调文字颜色 6 2 7" xfId="13388"/>
    <cellStyle name="60% - 輔色2 2 4 3" xfId="13389"/>
    <cellStyle name="Input 2 6 2 3" xfId="13390"/>
    <cellStyle name="20% - 着色 1 2" xfId="13391"/>
    <cellStyle name="标题 2 3 4 5" xfId="13392"/>
    <cellStyle name="Calculation 4 2 2 2 6" xfId="13393"/>
    <cellStyle name="一般 7 5 3" xfId="13394"/>
    <cellStyle name="Note 2 2 4 5" xfId="13395"/>
    <cellStyle name="20% - 着色 1 2 2" xfId="13396"/>
    <cellStyle name="注释 2 7 6 2" xfId="13397"/>
    <cellStyle name="Output 4 2 13" xfId="13398"/>
    <cellStyle name="Note 2 2 4 5 2" xfId="13399"/>
    <cellStyle name="20% - 着色 1 2 2 2" xfId="13400"/>
    <cellStyle name="備註 3 2 2 6" xfId="13401"/>
    <cellStyle name="超链接 2 4 4 2" xfId="13402"/>
    <cellStyle name="常规 16 2 5 2 2 2" xfId="13403"/>
    <cellStyle name="Calculation 4 2 2 2 7" xfId="13404"/>
    <cellStyle name="一般 7 5 4" xfId="13405"/>
    <cellStyle name="Note 2 2 4 6" xfId="13406"/>
    <cellStyle name="20% - 着色 1 2 3" xfId="13407"/>
    <cellStyle name="合計 2 4 5 2 7" xfId="13408"/>
    <cellStyle name="Normal 15 2 3 2 2" xfId="13409"/>
    <cellStyle name="60% - 輔色2 2 5 3" xfId="13410"/>
    <cellStyle name="Note 2 2 2 2 4" xfId="13411"/>
    <cellStyle name="好_KEU Bunker Budget PFS 29-01-2010 2 3" xfId="13412"/>
    <cellStyle name="Heading 4 2 4 2 2" xfId="13413"/>
    <cellStyle name="20% - 着色 2 2" xfId="13414"/>
    <cellStyle name="一般 8 5 3" xfId="13415"/>
    <cellStyle name="Note 2 3 4 5" xfId="13416"/>
    <cellStyle name="20% - 着色 2 2 2" xfId="13417"/>
    <cellStyle name="Note 2 2 2 2 4 2" xfId="13418"/>
    <cellStyle name="60% - アクセント 1 3 3" xfId="13419"/>
    <cellStyle name="입력 2 2 4" xfId="13420"/>
    <cellStyle name="Note 2 3 4 5 2" xfId="13421"/>
    <cellStyle name="20% - 着色 2 2 2 2" xfId="13422"/>
    <cellStyle name="一般 8 5 4" xfId="13423"/>
    <cellStyle name="Note 2 3 4 6" xfId="13424"/>
    <cellStyle name="20% - 着色 2 2 3" xfId="13425"/>
    <cellStyle name="Normal 15 2 4 2 2" xfId="13426"/>
    <cellStyle name="60% - 輔色2 2 6 3" xfId="13427"/>
    <cellStyle name="Note 2 2 2 3 4" xfId="13428"/>
    <cellStyle name="好_KEU Bunker Budget PFS 29-01-2010 3 3" xfId="13429"/>
    <cellStyle name="20% - 着色 3 2" xfId="13430"/>
    <cellStyle name="40% - 輔色1 2 6" xfId="13431"/>
    <cellStyle name="Total 2 2 2 3" xfId="13432"/>
    <cellStyle name="Note 2 2 2 3 4 2" xfId="13433"/>
    <cellStyle name="一般 9 5 3" xfId="13434"/>
    <cellStyle name="20% - 着色 3 2 2" xfId="13435"/>
    <cellStyle name="40% - 輔色1 2 7" xfId="13436"/>
    <cellStyle name="一般 13 2" xfId="13437"/>
    <cellStyle name="Total 2 2 2 4" xfId="13438"/>
    <cellStyle name="一般 9 5 4" xfId="13439"/>
    <cellStyle name="20% - 着色 3 2 3" xfId="13440"/>
    <cellStyle name="40% - 輔色2 2 6" xfId="13441"/>
    <cellStyle name="常规 57 2 2 2 2 2" xfId="13442"/>
    <cellStyle name="汇总 2 2 4 2 3 3" xfId="13443"/>
    <cellStyle name="Total 2 3 2 3" xfId="13444"/>
    <cellStyle name="Note 2 2 2 4 4 2" xfId="13445"/>
    <cellStyle name="常规 36 4 2 5 2" xfId="13446"/>
    <cellStyle name="20% - 着色 4 2 2" xfId="13447"/>
    <cellStyle name="計算方式 2 7 4 2 6" xfId="13448"/>
    <cellStyle name="Input 13 4" xfId="13449"/>
    <cellStyle name="40% - 輔色2 2 6 2" xfId="13450"/>
    <cellStyle name="Total 2 3 2 3 2" xfId="13451"/>
    <cellStyle name="超链接 2 6 8" xfId="13452"/>
    <cellStyle name="20% - 着色 4 2 2 2" xfId="13453"/>
    <cellStyle name="40% - 輔色2 2 7" xfId="13454"/>
    <cellStyle name="Total 2 3 2 4" xfId="13455"/>
    <cellStyle name="Normal 2 5 3 3 3 2" xfId="13456"/>
    <cellStyle name="20% - 着色 4 2 3" xfId="13457"/>
    <cellStyle name="40% - 輔色3 2 6 2" xfId="13458"/>
    <cellStyle name="20% - 着色 5 2 2 2" xfId="13459"/>
    <cellStyle name="40% - 輔色4 2 6 2" xfId="13460"/>
    <cellStyle name="檢查儲存格 9" xfId="13461"/>
    <cellStyle name="Input 2 2 4 6" xfId="13462"/>
    <cellStyle name="20% - 着色 6 2 2 2" xfId="13463"/>
    <cellStyle name="3232" xfId="13464"/>
    <cellStyle name="備註 2 4 4 2 4 2" xfId="13465"/>
    <cellStyle name="Note 5 2 2 3" xfId="13466"/>
    <cellStyle name="60% - Accent2 4 6" xfId="13467"/>
    <cellStyle name="合計 2 15 10" xfId="13468"/>
    <cellStyle name="3232 5 2" xfId="13469"/>
    <cellStyle name="3232 5 2 2" xfId="13470"/>
    <cellStyle name="常规 7 2 4 2" xfId="13471"/>
    <cellStyle name="Calculation 4 4 8" xfId="13472"/>
    <cellStyle name="40% - Accent1 2" xfId="13473"/>
    <cellStyle name="Calculation 3 4 4 3" xfId="13474"/>
    <cellStyle name="常规 48 4 5" xfId="13475"/>
    <cellStyle name="40% - Accent1 2 2" xfId="13476"/>
    <cellStyle name="Note 2 5 6" xfId="13477"/>
    <cellStyle name="60% - 强调文字颜色 6 2 2 4" xfId="13478"/>
    <cellStyle name="常规 48 4 5 2" xfId="13479"/>
    <cellStyle name="Примечание 2 3 2 9 2" xfId="13480"/>
    <cellStyle name="Heading 12" xfId="13481"/>
    <cellStyle name="超链接 3 2 3 2 2 2 5" xfId="13482"/>
    <cellStyle name="40% - Accent4 2 2 2 5" xfId="13483"/>
    <cellStyle name="40% - Accent1 2 2 2" xfId="13484"/>
    <cellStyle name="Heading 12 2" xfId="13485"/>
    <cellStyle name="常规 2 2 5 5 3" xfId="13486"/>
    <cellStyle name="40% - Accent1 2 2 2 2" xfId="13487"/>
    <cellStyle name="셀 확인 3 3" xfId="13488"/>
    <cellStyle name="Input 3 5 3" xfId="13489"/>
    <cellStyle name="40% - Accent1 2 2 2 2 2" xfId="13490"/>
    <cellStyle name="輔色4 2 10" xfId="13491"/>
    <cellStyle name="常规 3 8 11" xfId="13492"/>
    <cellStyle name="輸出 2 10 5 3" xfId="13493"/>
    <cellStyle name="40% - Accent1 2 2 2 2 2 2" xfId="13494"/>
    <cellStyle name="40% - 강조색5" xfId="13495"/>
    <cellStyle name="Heading 12 3" xfId="13496"/>
    <cellStyle name="常规 2 2 5 5 4" xfId="13497"/>
    <cellStyle name="40% - Accent1 2 2 2 3" xfId="13498"/>
    <cellStyle name="60% - 輔色3 2 5" xfId="13499"/>
    <cellStyle name="셀 확인 4 3" xfId="13500"/>
    <cellStyle name="Input 3 6 3" xfId="13501"/>
    <cellStyle name="40% - Accent1 2 2 2 3 2" xfId="13502"/>
    <cellStyle name="常规 6 10 3" xfId="13503"/>
    <cellStyle name="60% - 輔色3 2 5 2" xfId="13504"/>
    <cellStyle name="Note 2 3 2 2 3" xfId="13505"/>
    <cellStyle name="40% - Accent1 2 2 2 3 2 2" xfId="13506"/>
    <cellStyle name="60% - 輔色3 2 6" xfId="13507"/>
    <cellStyle name="Input 3 6 4" xfId="13508"/>
    <cellStyle name="40% - Accent1 2 2 2 3 3" xfId="13509"/>
    <cellStyle name="40% - Accent1 2 2 2 4" xfId="13510"/>
    <cellStyle name="셀 확인 5 3" xfId="13511"/>
    <cellStyle name="Input 3 7 3" xfId="13512"/>
    <cellStyle name="40% - Accent1 2 2 2 4 2" xfId="13513"/>
    <cellStyle name="40% - Accent1 2 2 2 5" xfId="13514"/>
    <cellStyle name="Heading 13" xfId="13515"/>
    <cellStyle name="Normal 7 4 2 2" xfId="13516"/>
    <cellStyle name="Normal 294 2 2" xfId="13517"/>
    <cellStyle name="40% - Accent1 2 2 3" xfId="13518"/>
    <cellStyle name="40% - Accent1 2 2 3 3" xfId="13519"/>
    <cellStyle name="常规 52 2" xfId="13520"/>
    <cellStyle name="計算方式 2 5 7" xfId="13521"/>
    <cellStyle name="Input 5 5 3" xfId="13522"/>
    <cellStyle name="40% - Accent1 2 2 4 2 2" xfId="13523"/>
    <cellStyle name="40% - Accent1 2 2 5 2" xfId="13524"/>
    <cellStyle name="输入 2 2 11 2" xfId="13525"/>
    <cellStyle name="Normal 11 3 3 3" xfId="13526"/>
    <cellStyle name="40% - Accent1 2 2 6" xfId="13527"/>
    <cellStyle name="40% - Accent1 2 3" xfId="13528"/>
    <cellStyle name="40% - Accent1 2 3 2 2 2" xfId="13529"/>
    <cellStyle name="40% - 강조색3 2 4 2" xfId="13530"/>
    <cellStyle name="40% - Accent1 2 3 2 3" xfId="13531"/>
    <cellStyle name="Normal 7 4 3 2" xfId="13532"/>
    <cellStyle name="Normal 294 3 2" xfId="13533"/>
    <cellStyle name="40% - Accent1 2 3 3" xfId="13534"/>
    <cellStyle name="常规 2 2 6 6 3" xfId="13535"/>
    <cellStyle name="Normal 7 4 3 2 2" xfId="13536"/>
    <cellStyle name="Normal 294 3 2 2" xfId="13537"/>
    <cellStyle name="40% - Accent1 2 3 3 2" xfId="13538"/>
    <cellStyle name="合計 2 5 6 2 11" xfId="13539"/>
    <cellStyle name="Calculation 2 3 14" xfId="13540"/>
    <cellStyle name="Normal 7 4 3 2 2 2" xfId="13541"/>
    <cellStyle name="计算 2 4 7" xfId="13542"/>
    <cellStyle name="40% - Accent1 2 3 3 2 2" xfId="13543"/>
    <cellStyle name="Normal 7 4 3 3" xfId="13544"/>
    <cellStyle name="Normal 294 3 3" xfId="13545"/>
    <cellStyle name="40% - Accent1 2 3 4" xfId="13546"/>
    <cellStyle name="常规 3 5 2 4 2 2" xfId="13547"/>
    <cellStyle name="常规 2 2 6 7 3" xfId="13548"/>
    <cellStyle name="常规 3 4 2 3 2 2 4" xfId="13549"/>
    <cellStyle name="Normal 7 4 3 3 2" xfId="13550"/>
    <cellStyle name="60% - 강조색2 2 6" xfId="13551"/>
    <cellStyle name="常规 2 20 8" xfId="13552"/>
    <cellStyle name="常规 3 4 2 2 2 2 2 3" xfId="13553"/>
    <cellStyle name="40% - Accent1 2 3 4 2" xfId="13554"/>
    <cellStyle name="Normal 7 4 3 4" xfId="13555"/>
    <cellStyle name="40% - Accent1 2 3 5" xfId="13556"/>
    <cellStyle name="常规 3 5 2 4 2 3" xfId="13557"/>
    <cellStyle name="Normal 7 4 3 5" xfId="13558"/>
    <cellStyle name="40% - Accent1 2 3 6" xfId="13559"/>
    <cellStyle name="40% - Accent1 2 4" xfId="13560"/>
    <cellStyle name="輔色4 2 4 2 3" xfId="13561"/>
    <cellStyle name="Input 8 2 2 10" xfId="13562"/>
    <cellStyle name="40% - Accent1 2 4 2" xfId="13563"/>
    <cellStyle name="Input 8 2 2 11" xfId="13564"/>
    <cellStyle name="Normal 294 4 2" xfId="13565"/>
    <cellStyle name="40% - Accent1 2 4 3" xfId="13566"/>
    <cellStyle name="輸出 2 4 4 6 2" xfId="13567"/>
    <cellStyle name="40% - Accent1 2 5" xfId="13568"/>
    <cellStyle name="40% - Accent1 2 5 2" xfId="13569"/>
    <cellStyle name="Warning Text 4 5" xfId="13570"/>
    <cellStyle name="40% - Accent1 2 5 2 2" xfId="13571"/>
    <cellStyle name="Вывод 2" xfId="13572"/>
    <cellStyle name="Normal 7 4 5 2" xfId="13573"/>
    <cellStyle name="Normal 294 5 2" xfId="13574"/>
    <cellStyle name="40% - Accent1 2 5 3" xfId="13575"/>
    <cellStyle name="輸出 2 4 4 6 3" xfId="13576"/>
    <cellStyle name="40% - Accent1 2 6" xfId="13577"/>
    <cellStyle name="常规 18 15" xfId="13578"/>
    <cellStyle name="40% - Accent1 2 6 2" xfId="13579"/>
    <cellStyle name="Normal 7 4 6 2" xfId="13580"/>
    <cellStyle name="常规 18 16" xfId="13581"/>
    <cellStyle name="40% - Accent1 2 6 3" xfId="13582"/>
    <cellStyle name="40% - Accent1 2 7" xfId="13583"/>
    <cellStyle name="40% - Accent1 3 2 2 2" xfId="13584"/>
    <cellStyle name="常规 2 5 2 10" xfId="13585"/>
    <cellStyle name="40% - Accent1 3 2 2 2 2" xfId="13586"/>
    <cellStyle name="40% - Accent1 3 2 2 3" xfId="13587"/>
    <cellStyle name="アクセント 4 2 2" xfId="13588"/>
    <cellStyle name="常规 2 5 2 11" xfId="13589"/>
    <cellStyle name="常规 3 7 9" xfId="13590"/>
    <cellStyle name="60% - Accent5 2 2 4 2 2" xfId="13591"/>
    <cellStyle name="40% - Accent1 3 2 3 2" xfId="13592"/>
    <cellStyle name="40% - Accent1 3 2 3 2 2" xfId="13593"/>
    <cellStyle name="超链接 3 4 3 4 3 2 4" xfId="13594"/>
    <cellStyle name="40% - Accent1 3 2 5" xfId="13595"/>
    <cellStyle name="40% - Accent1 3 3" xfId="13596"/>
    <cellStyle name="40% - Accent1 3 3 2" xfId="13597"/>
    <cellStyle name="40% - Accent1 3 7" xfId="13598"/>
    <cellStyle name="Total 2 4 6" xfId="13599"/>
    <cellStyle name="출력 2 3 4 3 3" xfId="13600"/>
    <cellStyle name="40% - Accent1 4 2 2 3" xfId="13601"/>
    <cellStyle name="計算方式 2 7 4 10 3" xfId="13602"/>
    <cellStyle name="Total 2 5 5" xfId="13603"/>
    <cellStyle name="常规 2 4 5 6 3" xfId="13604"/>
    <cellStyle name="출력 2 3 4 4 2" xfId="13605"/>
    <cellStyle name="40% - Accent1 4 2 3 2" xfId="13606"/>
    <cellStyle name="輸出 2 2 2 4 11" xfId="13607"/>
    <cellStyle name="Total 2 5 5 2" xfId="13608"/>
    <cellStyle name="40% - Accent1 4 2 3 2 2" xfId="13609"/>
    <cellStyle name="Total 2 5 6" xfId="13610"/>
    <cellStyle name="출력 2 3 4 4 3" xfId="13611"/>
    <cellStyle name="40% - Accent1 4 2 3 3" xfId="13612"/>
    <cellStyle name="출력 2 3 4 5" xfId="13613"/>
    <cellStyle name="40% - Accent1 4 2 4" xfId="13614"/>
    <cellStyle name="60% - Accent6 2 2 7" xfId="13615"/>
    <cellStyle name="40% - Accent6 2 2 2 3 2 2" xfId="13616"/>
    <cellStyle name="常规 25 2 2 2 3 7 2 2" xfId="13617"/>
    <cellStyle name="출력 2 3 4 5 2" xfId="13618"/>
    <cellStyle name="40% - Accent1 4 2 4 2" xfId="13619"/>
    <cellStyle name="Normal 13 3 2 3" xfId="13620"/>
    <cellStyle name="출력 2 3 4 6" xfId="13621"/>
    <cellStyle name="40% - Accent1 4 2 5" xfId="13622"/>
    <cellStyle name="Output 2 2 5 7" xfId="13623"/>
    <cellStyle name="40% - Accent1 4 4 2 2" xfId="13624"/>
    <cellStyle name="常规 3 2" xfId="13625"/>
    <cellStyle name="40% - Accent1 4 4 3" xfId="13626"/>
    <cellStyle name="常规 4" xfId="13627"/>
    <cellStyle name="40% - Accent1 4 7" xfId="13628"/>
    <cellStyle name="40% - Accent1 5 4" xfId="13629"/>
    <cellStyle name="输入 2 6 2" xfId="13630"/>
    <cellStyle name="40% - Accent2" xfId="13631"/>
    <cellStyle name="40% - Accent2 2 2 2" xfId="13632"/>
    <cellStyle name="Accent5 2 2 3 2" xfId="13633"/>
    <cellStyle name="40% - Accent2 2 2 2 2" xfId="13634"/>
    <cellStyle name="Accent5 2 2 3 2 2" xfId="13635"/>
    <cellStyle name="40% - Accent2 2 2 2 2 2" xfId="13636"/>
    <cellStyle name="Calculation 2 8 2 2" xfId="13637"/>
    <cellStyle name="常规 12 2 4" xfId="13638"/>
    <cellStyle name="40% - Accent2 2 2 2 2 3" xfId="13639"/>
    <cellStyle name="40% - Accent2 2 2 2 3" xfId="13640"/>
    <cellStyle name="RevList 2 5" xfId="13641"/>
    <cellStyle name="超链接 3 2 4 2 3 2" xfId="13642"/>
    <cellStyle name="40% - Accent5 2 3 2" xfId="13643"/>
    <cellStyle name="40% - Accent2 2 2 2 4" xfId="13644"/>
    <cellStyle name="40% - Accent5 2 3 3" xfId="13645"/>
    <cellStyle name="常规 42 4 2 7 2" xfId="13646"/>
    <cellStyle name="40% - Accent2 2 2 2 5" xfId="13647"/>
    <cellStyle name="常规 6 12 6 2" xfId="13648"/>
    <cellStyle name="Normal 8 4 2 2" xfId="13649"/>
    <cellStyle name="40% - Accent2 2 2 3" xfId="13650"/>
    <cellStyle name="60% - 輔色6 7 2" xfId="13651"/>
    <cellStyle name="Accent5 2 2 3 3" xfId="13652"/>
    <cellStyle name="40% - Accent2 2 2 3 2 2" xfId="13653"/>
    <cellStyle name="40% - Accent2 2 2 3 3" xfId="13654"/>
    <cellStyle name="40% - Accent2 2 2 4 2" xfId="13655"/>
    <cellStyle name="Output 2 2 2 3" xfId="13656"/>
    <cellStyle name="40% - Accent2 2 2 4 2 2" xfId="13657"/>
    <cellStyle name="40% - Accent2 2 2 5 2" xfId="13658"/>
    <cellStyle name="合計 2 2 5 5 2" xfId="13659"/>
    <cellStyle name="超链接 5 2 3 2 2 2" xfId="13660"/>
    <cellStyle name="常规 4 4 2 7 3" xfId="13661"/>
    <cellStyle name="40% - Accent2 2 2 6" xfId="13662"/>
    <cellStyle name="40% - Accent2 2 2 7" xfId="13663"/>
    <cellStyle name="常规 48 2 2 3 2" xfId="13664"/>
    <cellStyle name="常规 6 3 2 3 2 3 2" xfId="13665"/>
    <cellStyle name="40% - Accent2 2 3" xfId="13666"/>
    <cellStyle name="Accent5 2 2 4" xfId="13667"/>
    <cellStyle name="40% - Accent2 2 3 2" xfId="13668"/>
    <cellStyle name="Accent5 2 2 4 2" xfId="13669"/>
    <cellStyle name="超链接 3 2 3 3 2 3 5" xfId="13670"/>
    <cellStyle name="60% - アクセント 1 5" xfId="13671"/>
    <cellStyle name="40% - Accent2 2 3 2 2 2" xfId="13672"/>
    <cellStyle name="60% - 강조색2 2 2 3 2" xfId="13673"/>
    <cellStyle name="常规 3 3 2 2 2 2 2 3 2" xfId="13674"/>
    <cellStyle name="超链接 2 5 4 3 2" xfId="13675"/>
    <cellStyle name="超链接 2 4 2 8" xfId="13676"/>
    <cellStyle name="常规 3 3 3 2 3 2 2 2" xfId="13677"/>
    <cellStyle name="40% - Accent2 2 3 2 3" xfId="13678"/>
    <cellStyle name="60% - 강조색2 2 2 4" xfId="13679"/>
    <cellStyle name="常规 2 3 2 2 3 4 2 2" xfId="13680"/>
    <cellStyle name="常规 3 3 2 2 2 2 2 4" xfId="13681"/>
    <cellStyle name="常规 2 5 2 4 2 2 3" xfId="13682"/>
    <cellStyle name="常规 2 5 2 4 2 3" xfId="13683"/>
    <cellStyle name="Normal 8 4 3 2" xfId="13684"/>
    <cellStyle name="40% - Accent2 2 3 3" xfId="13685"/>
    <cellStyle name="60% - 輔色6 8 2" xfId="13686"/>
    <cellStyle name="Accent5 2 2 4 3" xfId="13687"/>
    <cellStyle name="60% - アクセント 1 6" xfId="13688"/>
    <cellStyle name="Normal 8 4 3 2 2 2" xfId="13689"/>
    <cellStyle name="40% - Accent2 2 3 3 2 2" xfId="13690"/>
    <cellStyle name="Input 4 5 5" xfId="13691"/>
    <cellStyle name="Normal 8 4 3 2 3" xfId="13692"/>
    <cellStyle name="常规 3 3 2 2 2 2 3 4" xfId="13693"/>
    <cellStyle name="40% - Accent2 2 3 3 3" xfId="13694"/>
    <cellStyle name="常规 2 5 2 4 2 4" xfId="13695"/>
    <cellStyle name="Normal 8 4 3 3" xfId="13696"/>
    <cellStyle name="40% - Accent2 2 3 4" xfId="13697"/>
    <cellStyle name="Normal 8 4 3 3 2" xfId="13698"/>
    <cellStyle name="60% - 강조색2 2 4 3" xfId="13699"/>
    <cellStyle name="常规 2 20 6 3" xfId="13700"/>
    <cellStyle name="常规 3 4 2 3 2 2 2 3" xfId="13701"/>
    <cellStyle name="40% - Accent2 2 3 4 2" xfId="13702"/>
    <cellStyle name="Normal 8 4 3 4" xfId="13703"/>
    <cellStyle name="40% - Accent2 2 3 5" xfId="13704"/>
    <cellStyle name="常规 7 2 3 2 2 2 2" xfId="13705"/>
    <cellStyle name="常规 4 4 2 8 2" xfId="13706"/>
    <cellStyle name="Output 4 2 2" xfId="13707"/>
    <cellStyle name="40% - Accent2 2 3 6" xfId="13708"/>
    <cellStyle name="常规 7 2 3 2 2 2 3" xfId="13709"/>
    <cellStyle name="40% - Accent2 2 4 2" xfId="13710"/>
    <cellStyle name="Accent5 2 2 5 2" xfId="13711"/>
    <cellStyle name="標題 5" xfId="13712"/>
    <cellStyle name="60% - アクセント 2 5" xfId="13713"/>
    <cellStyle name="Normal 8 4 4 2" xfId="13714"/>
    <cellStyle name="40% - Accent2 2 4 3" xfId="13715"/>
    <cellStyle name="60% - 輔色6 9 2" xfId="13716"/>
    <cellStyle name="標題 6" xfId="13717"/>
    <cellStyle name="60% - アクセント 2 6" xfId="13718"/>
    <cellStyle name="Normal 8 4 4 3" xfId="13719"/>
    <cellStyle name="40% - Accent2 2 4 4" xfId="13720"/>
    <cellStyle name="備註 2 6 4 2 2" xfId="13721"/>
    <cellStyle name="標題 7" xfId="13722"/>
    <cellStyle name="輸出 2 4 5 6 2" xfId="13723"/>
    <cellStyle name="40% - Accent2 2 5" xfId="13724"/>
    <cellStyle name="Accent5 2 2 6" xfId="13725"/>
    <cellStyle name="Normal 8 4 5 2" xfId="13726"/>
    <cellStyle name="60% - アクセント 3 6" xfId="13727"/>
    <cellStyle name="40% - Accent2 2 5 3" xfId="13728"/>
    <cellStyle name="輸出 2 4 5 6 3" xfId="13729"/>
    <cellStyle name="40% - Accent2 2 6" xfId="13730"/>
    <cellStyle name="Accent5 2 2 7" xfId="13731"/>
    <cellStyle name="60% - アクセント 4 5" xfId="13732"/>
    <cellStyle name="좋음 2 3" xfId="13733"/>
    <cellStyle name="40% - Accent2 2 6 2" xfId="13734"/>
    <cellStyle name="60% - アクセント 4 6" xfId="13735"/>
    <cellStyle name="좋음 2 4" xfId="13736"/>
    <cellStyle name="40% - Accent2 2 6 3" xfId="13737"/>
    <cellStyle name="見出し 1 2" xfId="13738"/>
    <cellStyle name="40% - Accent2 2 7" xfId="13739"/>
    <cellStyle name="输入 2 6 2 3" xfId="13740"/>
    <cellStyle name="超链接 2 6 2 2 3 2" xfId="13741"/>
    <cellStyle name="40% - Accent2 3" xfId="13742"/>
    <cellStyle name="超链接 2 6 2 2 3 2 2" xfId="13743"/>
    <cellStyle name="40% - Accent2 3 2" xfId="13744"/>
    <cellStyle name="Accent5 2 3 3" xfId="13745"/>
    <cellStyle name="입력 2 2 2 2 2 3 2" xfId="13746"/>
    <cellStyle name="Accent1_012-(KMX) BTL Schedules for KHH_Cebu" xfId="13747"/>
    <cellStyle name="출력 3 2 4 3" xfId="13748"/>
    <cellStyle name="40% - Accent2 3 2 2" xfId="13749"/>
    <cellStyle name="Normal 2 5 2 2" xfId="13750"/>
    <cellStyle name="常规 2 3 2 2 4 3 2 2" xfId="13751"/>
    <cellStyle name="好_NE1-3 2010-03-03 5" xfId="13752"/>
    <cellStyle name="常规 2 2 4 2 8 2" xfId="13753"/>
    <cellStyle name="40% - Accent2 3 2 2 3" xfId="13754"/>
    <cellStyle name="Normal 8 5 2 2" xfId="13755"/>
    <cellStyle name="40% - Accent2 3 2 3" xfId="13756"/>
    <cellStyle name="Normal 16 2 2 2 2 2" xfId="13757"/>
    <cellStyle name="40% - Accent2 3 2 3 2" xfId="13758"/>
    <cellStyle name="合計 2 10 2 9" xfId="13759"/>
    <cellStyle name="40% - Accent2 3 2 3 2 2" xfId="13760"/>
    <cellStyle name="常规 2 2 4 2 9 2" xfId="13761"/>
    <cellStyle name="Normal 2 5 3 2" xfId="13762"/>
    <cellStyle name="40% - Accent2 3 2 3 3" xfId="13763"/>
    <cellStyle name="40% - Accent2 3 2 4" xfId="13764"/>
    <cellStyle name="40% - Accent2 3 2 5" xfId="13765"/>
    <cellStyle name="超链接 2 6 2 2 3 2 3" xfId="13766"/>
    <cellStyle name="40% - Accent2 3 3" xfId="13767"/>
    <cellStyle name="Accent5 2 3 4" xfId="13768"/>
    <cellStyle name="超链接 2 6 2 2 3 2 4" xfId="13769"/>
    <cellStyle name="Normal 3 4 2 3 2 2" xfId="13770"/>
    <cellStyle name="40% - Accent2 3 4" xfId="13771"/>
    <cellStyle name="40% - Accent2 3 4 3" xfId="13772"/>
    <cellStyle name="輸出 2 4 5 7 2" xfId="13773"/>
    <cellStyle name="40% - Accent2 3 5" xfId="13774"/>
    <cellStyle name="강조색1 2 4 3" xfId="13775"/>
    <cellStyle name="출력 3 2 7 3" xfId="13776"/>
    <cellStyle name="40% - Accent2 3 5 2" xfId="13777"/>
    <cellStyle name="輸出 2 4 5 7 3" xfId="13778"/>
    <cellStyle name="40% - Accent2 3 6" xfId="13779"/>
    <cellStyle name="見出し 2 2" xfId="13780"/>
    <cellStyle name="40% - Accent2 3 7" xfId="13781"/>
    <cellStyle name="Normal 3 5 2 2" xfId="13782"/>
    <cellStyle name="Normal 2 3 12" xfId="13783"/>
    <cellStyle name="40% - Accent2 4 2 2 3" xfId="13784"/>
    <cellStyle name="輔色6 2 5 2 4" xfId="13785"/>
    <cellStyle name="60% - 强调文字颜色 4 2 6" xfId="13786"/>
    <cellStyle name="Normal 8 6 2 2 2" xfId="13787"/>
    <cellStyle name="Normal 31" xfId="13788"/>
    <cellStyle name="Normal 26" xfId="13789"/>
    <cellStyle name="40% - Accent2 4 2 3 2" xfId="13790"/>
    <cellStyle name="Примечание 4 3 9" xfId="13791"/>
    <cellStyle name="Normal 31 2" xfId="13792"/>
    <cellStyle name="Normal 26 2" xfId="13793"/>
    <cellStyle name="40% - Accent2 4 2 3 2 2" xfId="13794"/>
    <cellStyle name="Примечание 4 3 9 2" xfId="13795"/>
    <cellStyle name="備註 3 3 5" xfId="13796"/>
    <cellStyle name="Normal 8 6 2 3" xfId="13797"/>
    <cellStyle name="40% - Accent2 4 2 4" xfId="13798"/>
    <cellStyle name="检查单元格 2 2 5" xfId="13799"/>
    <cellStyle name="40% - Accent2 4 2 4 2" xfId="13800"/>
    <cellStyle name="40% - Accent2 4 2 5" xfId="13801"/>
    <cellStyle name="40% - Accent2 4 4 2 2" xfId="13802"/>
    <cellStyle name="40% - Accent2 4 4 3" xfId="13803"/>
    <cellStyle name="輸出 2 4 5 8 3" xfId="13804"/>
    <cellStyle name="40% - Accent2 4 6" xfId="13805"/>
    <cellStyle name="見出し 3 2" xfId="13806"/>
    <cellStyle name="40% - Accent2 4 7" xfId="13807"/>
    <cellStyle name="40% - Accent2 5 4" xfId="13808"/>
    <cellStyle name="输入 2 6 3" xfId="13809"/>
    <cellStyle name="超链接 3 2 2" xfId="13810"/>
    <cellStyle name="40% - Accent3" xfId="13811"/>
    <cellStyle name="差_2012_1st_Qtr_SKD_Review 2" xfId="13812"/>
    <cellStyle name="輸出 2 2 3 3 5" xfId="13813"/>
    <cellStyle name="常规 3 2 3 2 3 3 2 3" xfId="13814"/>
    <cellStyle name="输入 2 6 3 2" xfId="13815"/>
    <cellStyle name="超链接 3 2 2 2" xfId="13816"/>
    <cellStyle name="40% - Accent3 2" xfId="13817"/>
    <cellStyle name="超链接 3 2 2 2 2 2 2 2" xfId="13818"/>
    <cellStyle name="40% - Accent3 2 2 2 2 2" xfId="13819"/>
    <cellStyle name="常规 2 3 5 2 2" xfId="13820"/>
    <cellStyle name="常规 7 15 10" xfId="13821"/>
    <cellStyle name="超链接 3 2 2 2 2 2 2 3" xfId="13822"/>
    <cellStyle name="40% - Accent3 2 2 2 2 3" xfId="13823"/>
    <cellStyle name="超链接 3 2 2 2 2 2 3" xfId="13824"/>
    <cellStyle name="常规 9 7 4" xfId="13825"/>
    <cellStyle name="40% - Accent3 2 2 2 3" xfId="13826"/>
    <cellStyle name="超链接 3 5 3 3 2 2" xfId="13827"/>
    <cellStyle name="常规 6 15 2 4" xfId="13828"/>
    <cellStyle name="超链接 3 2 2 2 2 2 3 2" xfId="13829"/>
    <cellStyle name="40% - Accent3 2 2 2 3 2" xfId="13830"/>
    <cellStyle name="常规 2 3 2 2 3 2 2 2 4" xfId="13831"/>
    <cellStyle name="Normal 17 7" xfId="13832"/>
    <cellStyle name="輔色3 2 9" xfId="13833"/>
    <cellStyle name="40% - Accent3 2 2 2 3 2 2" xfId="13834"/>
    <cellStyle name="Accent1 2 4 2" xfId="13835"/>
    <cellStyle name="常规 8 16" xfId="13836"/>
    <cellStyle name="常规 8 21" xfId="13837"/>
    <cellStyle name="超链接 3 2 2 2 2 4" xfId="13838"/>
    <cellStyle name="40% - Accent3 2 2 4" xfId="13839"/>
    <cellStyle name="Accent1 2 4 2 2" xfId="13840"/>
    <cellStyle name="常规 8 16 2" xfId="13841"/>
    <cellStyle name="常规 8 21 2" xfId="13842"/>
    <cellStyle name="超链接 3 2 2 2 2 4 2" xfId="13843"/>
    <cellStyle name="40% - Accent3 2 2 4 2" xfId="13844"/>
    <cellStyle name="超链接 3 2 2 2 2 4 3" xfId="13845"/>
    <cellStyle name="40% - Accent3 2 2 4 3" xfId="13846"/>
    <cellStyle name="입력 3 10" xfId="13847"/>
    <cellStyle name="超链接 3 2 2 2 2 5 2" xfId="13848"/>
    <cellStyle name="40% - Accent3 2 2 5 2" xfId="13849"/>
    <cellStyle name="超链接 3 2 2 2 2 7" xfId="13850"/>
    <cellStyle name="40% - Accent3 2 2 7" xfId="13851"/>
    <cellStyle name="常规 48 3 2 3 2" xfId="13852"/>
    <cellStyle name="Calculation 2 8 2 3" xfId="13853"/>
    <cellStyle name="常规 12 2 5" xfId="13854"/>
    <cellStyle name="超链接 3 2 2 2 3 2 2 2" xfId="13855"/>
    <cellStyle name="40% - Accent3 2 3 2 2 2" xfId="13856"/>
    <cellStyle name="常规 4 15" xfId="13857"/>
    <cellStyle name="标题 1 4 2" xfId="13858"/>
    <cellStyle name="超链接 3 2 2 2 3 2 3" xfId="13859"/>
    <cellStyle name="40% - Accent3 2 3 2 3" xfId="13860"/>
    <cellStyle name="常规 3 2 2 2 2 2 4 4" xfId="13861"/>
    <cellStyle name="超链接 3 5 4 3 2" xfId="13862"/>
    <cellStyle name="标题 1 5" xfId="13863"/>
    <cellStyle name="标题 2 4" xfId="13864"/>
    <cellStyle name="超链接 3 2 2 2 3 3 2" xfId="13865"/>
    <cellStyle name="40% - Accent3 2 3 3 2" xfId="13866"/>
    <cellStyle name="Accent1 2 5 2" xfId="13867"/>
    <cellStyle name="超链接 3 2 2 2 3 4" xfId="13868"/>
    <cellStyle name="40% - Accent3 2 3 4" xfId="13869"/>
    <cellStyle name="标题 3 4" xfId="13870"/>
    <cellStyle name="超链接 3 2 2 2 3 4 2" xfId="13871"/>
    <cellStyle name="40% - Accent3 2 3 4 2" xfId="13872"/>
    <cellStyle name="超链接 3 2 2 2 3 5" xfId="13873"/>
    <cellStyle name="40% - Accent3 2 3 5" xfId="13874"/>
    <cellStyle name="常规 7 2 3 3 2 2 2" xfId="13875"/>
    <cellStyle name="超链接 3 2 2 2 4 3" xfId="13876"/>
    <cellStyle name="40% - Accent3 2 4 3" xfId="13877"/>
    <cellStyle name="Input 4 10 3" xfId="13878"/>
    <cellStyle name="超链接 3 2 2 2 5" xfId="13879"/>
    <cellStyle name="40% - Accent3 2 5" xfId="13880"/>
    <cellStyle name="Input 4 11" xfId="13881"/>
    <cellStyle name="超链接 3 2 2 2 5 2" xfId="13882"/>
    <cellStyle name="40% - Accent3 2 5 2" xfId="13883"/>
    <cellStyle name="Input 4 11 2" xfId="13884"/>
    <cellStyle name="超链接 3 2 2 2 5 3" xfId="13885"/>
    <cellStyle name="40% - Accent3 2 5 3" xfId="13886"/>
    <cellStyle name="Input 4 11 3" xfId="13887"/>
    <cellStyle name="超链接 3 2 2 2 6" xfId="13888"/>
    <cellStyle name="40% - Accent3 2 6" xfId="13889"/>
    <cellStyle name="常规 2 2 4 2 2 2 3 2" xfId="13890"/>
    <cellStyle name="Input 4 12" xfId="13891"/>
    <cellStyle name="超链接 3 2 2 2 6 2" xfId="13892"/>
    <cellStyle name="40% - Accent3 2 6 2" xfId="13893"/>
    <cellStyle name="常规 2 2 4 2 2 2 3 2 2" xfId="13894"/>
    <cellStyle name="Input 4 12 2" xfId="13895"/>
    <cellStyle name="超链接 3 2 2 2 6 3" xfId="13896"/>
    <cellStyle name="40% - Accent3 2 6 3" xfId="13897"/>
    <cellStyle name="常规 2 2 4 2 2 2 3 2 3" xfId="13898"/>
    <cellStyle name="Input 4 12 3" xfId="13899"/>
    <cellStyle name="輸入 2 4 5 9" xfId="13900"/>
    <cellStyle name="備註 2 2 3 8 2" xfId="13901"/>
    <cellStyle name="超链接 3 2 2 3 2 3 2" xfId="13902"/>
    <cellStyle name="40% - Accent3 3 2 3 2" xfId="13903"/>
    <cellStyle name="常规 18 7 2" xfId="13904"/>
    <cellStyle name="40% - Accent3 3 2 3 3" xfId="13905"/>
    <cellStyle name="備註 2 10 9 2" xfId="13906"/>
    <cellStyle name="備註 2 2 3 9 2" xfId="13907"/>
    <cellStyle name="超链接 3 2 2 3 2 4 2" xfId="13908"/>
    <cellStyle name="40% - Accent3 3 2 4 2" xfId="13909"/>
    <cellStyle name="요약 2 3 2 6 3" xfId="13910"/>
    <cellStyle name="超链接 5 2 2 5 3" xfId="13911"/>
    <cellStyle name="Normal 17 2 4 2 2 2" xfId="13912"/>
    <cellStyle name="超链接 3 2 2 3 2 5" xfId="13913"/>
    <cellStyle name="40% - Accent3 3 2 5" xfId="13914"/>
    <cellStyle name="超链接 3 2 2 3 3" xfId="13915"/>
    <cellStyle name="40% - Accent3 3 3" xfId="13916"/>
    <cellStyle name="常规 6 2 14" xfId="13917"/>
    <cellStyle name="輸出 2 2 3 3 6 3" xfId="13918"/>
    <cellStyle name="Input 13 9" xfId="13919"/>
    <cellStyle name="超链接 3 2 2 3 4" xfId="13920"/>
    <cellStyle name="40% - Accent3 3 4" xfId="13921"/>
    <cellStyle name="Примечание 3 5" xfId="13922"/>
    <cellStyle name="合計 2 5 2 4 2 2" xfId="13923"/>
    <cellStyle name="Note 4 10 2" xfId="13924"/>
    <cellStyle name="備註 2 2 5 8" xfId="13925"/>
    <cellStyle name="超链接 3 2 2 3 4 3" xfId="13926"/>
    <cellStyle name="40% - Accent3 3 4 3" xfId="13927"/>
    <cellStyle name="汇总 2 10 2" xfId="13928"/>
    <cellStyle name="超链接 3 2 2 3 5" xfId="13929"/>
    <cellStyle name="40% - Accent3 3 5" xfId="13930"/>
    <cellStyle name="강조색2 2 4 3" xfId="13931"/>
    <cellStyle name="超链接 3 2 2 3 5 2" xfId="13932"/>
    <cellStyle name="40% - Accent3 3 5 2" xfId="13933"/>
    <cellStyle name="汇总 2 10 3" xfId="13934"/>
    <cellStyle name="超链接 3 2 2 3 6" xfId="13935"/>
    <cellStyle name="40% - Accent3 3 6" xfId="13936"/>
    <cellStyle name="Input 7 2 2 8 2" xfId="13937"/>
    <cellStyle name="常规 2 3 4 3 2 2 2 3" xfId="13938"/>
    <cellStyle name="超链接 3 2 2 3 7" xfId="13939"/>
    <cellStyle name="40% - Accent3 3 7" xfId="13940"/>
    <cellStyle name="Input 14 8 2" xfId="13941"/>
    <cellStyle name="備註 2 3 3 7" xfId="13942"/>
    <cellStyle name="好_PA2 1xWH50 無NGB加SKU-20130123 3" xfId="13943"/>
    <cellStyle name="超链接 3 2 2 4 2 2" xfId="13944"/>
    <cellStyle name="40% - Accent3 4 2 2" xfId="13945"/>
    <cellStyle name="超链接 3 2 2 4 2 2 2 2" xfId="13946"/>
    <cellStyle name="40% - Accent3 4 2 2 2 2" xfId="13947"/>
    <cellStyle name="備註 2 6 9 2" xfId="13948"/>
    <cellStyle name="超链接 3 2 2 4 2 2 3" xfId="13949"/>
    <cellStyle name="40% - Accent3 4 2 2 3" xfId="13950"/>
    <cellStyle name="Input 14 8 3" xfId="13951"/>
    <cellStyle name="備註 2 3 3 8" xfId="13952"/>
    <cellStyle name="超链接 3 2 2 4 2 3" xfId="13953"/>
    <cellStyle name="40% - Accent3 4 2 3" xfId="13954"/>
    <cellStyle name="備註 2 3 3 8 2" xfId="13955"/>
    <cellStyle name="常规 36 10" xfId="13956"/>
    <cellStyle name="輸入 2 10 2 5 3" xfId="13957"/>
    <cellStyle name="40% - Accent3 4 2 3 2" xfId="13958"/>
    <cellStyle name="備註 2 7 9" xfId="13959"/>
    <cellStyle name="常规 36 10 2" xfId="13960"/>
    <cellStyle name="40% - Accent3 4 2 3 2 2" xfId="13961"/>
    <cellStyle name="備註 2 7 9 2" xfId="13962"/>
    <cellStyle name="Accent1 4 4 2" xfId="13963"/>
    <cellStyle name="備註 2 3 3 9" xfId="13964"/>
    <cellStyle name="超链接 3 2 2 4 2 4" xfId="13965"/>
    <cellStyle name="40% - Accent3 4 2 4" xfId="13966"/>
    <cellStyle name="Input 2 2 2 4 2 3" xfId="13967"/>
    <cellStyle name="常规 6 7 7 3" xfId="13968"/>
    <cellStyle name="Accent1 4 4 2 2" xfId="13969"/>
    <cellStyle name="輸入 2 10 2 6 3" xfId="13970"/>
    <cellStyle name="40% - Accent3 4 2 4 2" xfId="13971"/>
    <cellStyle name="備註 2 8 9" xfId="13972"/>
    <cellStyle name="備註 2 3 3 9 2" xfId="13973"/>
    <cellStyle name="输入 2 2 4 4 2" xfId="13974"/>
    <cellStyle name="Accent1 4 4 3" xfId="13975"/>
    <cellStyle name="Output 7 2" xfId="13976"/>
    <cellStyle name="超链接 3 2 2 4 2 5" xfId="13977"/>
    <cellStyle name="40% - Accent3 4 2 5" xfId="13978"/>
    <cellStyle name="超链接 3 2 2 4 3" xfId="13979"/>
    <cellStyle name="40% - Accent3 4 3" xfId="13980"/>
    <cellStyle name="輸出 2 2 3 3 7 3" xfId="13981"/>
    <cellStyle name="Input 14 9" xfId="13982"/>
    <cellStyle name="Input 14 9 2" xfId="13983"/>
    <cellStyle name="備註 2 3 4 7" xfId="13984"/>
    <cellStyle name="超链接 3 2 2 4 3 2" xfId="13985"/>
    <cellStyle name="Header2 10" xfId="13986"/>
    <cellStyle name="40% - Accent3 4 3 2" xfId="13987"/>
    <cellStyle name="Input 14 9 3" xfId="13988"/>
    <cellStyle name="備註 2 3 4 8" xfId="13989"/>
    <cellStyle name="超链接 3 2 2 4 3 3" xfId="13990"/>
    <cellStyle name="Header2 11" xfId="13991"/>
    <cellStyle name="40% - Accent3 4 3 3" xfId="13992"/>
    <cellStyle name="超链接 3 2 2 4 4" xfId="13993"/>
    <cellStyle name="40% - Accent3 4 4" xfId="13994"/>
    <cellStyle name="備註 2 3 5 7 2" xfId="13995"/>
    <cellStyle name="超链接 3 2 2 4 4 2 2" xfId="13996"/>
    <cellStyle name="40% - Accent3 4 4 2 2" xfId="13997"/>
    <cellStyle name="備註 2 3 5 8" xfId="13998"/>
    <cellStyle name="超链接 3 2 2 4 4 3" xfId="13999"/>
    <cellStyle name="40% - Accent3 4 4 3" xfId="14000"/>
    <cellStyle name="汇总 2 11 2" xfId="14001"/>
    <cellStyle name="超链接 3 2 2 4 5" xfId="14002"/>
    <cellStyle name="40% - Accent3 4 5" xfId="14003"/>
    <cellStyle name="超链接 3 2 2 4 5 2" xfId="14004"/>
    <cellStyle name="40% - Accent3 4 5 2" xfId="14005"/>
    <cellStyle name="汇总 2 11 3" xfId="14006"/>
    <cellStyle name="超链接 3 2 2 4 6" xfId="14007"/>
    <cellStyle name="40% - Accent3 4 6" xfId="14008"/>
    <cellStyle name="計算方式 2 6 2 4 2 7" xfId="14009"/>
    <cellStyle name="Input 7 2 2 9 2" xfId="14010"/>
    <cellStyle name="常规 2 2 4 2 2 2" xfId="14011"/>
    <cellStyle name="超链接 3 2 2 4 7" xfId="14012"/>
    <cellStyle name="40% - Accent3 4 7" xfId="14013"/>
    <cellStyle name="超链接 3 2 2 5 2" xfId="14014"/>
    <cellStyle name="40% - Accent3 5 2" xfId="14015"/>
    <cellStyle name="Вычисление 2 6 3" xfId="14016"/>
    <cellStyle name="差_IHS 0302" xfId="14017"/>
    <cellStyle name="輸出 2 2 3 3 8 2" xfId="14018"/>
    <cellStyle name="Input 20 8" xfId="14019"/>
    <cellStyle name="Input 15 8" xfId="14020"/>
    <cellStyle name="超链接 3 2 2 5 3" xfId="14021"/>
    <cellStyle name="40% - Accent3 5 3" xfId="14022"/>
    <cellStyle name="輸出 2 2 3 3 8 3" xfId="14023"/>
    <cellStyle name="Input 20 9" xfId="14024"/>
    <cellStyle name="Input 15 9" xfId="14025"/>
    <cellStyle name="超链接 3 2 2 5 4" xfId="14026"/>
    <cellStyle name="40% - Accent3 5 4" xfId="14027"/>
    <cellStyle name="60% - 强调文字颜色 1 2 2 4" xfId="14028"/>
    <cellStyle name="超链接 3 2 2 7" xfId="14029"/>
    <cellStyle name="40% - Accent3 7" xfId="14030"/>
    <cellStyle name="合計 2 3 2 4 2 3" xfId="14031"/>
    <cellStyle name="超链接 3 2 2 7 2" xfId="14032"/>
    <cellStyle name="40% - Accent3 7 2" xfId="14033"/>
    <cellStyle name="Вычисление 2 8 3" xfId="14034"/>
    <cellStyle name="Input 22 8" xfId="14035"/>
    <cellStyle name="Input 17 8" xfId="14036"/>
    <cellStyle name="40% - Accent3_012-(KMX) BTL Schedules for KHH_Cebu" xfId="14037"/>
    <cellStyle name="输入 2 6 4 2" xfId="14038"/>
    <cellStyle name="超链接 3 2 3 2" xfId="14039"/>
    <cellStyle name="40% - Accent4 2" xfId="14040"/>
    <cellStyle name="Normal 345 5 68" xfId="14041"/>
    <cellStyle name="常规 9 2 3 8 2" xfId="14042"/>
    <cellStyle name="超链接 3 2 3 2 2" xfId="14043"/>
    <cellStyle name="40% - Accent4 2 2" xfId="14044"/>
    <cellStyle name="Accent5 4 2 3" xfId="14045"/>
    <cellStyle name="Вычисление 3 3 3" xfId="14046"/>
    <cellStyle name="超链接 2 2 2 2 2 4" xfId="14047"/>
    <cellStyle name="Normal 345 5 68 2" xfId="14048"/>
    <cellStyle name="超链接 3 2 3 2 2 2" xfId="14049"/>
    <cellStyle name="40% - Accent4 2 2 2" xfId="14050"/>
    <cellStyle name="Accent5 4 2 3 2" xfId="14051"/>
    <cellStyle name="超链接 3 2 3 2 2 2 2 2" xfId="14052"/>
    <cellStyle name="40% - Accent4 2 2 2 2 2" xfId="14053"/>
    <cellStyle name="超链接 3 2 3 2 2 2 2 3" xfId="14054"/>
    <cellStyle name="40% - Accent4 2 2 2 2 3" xfId="14055"/>
    <cellStyle name="Output 2 2 2 3 5 2" xfId="14056"/>
    <cellStyle name="Note 2 5 4" xfId="14057"/>
    <cellStyle name="60% - 强调文字颜色 6 2 2 2" xfId="14058"/>
    <cellStyle name="Heading 10" xfId="14059"/>
    <cellStyle name="超链接 8 2 2 5" xfId="14060"/>
    <cellStyle name="超链接 3 2 3 2 2 2 3" xfId="14061"/>
    <cellStyle name="40% - Accent4 2 2 2 3" xfId="14062"/>
    <cellStyle name="超链接 3 5 2 3 2 4" xfId="14063"/>
    <cellStyle name="Heading 10 2" xfId="14064"/>
    <cellStyle name="常规 2 2 5 3 3" xfId="14065"/>
    <cellStyle name="메모 12" xfId="14066"/>
    <cellStyle name="40% - 輔色2 2 3" xfId="14067"/>
    <cellStyle name="Calculation 4 2 5 2 3" xfId="14068"/>
    <cellStyle name="超链接 3 2 3 2 2 2 3 2" xfId="14069"/>
    <cellStyle name="40% - Accent4 2 2 2 3 2" xfId="14070"/>
    <cellStyle name="메모 12 2" xfId="14071"/>
    <cellStyle name="Normal 15 2 2 6" xfId="14072"/>
    <cellStyle name="40% - 輔色2 2 3 2" xfId="14073"/>
    <cellStyle name="超链接 3 4 2 2 2 4 4" xfId="14074"/>
    <cellStyle name="Normal 13 2 11" xfId="14075"/>
    <cellStyle name="40% - Accent4 2 2 2 3 2 2" xfId="14076"/>
    <cellStyle name="Input 10 4" xfId="14077"/>
    <cellStyle name="常规 2 2 5 3 3 2" xfId="14078"/>
    <cellStyle name="Heading2 2 2 3" xfId="14079"/>
    <cellStyle name="Heading 10 3" xfId="14080"/>
    <cellStyle name="常规 2 2 5 3 4" xfId="14081"/>
    <cellStyle name="計算方式 3 2 2 2" xfId="14082"/>
    <cellStyle name="40% - Accent4 2 2 2 3 3" xfId="14083"/>
    <cellStyle name="常规 11 2 3 3 2" xfId="14084"/>
    <cellStyle name="메모 13" xfId="14085"/>
    <cellStyle name="40% - 輔色2 2 4" xfId="14086"/>
    <cellStyle name="Output 2 2 2 3 5 3" xfId="14087"/>
    <cellStyle name="Note 2 5 5" xfId="14088"/>
    <cellStyle name="60% - 强调文字颜色 6 2 2 3" xfId="14089"/>
    <cellStyle name="Heading 11" xfId="14090"/>
    <cellStyle name="一般 4 4 4 2" xfId="14091"/>
    <cellStyle name="超链接 3 2 3 2 2 2 4" xfId="14092"/>
    <cellStyle name="40% - Accent4 2 2 2 4" xfId="14093"/>
    <cellStyle name="超链接 3 5 2 3 3 4" xfId="14094"/>
    <cellStyle name="Heading 11 2" xfId="14095"/>
    <cellStyle name="常规 2 2 5 4 3" xfId="14096"/>
    <cellStyle name="40% - 輔色2 3 3" xfId="14097"/>
    <cellStyle name="超链接 3 2 3 2 2 2 4 2" xfId="14098"/>
    <cellStyle name="40% - Accent4 2 2 2 4 2" xfId="14099"/>
    <cellStyle name="超链接 2 2 2 2 2 5" xfId="14100"/>
    <cellStyle name="超链接 2 16 2" xfId="14101"/>
    <cellStyle name="Normal 345 5 68 3" xfId="14102"/>
    <cellStyle name="超链接 3 2 3 2 2 3" xfId="14103"/>
    <cellStyle name="40% - Accent4 2 2 3" xfId="14104"/>
    <cellStyle name="Accent5 4 2 3 3" xfId="14105"/>
    <cellStyle name="常规 42 3 2 6 2" xfId="14106"/>
    <cellStyle name="Total 3 5 2 3" xfId="14107"/>
    <cellStyle name="超链接 3 2 3 2 2 3 2" xfId="14108"/>
    <cellStyle name="40% - Accent4 2 2 3 2" xfId="14109"/>
    <cellStyle name="輸入 2 5 6 2 11" xfId="14110"/>
    <cellStyle name="Output 2 2 2 3 6 2" xfId="14111"/>
    <cellStyle name="Note 2 6 4" xfId="14112"/>
    <cellStyle name="60% - 强调文字颜色 6 2 3 2" xfId="14113"/>
    <cellStyle name="40% - Accent4 2 2 3 3" xfId="14114"/>
    <cellStyle name="60% - Accent2 3 3 2 2" xfId="14115"/>
    <cellStyle name="Accent2 2 4 2" xfId="14116"/>
    <cellStyle name="超链接 3 2 3 2 2 4" xfId="14117"/>
    <cellStyle name="40% - Accent4 2 2 4" xfId="14118"/>
    <cellStyle name="60% - 强调文字颜色 6 2 4 2" xfId="14119"/>
    <cellStyle name="40% - Accent4 2 2 4 3" xfId="14120"/>
    <cellStyle name="輸入 2 7 4 2 3 2" xfId="14121"/>
    <cellStyle name="Accent2 2 4 3" xfId="14122"/>
    <cellStyle name="合計 3 4 2" xfId="14123"/>
    <cellStyle name="超链接 3 2 3 2 2 5" xfId="14124"/>
    <cellStyle name="40% - Accent4 2 2 5" xfId="14125"/>
    <cellStyle name="Total 3 5 4 3" xfId="14126"/>
    <cellStyle name="40% - Accent4 2 2 5 2" xfId="14127"/>
    <cellStyle name="輸入 2 7 4 2 3 3" xfId="14128"/>
    <cellStyle name="强调文字颜色 3 2" xfId="14129"/>
    <cellStyle name="Calculation 4 2 2 5 2" xfId="14130"/>
    <cellStyle name="合計 2 10 2 10" xfId="14131"/>
    <cellStyle name="Note 2 2 11 2" xfId="14132"/>
    <cellStyle name="合計 3 4 3" xfId="14133"/>
    <cellStyle name="好_中远印度各类数据统计201212_1类数据统计201303" xfId="14134"/>
    <cellStyle name="超链接 3 2 3 2 2 6" xfId="14135"/>
    <cellStyle name="40% - Accent4 2 2 6" xfId="14136"/>
    <cellStyle name="合計 2 2 2 4 2 7" xfId="14137"/>
    <cellStyle name="超链接 8 3 2 4 2" xfId="14138"/>
    <cellStyle name="40% - Accent4 2 3 2 2 2" xfId="14139"/>
    <cellStyle name="超链接 8 3 2 5" xfId="14140"/>
    <cellStyle name="超链接 3 2 3 2 3 2 3" xfId="14141"/>
    <cellStyle name="40% - Accent4 2 3 2 3" xfId="14142"/>
    <cellStyle name="40% - Акцент2 2" xfId="14143"/>
    <cellStyle name="Total 3 6 2 3" xfId="14144"/>
    <cellStyle name="超链接 8 3 3 4" xfId="14145"/>
    <cellStyle name="超链接 3 2 3 2 3 3 2" xfId="14146"/>
    <cellStyle name="40% - Accent4 2 3 3 2" xfId="14147"/>
    <cellStyle name="超链接 8 3 3 5" xfId="14148"/>
    <cellStyle name="超链接 3 2 3 2 3 3 3" xfId="14149"/>
    <cellStyle name="40% - Accent4 2 3 3 3" xfId="14150"/>
    <cellStyle name="40% - Акцент3 2" xfId="14151"/>
    <cellStyle name="常规 9 2 5 2 3" xfId="14152"/>
    <cellStyle name="Accent2 2 5 2" xfId="14153"/>
    <cellStyle name="超链接 3 2 3 2 3 4" xfId="14154"/>
    <cellStyle name="40% - Accent4 2 3 4" xfId="14155"/>
    <cellStyle name="Input 2 2 2 2 7" xfId="14156"/>
    <cellStyle name="超链接 8 3 4 4" xfId="14157"/>
    <cellStyle name="40% - Accent4 2 3 4 2" xfId="14158"/>
    <cellStyle name="Normal - Style1 2 4" xfId="14159"/>
    <cellStyle name="Accent6 2 2 3 3" xfId="14160"/>
    <cellStyle name="檢查儲存格 2 9 2" xfId="14161"/>
    <cellStyle name="Lien hypertexte visité" xfId="14162"/>
    <cellStyle name="超链接 3 2 3 2 4" xfId="14163"/>
    <cellStyle name="40% - Accent4 2 4" xfId="14164"/>
    <cellStyle name="Accent5 4 2 5" xfId="14165"/>
    <cellStyle name="Input 9 10" xfId="14166"/>
    <cellStyle name="60% - Accent6 2" xfId="14167"/>
    <cellStyle name="輸入 2 3 6" xfId="14168"/>
    <cellStyle name="Lien hypertexte visité 2" xfId="14169"/>
    <cellStyle name="Input 9 10 2" xfId="14170"/>
    <cellStyle name="60% - Accent6 2 2" xfId="14171"/>
    <cellStyle name="超链接 3 2 3 2 4 2" xfId="14172"/>
    <cellStyle name="40% - Accent4 2 4 2" xfId="14173"/>
    <cellStyle name="輸入 2 3 7" xfId="14174"/>
    <cellStyle name="合計 2 5 3 3 2 2" xfId="14175"/>
    <cellStyle name="超链接 2 18 2" xfId="14176"/>
    <cellStyle name="Lien hypertexte visité 3" xfId="14177"/>
    <cellStyle name="好_中远印度各类数据统计201212_东南亚分部各类数据统计201303 (4)" xfId="14178"/>
    <cellStyle name="Normal 2 2 3 10" xfId="14179"/>
    <cellStyle name="Input 9 10 3" xfId="14180"/>
    <cellStyle name="60% - Accent6 2 3" xfId="14181"/>
    <cellStyle name="超链接 3 2 3 2 4 3" xfId="14182"/>
    <cellStyle name="40% - Accent4 2 4 3" xfId="14183"/>
    <cellStyle name="Normal - Style1 2 5" xfId="14184"/>
    <cellStyle name="Bad 4 2 4 2" xfId="14185"/>
    <cellStyle name="說明文字 3 2" xfId="14186"/>
    <cellStyle name="Input 9 11" xfId="14187"/>
    <cellStyle name="60% - Accent6 3" xfId="14188"/>
    <cellStyle name="超链接 3 2 3 2 5" xfId="14189"/>
    <cellStyle name="40% - Accent4 2 5" xfId="14190"/>
    <cellStyle name="60% - Accent6 3 2" xfId="14191"/>
    <cellStyle name="超链接 3 2 3 2 5 2" xfId="14192"/>
    <cellStyle name="40% - Accent4 2 5 2" xfId="14193"/>
    <cellStyle name="60% - Accent6 3 2 2" xfId="14194"/>
    <cellStyle name="超链接 8 5 2 4" xfId="14195"/>
    <cellStyle name="超链接 3 2 3 2 5 2 2" xfId="14196"/>
    <cellStyle name="40% - Accent4 2 5 2 2" xfId="14197"/>
    <cellStyle name="60% - Accent6 3 3" xfId="14198"/>
    <cellStyle name="超链接 3 2 3 2 5 3" xfId="14199"/>
    <cellStyle name="40% - Accent4 2 5 3" xfId="14200"/>
    <cellStyle name="Input 9 12" xfId="14201"/>
    <cellStyle name="60% - Accent6 4" xfId="14202"/>
    <cellStyle name="超链接 3 2 3 2 6" xfId="14203"/>
    <cellStyle name="40% - Accent4 2 6" xfId="14204"/>
    <cellStyle name="60% - Accent6 4 2" xfId="14205"/>
    <cellStyle name="超链接 3 2 3 2 6 2" xfId="14206"/>
    <cellStyle name="40% - Accent4 2 6 2" xfId="14207"/>
    <cellStyle name="60% - Accent6 4 3" xfId="14208"/>
    <cellStyle name="40% - Accent4 2 6 3" xfId="14209"/>
    <cellStyle name="Input 9 13" xfId="14210"/>
    <cellStyle name="60% - Accent6 5" xfId="14211"/>
    <cellStyle name="超链接 3 2 3 2 7" xfId="14212"/>
    <cellStyle name="40% - Accent4 2 7" xfId="14213"/>
    <cellStyle name="好_中远印度各类数据统计201212_东南亚分部各类数据统计201303 xls201304" xfId="14214"/>
    <cellStyle name="Calculation 3 9 2" xfId="14215"/>
    <cellStyle name="60% - Accent6 6" xfId="14216"/>
    <cellStyle name="常规 3 9 2 2 4 2" xfId="14217"/>
    <cellStyle name="超链接 3 2 3 2 8" xfId="14218"/>
    <cellStyle name="40% - Accent4 2 8" xfId="14219"/>
    <cellStyle name="Calculation 3 9 3" xfId="14220"/>
    <cellStyle name="输入 2 6 4 3" xfId="14221"/>
    <cellStyle name="超链接 3 2 3 3" xfId="14222"/>
    <cellStyle name="超链接 2 6 2 2 5 2" xfId="14223"/>
    <cellStyle name="40% - Accent4 3" xfId="14224"/>
    <cellStyle name="Title 2 2 5" xfId="14225"/>
    <cellStyle name="超链接 3 2 3 3 2 2" xfId="14226"/>
    <cellStyle name="40% - Accent4 3 2 2" xfId="14227"/>
    <cellStyle name="Title 2 2 5 2" xfId="14228"/>
    <cellStyle name="超链接 9 2 2 4" xfId="14229"/>
    <cellStyle name="超链接 3 2 3 3 2 2 2" xfId="14230"/>
    <cellStyle name="40% - Accent4 3 2 2 2" xfId="14231"/>
    <cellStyle name="40% - Accent4 3 2 2 2 2" xfId="14232"/>
    <cellStyle name="超链接 9 2 2 5" xfId="14233"/>
    <cellStyle name="超链接 3 2 3 3 2 2 3" xfId="14234"/>
    <cellStyle name="40% - Accent4 3 2 2 3" xfId="14235"/>
    <cellStyle name="Title 2 2 6" xfId="14236"/>
    <cellStyle name="超链接 3 2 3 3 2 3" xfId="14237"/>
    <cellStyle name="40% - Accent4 3 2 3" xfId="14238"/>
    <cellStyle name="60% - アクセント 1" xfId="14239"/>
    <cellStyle name="Total 4 5 2 3" xfId="14240"/>
    <cellStyle name="超链接 3 2 3 3 2 3 2" xfId="14241"/>
    <cellStyle name="40% - Accent4 3 2 3 2" xfId="14242"/>
    <cellStyle name="60% - アクセント 1 2" xfId="14243"/>
    <cellStyle name="超链接 3 2 3 3 2 3 2 2" xfId="14244"/>
    <cellStyle name="40% - Accent4 3 2 3 2 2" xfId="14245"/>
    <cellStyle name="60% - アクセント 1 2 2" xfId="14246"/>
    <cellStyle name="超链接 3 2 3 3 2 3 3" xfId="14247"/>
    <cellStyle name="40% - Accent4 3 2 3 3" xfId="14248"/>
    <cellStyle name="60% - アクセント 1 3" xfId="14249"/>
    <cellStyle name="Accent2 3 4 2" xfId="14250"/>
    <cellStyle name="超链接 5 3 2 5 2" xfId="14251"/>
    <cellStyle name="Title 2 2 7" xfId="14252"/>
    <cellStyle name="標題" xfId="14253"/>
    <cellStyle name="超链接 3 2 3 3 2 4" xfId="14254"/>
    <cellStyle name="40% - Accent4 3 2 4" xfId="14255"/>
    <cellStyle name="60% - アクセント 2" xfId="14256"/>
    <cellStyle name="Total 4 5 3 3" xfId="14257"/>
    <cellStyle name="標題 2" xfId="14258"/>
    <cellStyle name="超链接 3 2 3 3 2 4 2" xfId="14259"/>
    <cellStyle name="40% - Accent4 3 2 4 2" xfId="14260"/>
    <cellStyle name="60% - アクセント 2 2" xfId="14261"/>
    <cellStyle name="常规 2 6 2 4 2 2" xfId="14262"/>
    <cellStyle name="Normal - Style1 3 3" xfId="14263"/>
    <cellStyle name="合計 2 3 6 10 2" xfId="14264"/>
    <cellStyle name="備註 2 8 2 8 2" xfId="14265"/>
    <cellStyle name="Accent6 2 2 4 2" xfId="14266"/>
    <cellStyle name="超链接 3 2 3 3 3" xfId="14267"/>
    <cellStyle name="40% - Accent4 3 3" xfId="14268"/>
    <cellStyle name="강조색3 2 2 4" xfId="14269"/>
    <cellStyle name="超链接 3 2 3 3 3 3" xfId="14270"/>
    <cellStyle name="40% - Accent4 3 3 3" xfId="14271"/>
    <cellStyle name="常规 2 6 2 4 2 3" xfId="14272"/>
    <cellStyle name="輸入 2 10 2 10" xfId="14273"/>
    <cellStyle name="Normal - Style1 3 4" xfId="14274"/>
    <cellStyle name="Accent6 2 2 4 3" xfId="14275"/>
    <cellStyle name="超链接 3 2 3 3 4" xfId="14276"/>
    <cellStyle name="40% - Accent4 3 4" xfId="14277"/>
    <cellStyle name="강조색3 2 3 3" xfId="14278"/>
    <cellStyle name="超链接 3 2 3 3 4 2" xfId="14279"/>
    <cellStyle name="40% - Accent4 3 4 2" xfId="14280"/>
    <cellStyle name="超链接 3 2 3 3 4 3" xfId="14281"/>
    <cellStyle name="40% - Accent4 3 4 3" xfId="14282"/>
    <cellStyle name="說明文字 4 2" xfId="14283"/>
    <cellStyle name="常规 2 2 2 2 2 2 2 2 2 2" xfId="14284"/>
    <cellStyle name="超链接 3 2 3 3 5" xfId="14285"/>
    <cellStyle name="40% - Accent4 3 5" xfId="14286"/>
    <cellStyle name="강조색3 2 4 3" xfId="14287"/>
    <cellStyle name="常规 2 2 2 2 2 2 2 2 2 2 2" xfId="14288"/>
    <cellStyle name="超链接 3 2 3 3 5 2" xfId="14289"/>
    <cellStyle name="40% - Accent4 3 5 2" xfId="14290"/>
    <cellStyle name="常规 2 2 2 2 2 2 2 2 2 3" xfId="14291"/>
    <cellStyle name="超链接 3 2 3 3 6" xfId="14292"/>
    <cellStyle name="40% - Accent4 3 6" xfId="14293"/>
    <cellStyle name="常规 2 2 2 2 2 2 2 2 2 4" xfId="14294"/>
    <cellStyle name="超链接 3 2 3 3 7" xfId="14295"/>
    <cellStyle name="40% - Accent4 3 7" xfId="14296"/>
    <cellStyle name="超链接 3 2 3 4 2" xfId="14297"/>
    <cellStyle name="40% - Accent4 4 2" xfId="14298"/>
    <cellStyle name="Accent5 4 4 3" xfId="14299"/>
    <cellStyle name="Вычисление 3 5 3" xfId="14300"/>
    <cellStyle name="超链接 2 4 5 2 3" xfId="14301"/>
    <cellStyle name="Calculation 6 7" xfId="14302"/>
    <cellStyle name="60% - 輔色1 2 2 2 3" xfId="14303"/>
    <cellStyle name="超链接 3 2 3 4 2 2" xfId="14304"/>
    <cellStyle name="40% - Accent4 4 2 2" xfId="14305"/>
    <cellStyle name="40% - Accent4 4 2 2 2" xfId="14306"/>
    <cellStyle name="40% - Accent4 4 2 2 3" xfId="14307"/>
    <cellStyle name="40% - Accent4 4 2 3 3" xfId="14308"/>
    <cellStyle name="警告文字 2 7" xfId="14309"/>
    <cellStyle name="Accent2 4 4 3" xfId="14310"/>
    <cellStyle name="合計 5 4 2" xfId="14311"/>
    <cellStyle name="40% - Accent4 4 2 5" xfId="14312"/>
    <cellStyle name="超链接 3 2 3 4 3" xfId="14313"/>
    <cellStyle name="40% - Accent4 4 3" xfId="14314"/>
    <cellStyle name="Calculation 2 2 2 2 2 2" xfId="14315"/>
    <cellStyle name="備註 2 8 2 9 2" xfId="14316"/>
    <cellStyle name="Accent6 2 2 5 2" xfId="14317"/>
    <cellStyle name="超链接 3 2 3 4 3 2" xfId="14318"/>
    <cellStyle name="40% - Accent4 4 3 2" xfId="14319"/>
    <cellStyle name="Calculation 2 2 2 2 2 2 2" xfId="14320"/>
    <cellStyle name="超链接 3 2 3 4 4" xfId="14321"/>
    <cellStyle name="40% - Accent4 4 4" xfId="14322"/>
    <cellStyle name="Calculation 2 2 2 2 2 3" xfId="14323"/>
    <cellStyle name="40% - Accent4 4 4 2 2" xfId="14324"/>
    <cellStyle name="備註 2 3 3 4" xfId="14325"/>
    <cellStyle name="Output 5 11" xfId="14326"/>
    <cellStyle name="40% - Accent4 4 4 3" xfId="14327"/>
    <cellStyle name="Calculation 2 2 2 2 2 3 3" xfId="14328"/>
    <cellStyle name="常规 2 2 2 2 2 2 2 2 3 3" xfId="14329"/>
    <cellStyle name="超链接 3 2 3 4 6" xfId="14330"/>
    <cellStyle name="40% - Accent4 4 6" xfId="14331"/>
    <cellStyle name="Calculation 2 2 2 2 2 5" xfId="14332"/>
    <cellStyle name="常规 2 2 4 3 2 2" xfId="14333"/>
    <cellStyle name="Input 31 10 2" xfId="14334"/>
    <cellStyle name="Input 26 10 2" xfId="14335"/>
    <cellStyle name="40% - 輔色1 2 2 2" xfId="14336"/>
    <cellStyle name="常规 2 2 2 2 2 2 2 2 3 4" xfId="14337"/>
    <cellStyle name="40% - Accent4 4 7" xfId="14338"/>
    <cellStyle name="Calculation 2 2 2 2 2 6" xfId="14339"/>
    <cellStyle name="超链接 3 2 3 5 2" xfId="14340"/>
    <cellStyle name="40% - Accent4 5 2" xfId="14341"/>
    <cellStyle name="Вычисление 3 6 3" xfId="14342"/>
    <cellStyle name="好 2 2 6" xfId="14343"/>
    <cellStyle name="Accent4 2 2 2 3 2 2" xfId="14344"/>
    <cellStyle name="好 2 2 7" xfId="14345"/>
    <cellStyle name="Title 2" xfId="14346"/>
    <cellStyle name="超链接 3 2 3 5 3" xfId="14347"/>
    <cellStyle name="40% - Accent4 5 3" xfId="14348"/>
    <cellStyle name="Calculation 2 2 2 2 3 2" xfId="14349"/>
    <cellStyle name="Normal 14 2 2 2" xfId="14350"/>
    <cellStyle name="args.style 2 2" xfId="14351"/>
    <cellStyle name="輸入 2 4 5 7 2" xfId="14352"/>
    <cellStyle name="好 2 2 8" xfId="14353"/>
    <cellStyle name="Title 3" xfId="14354"/>
    <cellStyle name="超链接 3 2 3 5 4" xfId="14355"/>
    <cellStyle name="40% - Accent4 5 4" xfId="14356"/>
    <cellStyle name="Calculation 2 2 2 2 3 3" xfId="14357"/>
    <cellStyle name="Normal 14 2 2 3" xfId="14358"/>
    <cellStyle name="args.style 2 3" xfId="14359"/>
    <cellStyle name="合計 2 3 2 5 2 3" xfId="14360"/>
    <cellStyle name="超链接 3 2 3 7 2" xfId="14361"/>
    <cellStyle name="40% - Accent4 7 2" xfId="14362"/>
    <cellStyle name="ûóÆÞï`" xfId="14363"/>
    <cellStyle name="Вычисление 3 8 3" xfId="14364"/>
    <cellStyle name="Normal 2 4 3 2" xfId="14365"/>
    <cellStyle name="超链接 3 2 3 8" xfId="14366"/>
    <cellStyle name="超链接 2 6 2 4 2" xfId="14367"/>
    <cellStyle name="40% - Accent4 8" xfId="14368"/>
    <cellStyle name="超链接 3 2 4 2 2" xfId="14369"/>
    <cellStyle name="40% - Accent5 2 2" xfId="14370"/>
    <cellStyle name="超链接 3 2 4 2 2 2" xfId="14371"/>
    <cellStyle name="40% - Accent5 2 2 2" xfId="14372"/>
    <cellStyle name="タイトル 5" xfId="14373"/>
    <cellStyle name="輔色1 2 2" xfId="14374"/>
    <cellStyle name="Bad 3 3 2" xfId="14375"/>
    <cellStyle name="输出 2 2 4 2 5 3" xfId="14376"/>
    <cellStyle name="40% - Accent5 2 2 2 2 2" xfId="14377"/>
    <cellStyle name="常规 12 2 8" xfId="14378"/>
    <cellStyle name="超链接 2 5 2 2 2 2 2 4" xfId="14379"/>
    <cellStyle name="Input 4 2 6 2 3" xfId="14380"/>
    <cellStyle name="輔色1 2 2 2" xfId="14381"/>
    <cellStyle name="Bad 3 3 2 2" xfId="14382"/>
    <cellStyle name="60% - Accent6 2 2 2 3" xfId="14383"/>
    <cellStyle name="一般 8 9" xfId="14384"/>
    <cellStyle name="Heading 2 4 3" xfId="14385"/>
    <cellStyle name="輸入 2 3 6 2 3" xfId="14386"/>
    <cellStyle name="常规 4 18" xfId="14387"/>
    <cellStyle name="40% - Accent5 2 2 2 2 2 2" xfId="14388"/>
    <cellStyle name="常规 2 4 5 2 4" xfId="14389"/>
    <cellStyle name="輔色1 2 3" xfId="14390"/>
    <cellStyle name="Bad 3 3 3" xfId="14391"/>
    <cellStyle name="Neutral 3 4 2" xfId="14392"/>
    <cellStyle name="40% - Accent5 2 2 2 2 3" xfId="14393"/>
    <cellStyle name="Heading 3 4 3" xfId="14394"/>
    <cellStyle name="40% - Accent5 2 2 2 3 2 2" xfId="14395"/>
    <cellStyle name="常规 2 4 6 2 4" xfId="14396"/>
    <cellStyle name="超链接 3 2 4 2 2 3" xfId="14397"/>
    <cellStyle name="40% - Accent5 2 2 3" xfId="14398"/>
    <cellStyle name="タイトル 6" xfId="14399"/>
    <cellStyle name="常规 42 4 2 6 2" xfId="14400"/>
    <cellStyle name="計算方式 2 6 5 2 8" xfId="14401"/>
    <cellStyle name="汇总 3 4 2 3" xfId="14402"/>
    <cellStyle name="合計 2 2 3 3 5 3" xfId="14403"/>
    <cellStyle name="輔色2 2" xfId="14404"/>
    <cellStyle name="超链接 2 5 3 2 4 2" xfId="14405"/>
    <cellStyle name="Bad 4 3" xfId="14406"/>
    <cellStyle name="超链接 3 2 4 2 2 3 2" xfId="14407"/>
    <cellStyle name="40% - Accent5 2 2 3 2" xfId="14408"/>
    <cellStyle name="常规 42 4 2 6 2 2" xfId="14409"/>
    <cellStyle name="常规 2 3 3 13" xfId="14410"/>
    <cellStyle name="計算方式 2 6 5 2 8 2" xfId="14411"/>
    <cellStyle name="輔色2 2 2" xfId="14412"/>
    <cellStyle name="Bad 4 3 2" xfId="14413"/>
    <cellStyle name="輸入 2 10 9 3" xfId="14414"/>
    <cellStyle name="40% - Accent5 2 2 3 2 2" xfId="14415"/>
    <cellStyle name="Accent3 2 4 2" xfId="14416"/>
    <cellStyle name="超链接 3 2 4 2 2 4" xfId="14417"/>
    <cellStyle name="40% - Accent5 2 2 4" xfId="14418"/>
    <cellStyle name="常规 3 3 2 10" xfId="14419"/>
    <cellStyle name="常规 42 4 2 6 3" xfId="14420"/>
    <cellStyle name="超链接 2 6 5 2 4" xfId="14421"/>
    <cellStyle name="Output 2 2 2 13" xfId="14422"/>
    <cellStyle name="Accent3 2 4 2 2" xfId="14423"/>
    <cellStyle name="汇总 3 4 3 3" xfId="14424"/>
    <cellStyle name="合計 2 2 3 3 6 3" xfId="14425"/>
    <cellStyle name="輔色3 2" xfId="14426"/>
    <cellStyle name="Bad 5 3" xfId="14427"/>
    <cellStyle name="超链接 3 2 4 2 2 4 2" xfId="14428"/>
    <cellStyle name="40% - Accent5 2 2 4 2" xfId="14429"/>
    <cellStyle name="超链接 3 2 5 4 2 3" xfId="14430"/>
    <cellStyle name="40% - Accent6 4 2 3" xfId="14431"/>
    <cellStyle name="常规 11 6 3" xfId="14432"/>
    <cellStyle name="40% - Accent5 2 2 4 2 2" xfId="14433"/>
    <cellStyle name="40% - Accent6 4 2 3 2" xfId="14434"/>
    <cellStyle name="輔色3 3" xfId="14435"/>
    <cellStyle name="Bad 5 4" xfId="14436"/>
    <cellStyle name="Accent4 4 4 2" xfId="14437"/>
    <cellStyle name="40% - Accent5 2 2 4 3" xfId="14438"/>
    <cellStyle name="超链接 3 2 5 4 2 4" xfId="14439"/>
    <cellStyle name="40% - Accent6 4 2 4" xfId="14440"/>
    <cellStyle name="輸入 2 7 5 2 3 2" xfId="14441"/>
    <cellStyle name="输入 2 4 2 4 2" xfId="14442"/>
    <cellStyle name="Accent3 2 4 3" xfId="14443"/>
    <cellStyle name="超链接 3 2 4 2 2 5" xfId="14444"/>
    <cellStyle name="40% - Accent5 2 2 5" xfId="14445"/>
    <cellStyle name="常规 3 3 2 11" xfId="14446"/>
    <cellStyle name="差 2 4" xfId="14447"/>
    <cellStyle name="40% - Accent5 2 2 5 2" xfId="14448"/>
    <cellStyle name="40% - Accent6 4 3 3" xfId="14449"/>
    <cellStyle name="常规 2 2 2 2 2 11" xfId="14450"/>
    <cellStyle name="40% - Accent5 2 3 2 2 2" xfId="14451"/>
    <cellStyle name="常规 2 2 5 2 5" xfId="14452"/>
    <cellStyle name="40% - Accent5 2 3 3 3" xfId="14453"/>
    <cellStyle name="差_COSCON THAILAND COSNAM STAFF 2012 JULY_副本东南亚分部各类数据统计201303 2 2" xfId="14454"/>
    <cellStyle name="40% - Accent5 2 3 4 2" xfId="14455"/>
    <cellStyle name="40% - Accent5 2 3 5" xfId="14456"/>
    <cellStyle name="40% - Accent5 2 3 6" xfId="14457"/>
    <cellStyle name="Accent1 2 2 2 3 2 2" xfId="14458"/>
    <cellStyle name="超链接 3 2 4 2 4 2" xfId="14459"/>
    <cellStyle name="40% - Accent5 2 4 2" xfId="14460"/>
    <cellStyle name="40% - Accent5 2 4 2 2" xfId="14461"/>
    <cellStyle name="40% - Accent5 2 4 3" xfId="14462"/>
    <cellStyle name="常规 42 4 2 8 2" xfId="14463"/>
    <cellStyle name="超链接 3 2 4 2 5" xfId="14464"/>
    <cellStyle name="40% - Accent5 2 5" xfId="14465"/>
    <cellStyle name="好_Sheet1 2" xfId="14466"/>
    <cellStyle name="Output 2 2 4 3" xfId="14467"/>
    <cellStyle name="Calculation 2 2 2 10 2" xfId="14468"/>
    <cellStyle name="常规 5 3 3 5" xfId="14469"/>
    <cellStyle name="40% - Accent5 2 5 2 2" xfId="14470"/>
    <cellStyle name="Calculation 2 2 2 11" xfId="14471"/>
    <cellStyle name="常规 6 12 8 2" xfId="14472"/>
    <cellStyle name="超链接 2 5 3 5 4" xfId="14473"/>
    <cellStyle name="Input 33 3 2" xfId="14474"/>
    <cellStyle name="Input 28 3 2" xfId="14475"/>
    <cellStyle name="40% - Accent5 2 5 3" xfId="14476"/>
    <cellStyle name="常规 42 4 2 9 2" xfId="14477"/>
    <cellStyle name="Input 2 3 2 2 2 2" xfId="14478"/>
    <cellStyle name="超链接 3 2 4 2 6" xfId="14479"/>
    <cellStyle name="40% - Accent5 2 6" xfId="14480"/>
    <cellStyle name="壞_Elsa_ 201202 3" xfId="14481"/>
    <cellStyle name="40% - Accent5 2 6 2" xfId="14482"/>
    <cellStyle name="Примечание 2 3 10" xfId="14483"/>
    <cellStyle name="一般 680 5 3" xfId="14484"/>
    <cellStyle name="Calculation 4 9 2" xfId="14485"/>
    <cellStyle name="Input 2 3 2 2 2 3" xfId="14486"/>
    <cellStyle name="Accent2 4 2 2 2" xfId="14487"/>
    <cellStyle name="超链接 3 2 4 2 7" xfId="14488"/>
    <cellStyle name="40% - Accent5 2 7" xfId="14489"/>
    <cellStyle name="40% - Accent5 3 2 2 2 2" xfId="14490"/>
    <cellStyle name="常规 2 2 2 2 5 3" xfId="14491"/>
    <cellStyle name="40% - Accent5 3 2 3 2 2" xfId="14492"/>
    <cellStyle name="常规 2 2 2 3 5 3" xfId="14493"/>
    <cellStyle name="合計 2 4 2 3 10" xfId="14494"/>
    <cellStyle name="40% - Accent5 3 2 4 2" xfId="14495"/>
    <cellStyle name="60% - Accent3 2 2 3 2 2" xfId="14496"/>
    <cellStyle name="常规 2 6 3 2 2 2 2" xfId="14497"/>
    <cellStyle name="超链接 3 2 4 3 3" xfId="14498"/>
    <cellStyle name="40% - Accent5 3 3" xfId="14499"/>
    <cellStyle name="60% - 강조색2 2 2 5" xfId="14500"/>
    <cellStyle name="常规 2 3 2 2 3 4 2 3" xfId="14501"/>
    <cellStyle name="강조색4 2 2 3" xfId="14502"/>
    <cellStyle name="超链接 3 2 4 3 3 2" xfId="14503"/>
    <cellStyle name="40% - Accent5 3 3 2" xfId="14504"/>
    <cellStyle name="超链接 3 2 4 3 3 3" xfId="14505"/>
    <cellStyle name="40% - Accent5 3 3 3" xfId="14506"/>
    <cellStyle name="常规 42 4 3 7 2" xfId="14507"/>
    <cellStyle name="货币 2 2 2" xfId="14508"/>
    <cellStyle name="강조색4 2 2 4" xfId="14509"/>
    <cellStyle name="常规 2 6 3 2 2 2 3" xfId="14510"/>
    <cellStyle name="超链接 3 2 4 3 4" xfId="14511"/>
    <cellStyle name="40% - Accent5 3 4" xfId="14512"/>
    <cellStyle name="강조색4 2 3 3" xfId="14513"/>
    <cellStyle name="40% - Accent5 3 4 2" xfId="14514"/>
    <cellStyle name="40% - Accent5 3 4 3" xfId="14515"/>
    <cellStyle name="常规 42 4 3 8 2" xfId="14516"/>
    <cellStyle name="計算方式 6 2 4 2" xfId="14517"/>
    <cellStyle name="常规 2 2 2 2 2 2 2 3 2 2" xfId="14518"/>
    <cellStyle name="超链接 3 2 4 3 5" xfId="14519"/>
    <cellStyle name="40% - Accent5 3 5" xfId="14520"/>
    <cellStyle name="강조색4 2 4 3" xfId="14521"/>
    <cellStyle name="常规 2 2 2 2 2 2 2 3 2 2 2" xfId="14522"/>
    <cellStyle name="40% - Accent5 3 5 2" xfId="14523"/>
    <cellStyle name="40% - アクセント 1 2 3" xfId="14524"/>
    <cellStyle name="計算方式 6 2 4 3" xfId="14525"/>
    <cellStyle name="常规 2 2 2 2 2 2 2 3 2 3" xfId="14526"/>
    <cellStyle name="超链接 3 2 4 3 6" xfId="14527"/>
    <cellStyle name="40% - Accent5 3 6" xfId="14528"/>
    <cellStyle name="Accent2 4 2 3 2" xfId="14529"/>
    <cellStyle name="常规 2 2 2 2 2 2 2 3 2 4" xfId="14530"/>
    <cellStyle name="40% - Accent5 3 7" xfId="14531"/>
    <cellStyle name="一般 680 6 3" xfId="14532"/>
    <cellStyle name="Calc Currency (0)" xfId="14533"/>
    <cellStyle name="常规 2 7 4" xfId="14534"/>
    <cellStyle name="超链接 3 2 4 4 2 2" xfId="14535"/>
    <cellStyle name="40% - Accent5 4 2 2" xfId="14536"/>
    <cellStyle name="常规 2 7 4 2 2" xfId="14537"/>
    <cellStyle name="Normal 3 5" xfId="14538"/>
    <cellStyle name="40% - Accent5 4 2 2 2 2" xfId="14539"/>
    <cellStyle name="常规 2 3 2 2 5 3" xfId="14540"/>
    <cellStyle name="常规 9 2 12 2" xfId="14541"/>
    <cellStyle name="Accent6 4 2 2" xfId="14542"/>
    <cellStyle name="常规 2 7 4 3" xfId="14543"/>
    <cellStyle name="40% - Accent5 4 2 2 3" xfId="14544"/>
    <cellStyle name="輸入 2 2 3 3 4 3" xfId="14545"/>
    <cellStyle name="常规 2 7 5 2 2" xfId="14546"/>
    <cellStyle name="PERCENTAGE" xfId="14547"/>
    <cellStyle name="Normal 2 4 2 10" xfId="14548"/>
    <cellStyle name="40% - Accent5 4 2 3 2 2" xfId="14549"/>
    <cellStyle name="常规 2 3 2 3 5 3" xfId="14550"/>
    <cellStyle name="Accent3 4 4 2" xfId="14551"/>
    <cellStyle name="輸入 2 4 3 2 9 2" xfId="14552"/>
    <cellStyle name="常规 2 7 6" xfId="14553"/>
    <cellStyle name="超链接 3 2 4 4 2 4" xfId="14554"/>
    <cellStyle name="40% - Accent5 4 2 4" xfId="14555"/>
    <cellStyle name="超链接 2 8 5 2 4" xfId="14556"/>
    <cellStyle name="Accent3 4 4 2 2" xfId="14557"/>
    <cellStyle name="常规 2 7 6 2" xfId="14558"/>
    <cellStyle name="40% - Accent5 4 2 4 2" xfId="14559"/>
    <cellStyle name="Accent3 4 4 3" xfId="14560"/>
    <cellStyle name="輸入 2 4 3 2 9 3" xfId="14561"/>
    <cellStyle name="常规 2 7 7" xfId="14562"/>
    <cellStyle name="40% - Accent5 4 2 5" xfId="14563"/>
    <cellStyle name="超链接 3 2 4 4 3" xfId="14564"/>
    <cellStyle name="40% - Accent5 4 3" xfId="14565"/>
    <cellStyle name="Calculation 2 2 2 3 2 2" xfId="14566"/>
    <cellStyle name="입력 3 4 5" xfId="14567"/>
    <cellStyle name="常规 2 8 4" xfId="14568"/>
    <cellStyle name="输入 2 4" xfId="14569"/>
    <cellStyle name="40% - Accent5 4 3 2" xfId="14570"/>
    <cellStyle name="입력 3 4 6" xfId="14571"/>
    <cellStyle name="常规 2 8 5" xfId="14572"/>
    <cellStyle name="输入 2 5" xfId="14573"/>
    <cellStyle name="40% - Accent5 4 3 3" xfId="14574"/>
    <cellStyle name="Normal 7 7 2 2 2" xfId="14575"/>
    <cellStyle name="超链接 3 2 4 4 4" xfId="14576"/>
    <cellStyle name="40% - Accent5 4 4" xfId="14577"/>
    <cellStyle name="Calculation 2 2 2 3 2 3" xfId="14578"/>
    <cellStyle name="常规 2 9 4" xfId="14579"/>
    <cellStyle name="输入 3 4" xfId="14580"/>
    <cellStyle name="40% - Accent5 4 4 2" xfId="14581"/>
    <cellStyle name="常规 2 9 4 2" xfId="14582"/>
    <cellStyle name="40% - Accent5 4 4 2 2" xfId="14583"/>
    <cellStyle name="常规 2 9 5" xfId="14584"/>
    <cellStyle name="40% - Accent5 4 4 3" xfId="14585"/>
    <cellStyle name="超链接 3 2 4 4 5" xfId="14586"/>
    <cellStyle name="40% - Accent5 4 5" xfId="14587"/>
    <cellStyle name="Calculation 2 2 2 3 2 4" xfId="14588"/>
    <cellStyle name="40% - Accent5 4 5 2" xfId="14589"/>
    <cellStyle name="40% - アクセント 1 6" xfId="14590"/>
    <cellStyle name="40% - アクセント 2 2 3" xfId="14591"/>
    <cellStyle name="40% - Accent5 4 6" xfId="14592"/>
    <cellStyle name="Accent2 4 2 4 2" xfId="14593"/>
    <cellStyle name="40% - Accent5 4 7" xfId="14594"/>
    <cellStyle name="超链接 3 2 4 5 3" xfId="14595"/>
    <cellStyle name="40% - Accent5 5 3" xfId="14596"/>
    <cellStyle name="Calculation 2 2 2 3 3 2" xfId="14597"/>
    <cellStyle name="Normal 14 3 2 2" xfId="14598"/>
    <cellStyle name="超链接 3 2 4 5 4" xfId="14599"/>
    <cellStyle name="40% - Accent5 5 4" xfId="14600"/>
    <cellStyle name="Calculation 2 2 2 3 3 3" xfId="14601"/>
    <cellStyle name="Normal 14 3 2 3" xfId="14602"/>
    <cellStyle name="60% - 强调文字颜色 1 2 4 3" xfId="14603"/>
    <cellStyle name="常规 18 5 6 3" xfId="14604"/>
    <cellStyle name="超链接 3 4 2 4 4 2 4" xfId="14605"/>
    <cellStyle name="Good 2 2 2" xfId="14606"/>
    <cellStyle name="超链接 3 2 4 6" xfId="14607"/>
    <cellStyle name="40% - Accent5 6" xfId="14608"/>
    <cellStyle name="Good 2 2 2 2" xfId="14609"/>
    <cellStyle name="超链接 3 2 4 6 2" xfId="14610"/>
    <cellStyle name="40% - Accent5 6 2" xfId="14611"/>
    <cellStyle name="40% - 强调文字颜色 6 2 6" xfId="14612"/>
    <cellStyle name="Good 2 2 3" xfId="14613"/>
    <cellStyle name="Input 7 2 2 10" xfId="14614"/>
    <cellStyle name="超链接 3 2 4 7" xfId="14615"/>
    <cellStyle name="40% - Accent5 7" xfId="14616"/>
    <cellStyle name="Normal 2 4 4 2" xfId="14617"/>
    <cellStyle name="Good 2 2 4" xfId="14618"/>
    <cellStyle name="Input 7 2 2 11" xfId="14619"/>
    <cellStyle name="超链接 3 2 4 8" xfId="14620"/>
    <cellStyle name="超链接 2 6 2 5 2" xfId="14621"/>
    <cellStyle name="40% - Accent5 8" xfId="14622"/>
    <cellStyle name="超链接 3 3 2 3 4 3" xfId="14623"/>
    <cellStyle name="常规 2 3 3 3 2 2 2 2 3" xfId="14624"/>
    <cellStyle name="输入 2 6 6" xfId="14625"/>
    <cellStyle name="超链接 3 2 5" xfId="14626"/>
    <cellStyle name="40% - Accent6" xfId="14627"/>
    <cellStyle name="合計 2 6 2 4 2 2" xfId="14628"/>
    <cellStyle name="常规 2 2 3 2 2 2 4 2 3" xfId="14629"/>
    <cellStyle name="Calculation 2 2 5 4 2" xfId="14630"/>
    <cellStyle name="输入 2 6 6 2" xfId="14631"/>
    <cellStyle name="超链接 3 2 5 2" xfId="14632"/>
    <cellStyle name="40% - Accent6 2" xfId="14633"/>
    <cellStyle name="超链接 3 2 5 2 2" xfId="14634"/>
    <cellStyle name="40% - Accent6 2 2" xfId="14635"/>
    <cellStyle name="常规 6 2 3 7" xfId="14636"/>
    <cellStyle name="40% - Accent6 2 2 2 2 2" xfId="14637"/>
    <cellStyle name="常规 25 2 2 2 3 6 2" xfId="14638"/>
    <cellStyle name="常规 10 4 3 4" xfId="14639"/>
    <cellStyle name="40% - Accent6 2 2 2 2 3" xfId="14640"/>
    <cellStyle name="常规 25 2 2 2 3 6 3" xfId="14641"/>
    <cellStyle name="40% - Accent6 2 2 2 3 2" xfId="14642"/>
    <cellStyle name="常规 25 2 2 2 3 7 2" xfId="14643"/>
    <cellStyle name="40% - Accent6 2 2 2 3 3" xfId="14644"/>
    <cellStyle name="常规 25 2 2 2 3 7 3" xfId="14645"/>
    <cellStyle name="超链接 3 2 5 2 2 2 4" xfId="14646"/>
    <cellStyle name="40% - Accent6 2 2 2 4" xfId="14647"/>
    <cellStyle name="常规 25 2 2 2 3 8" xfId="14648"/>
    <cellStyle name="计算 2 2 4 2 4 2" xfId="14649"/>
    <cellStyle name="Calculation 2 2 2 9 2" xfId="14650"/>
    <cellStyle name="40% - Accent6 2 2 2 4 2" xfId="14651"/>
    <cellStyle name="常规 25 2 2 2 3 8 2" xfId="14652"/>
    <cellStyle name="Note 2 10" xfId="14653"/>
    <cellStyle name="40% - Accent6 2 2 2 5" xfId="14654"/>
    <cellStyle name="常规 25 2 2 2 3 9" xfId="14655"/>
    <cellStyle name="计算 2 2 4 2 4 3" xfId="14656"/>
    <cellStyle name="Calculation 2 2 2 9 3" xfId="14657"/>
    <cellStyle name="輸出 2 3 3 3 6" xfId="14658"/>
    <cellStyle name="Примечание 3 2 5" xfId="14659"/>
    <cellStyle name="合計 2 3 3 3 5 3" xfId="14660"/>
    <cellStyle name="超链接 4 2 2 3" xfId="14661"/>
    <cellStyle name="Accent3 2 2 2 2 2" xfId="14662"/>
    <cellStyle name="40% - Accent6 2 2 3 2" xfId="14663"/>
    <cellStyle name="60% - Accent4 4 2 2 3" xfId="14664"/>
    <cellStyle name="メモ 2 4" xfId="14665"/>
    <cellStyle name="40% - Accent6 2 2 3 2 2" xfId="14666"/>
    <cellStyle name="輸出 2 3 3 3 7" xfId="14667"/>
    <cellStyle name="Примечание 3 2 6" xfId="14668"/>
    <cellStyle name="超链接 4 2 2 4" xfId="14669"/>
    <cellStyle name="Accent3 2 2 2 2 3" xfId="14670"/>
    <cellStyle name="40% - Accent6 2 2 3 3" xfId="14671"/>
    <cellStyle name="60% - Accent4 3 3 2 2" xfId="14672"/>
    <cellStyle name="Примечание 3 3 5" xfId="14673"/>
    <cellStyle name="合計 2 3 3 3 6 3" xfId="14674"/>
    <cellStyle name="超链接 4 2 3 3" xfId="14675"/>
    <cellStyle name="Accent3 2 2 2 3 2" xfId="14676"/>
    <cellStyle name="超链接 3 6 5 2 4" xfId="14677"/>
    <cellStyle name="Accent4 2 4 2 2" xfId="14678"/>
    <cellStyle name="40% - Accent6 2 2 4 2" xfId="14679"/>
    <cellStyle name="常规 3 2 12" xfId="14680"/>
    <cellStyle name="60% - 强调文字颜色 3 2 2" xfId="14681"/>
    <cellStyle name="요약 2 3 2 6" xfId="14682"/>
    <cellStyle name="超链接 5 2 2 5" xfId="14683"/>
    <cellStyle name="Примечание 3 3 5 2" xfId="14684"/>
    <cellStyle name="Accent3 2 2 2 3 2 2" xfId="14685"/>
    <cellStyle name="40% - Accent6 2 2 4 2 2" xfId="14686"/>
    <cellStyle name="輸入 2 5 5 2 8 3" xfId="14687"/>
    <cellStyle name="Accent1 3 4" xfId="14688"/>
    <cellStyle name="常规 3 2 12 2" xfId="14689"/>
    <cellStyle name="60% - 强调文字颜色 3 2 2 2" xfId="14690"/>
    <cellStyle name="Примечание 3 3 6" xfId="14691"/>
    <cellStyle name="超链接 4 2 3 4" xfId="14692"/>
    <cellStyle name="Accent3 2 2 2 3 3" xfId="14693"/>
    <cellStyle name="40% - Accent6 2 2 4 3" xfId="14694"/>
    <cellStyle name="常规 3 2 13" xfId="14695"/>
    <cellStyle name="60% - 强调文字颜色 3 2 3" xfId="14696"/>
    <cellStyle name="40% - Accent6 2 3 2 2 2" xfId="14697"/>
    <cellStyle name="40% - Accent6 2 3 2 3" xfId="14698"/>
    <cellStyle name="Normal 2 5 2 4" xfId="14699"/>
    <cellStyle name="超链接 2 6 3 3 4" xfId="14700"/>
    <cellStyle name="Accent3 2 2 3 2" xfId="14701"/>
    <cellStyle name="40% - Accent6 2 3 3" xfId="14702"/>
    <cellStyle name="Normal 2 5 2 4 2" xfId="14703"/>
    <cellStyle name="Примечание 4 2 5" xfId="14704"/>
    <cellStyle name="超链接 4 3 2 3" xfId="14705"/>
    <cellStyle name="Accent3 2 2 3 2 2" xfId="14706"/>
    <cellStyle name="一般 10 12" xfId="14707"/>
    <cellStyle name="40% - Accent6 2 3 3 2" xfId="14708"/>
    <cellStyle name="Input 3 4 10" xfId="14709"/>
    <cellStyle name="Input [yellow] 2 11" xfId="14710"/>
    <cellStyle name="40% - Accent6 2 3 3 2 2" xfId="14711"/>
    <cellStyle name="計算方式 6 2 3" xfId="14712"/>
    <cellStyle name="Input 3 4 10 2" xfId="14713"/>
    <cellStyle name="40% - Accent6 2 4 2" xfId="14714"/>
    <cellStyle name="40% - Accent6 2 4 2 2" xfId="14715"/>
    <cellStyle name="Normal 2 5 3 4" xfId="14716"/>
    <cellStyle name="常规 2 3 2 4 2 2" xfId="14717"/>
    <cellStyle name="超链接 2 6 3 4 4" xfId="14718"/>
    <cellStyle name="Accent3 2 2 4 2" xfId="14719"/>
    <cellStyle name="40% - Accent6 2 4 3" xfId="14720"/>
    <cellStyle name="Normal 2 5 3 5" xfId="14721"/>
    <cellStyle name="常规 2 3 2 4 2 3" xfId="14722"/>
    <cellStyle name="超链接 2 6 3 4 5" xfId="14723"/>
    <cellStyle name="60% - 着色 6 2 2" xfId="14724"/>
    <cellStyle name="Accent3 2 2 4 3" xfId="14725"/>
    <cellStyle name="40% - Accent6 2 4 4" xfId="14726"/>
    <cellStyle name="60% - 强调文字颜色 5 2" xfId="14727"/>
    <cellStyle name="나쁨 2 2" xfId="14728"/>
    <cellStyle name="Normal 2 5 4 4" xfId="14729"/>
    <cellStyle name="常规 2 3 2 4 3 2" xfId="14730"/>
    <cellStyle name="好_COSCON THAILAND COSNAM STAFF 2012 JULY_东南亚分部各类数据统计-201212(泰国更新) (3) 2" xfId="14731"/>
    <cellStyle name="超链接 2 6 3 5 4" xfId="14732"/>
    <cellStyle name="Accent3 2 2 5 2" xfId="14733"/>
    <cellStyle name="Input 6 15" xfId="14734"/>
    <cellStyle name="Note 3 2 5 2 2" xfId="14735"/>
    <cellStyle name="40% - Accent6 2 5 3" xfId="14736"/>
    <cellStyle name="計算方式 2 3 2 5 2 3" xfId="14737"/>
    <cellStyle name="Input 13 10 3" xfId="14738"/>
    <cellStyle name="40% - Accent6 2 6 2" xfId="14739"/>
    <cellStyle name="Calculation 5 9 2" xfId="14740"/>
    <cellStyle name="一般 5 2" xfId="14741"/>
    <cellStyle name="Input 2 3 2 3 2 3" xfId="14742"/>
    <cellStyle name="計算方式 2 4 5 2 9 2" xfId="14743"/>
    <cellStyle name="40% - Accent6 2 7" xfId="14744"/>
    <cellStyle name="計算方式 2 3 2 5 4" xfId="14745"/>
    <cellStyle name="Input 13 12" xfId="14746"/>
    <cellStyle name="計算方式 2 4 5 2 9 3" xfId="14747"/>
    <cellStyle name="40% - Accent6 2 8" xfId="14748"/>
    <cellStyle name="計算方式 2 3 2 5 5" xfId="14749"/>
    <cellStyle name="Input 13 13" xfId="14750"/>
    <cellStyle name="Calculation 5 9 3" xfId="14751"/>
    <cellStyle name="輸入 2 5 5 2 7 2" xfId="14752"/>
    <cellStyle name="Accent1 2 3" xfId="14753"/>
    <cellStyle name="Total 2 2 2 4 3 3" xfId="14754"/>
    <cellStyle name="40% - Accent6 3 2 2 3" xfId="14755"/>
    <cellStyle name="Accent1 3 2" xfId="14756"/>
    <cellStyle name="Total 2 2 2 4 4 2" xfId="14757"/>
    <cellStyle name="40% - Accent6 3 2 3 2" xfId="14758"/>
    <cellStyle name="常规 10 6 3 2" xfId="14759"/>
    <cellStyle name="常规 25 2 3 2 4 6" xfId="14760"/>
    <cellStyle name="40% - Accent6 3 2 3 2 2" xfId="14761"/>
    <cellStyle name="常规 3 2 2 3 5 3" xfId="14762"/>
    <cellStyle name="60% - Accent5 4 2 2 3" xfId="14763"/>
    <cellStyle name="Accent1 3 2 2" xfId="14764"/>
    <cellStyle name="輸入 2 5 5 2 8 2" xfId="14765"/>
    <cellStyle name="Accent1 3 3" xfId="14766"/>
    <cellStyle name="Total 2 2 2 4 4 3" xfId="14767"/>
    <cellStyle name="40% - Accent6 3 2 3 3" xfId="14768"/>
    <cellStyle name="40% - Accent6 3 2 4 2" xfId="14769"/>
    <cellStyle name="常规 25 2 3 2 5 6" xfId="14770"/>
    <cellStyle name="常规 8 2 12" xfId="14771"/>
    <cellStyle name="Accent1 4 2" xfId="14772"/>
    <cellStyle name="超链接 3 2 5 3 3 3" xfId="14773"/>
    <cellStyle name="40% - Accent6 3 3 3" xfId="14774"/>
    <cellStyle name="常规 10 7 3" xfId="14775"/>
    <cellStyle name="강조색5 2 2 4" xfId="14776"/>
    <cellStyle name="Accent2 3" xfId="14777"/>
    <cellStyle name="Accent3 2" xfId="14778"/>
    <cellStyle name="Total 2 2 2 6 3" xfId="14779"/>
    <cellStyle name="40% - Accent6 3 4 2" xfId="14780"/>
    <cellStyle name="常规 10 8 2" xfId="14781"/>
    <cellStyle name="강조색5 2 3 3" xfId="14782"/>
    <cellStyle name="備註 2 2 10 2" xfId="14783"/>
    <cellStyle name="常规 3 25 3" xfId="14784"/>
    <cellStyle name="常规 3 30 3" xfId="14785"/>
    <cellStyle name="40% - Accent6 3 4 2 2" xfId="14786"/>
    <cellStyle name="常规 10 8 2 2" xfId="14787"/>
    <cellStyle name="Accent3 2 2" xfId="14788"/>
    <cellStyle name="Accent4 2" xfId="14789"/>
    <cellStyle name="Total 2 2 2 7 3" xfId="14790"/>
    <cellStyle name="40% - Accent6 3 5 2" xfId="14791"/>
    <cellStyle name="常规 10 9 2" xfId="14792"/>
    <cellStyle name="강조색5 2 4 3" xfId="14793"/>
    <cellStyle name="備註 2 2 11 2" xfId="14794"/>
    <cellStyle name="備註 2 2 13" xfId="14795"/>
    <cellStyle name="40% - Accent6 3 7" xfId="14796"/>
    <cellStyle name="一般 6 2" xfId="14797"/>
    <cellStyle name="Accent6" xfId="14798"/>
    <cellStyle name="汇总 3 4 3" xfId="14799"/>
    <cellStyle name="合計 2 2 3 3 6" xfId="14800"/>
    <cellStyle name="Bad 5" xfId="14801"/>
    <cellStyle name="超链接 3 2 5 4 2" xfId="14802"/>
    <cellStyle name="40% - Accent6 4 2" xfId="14803"/>
    <cellStyle name="常规 11 6" xfId="14804"/>
    <cellStyle name="Итог 11 3" xfId="14805"/>
    <cellStyle name="Normal 2 6 10" xfId="14806"/>
    <cellStyle name="40% - Accent6 4 2 2 2 2" xfId="14807"/>
    <cellStyle name="60% - 강조색5 3" xfId="14808"/>
    <cellStyle name="常规 3 3 2 2 5 3" xfId="14809"/>
    <cellStyle name="常规 9 2 10 6" xfId="14810"/>
    <cellStyle name="標題 4 2 7" xfId="14811"/>
    <cellStyle name="40% - Accent6 4 2 3 2 2" xfId="14812"/>
    <cellStyle name="常规 3 3 2 3 5 3" xfId="14813"/>
    <cellStyle name="60% - Accent6 4 2 2 3" xfId="14814"/>
    <cellStyle name="標題 5 2 7" xfId="14815"/>
    <cellStyle name="計算方式 7 2 2" xfId="14816"/>
    <cellStyle name="40% - Accent6 4 2 3 3" xfId="14817"/>
    <cellStyle name="Accent4 4 4 2 2" xfId="14818"/>
    <cellStyle name="計算方式 2 4 2 3" xfId="14819"/>
    <cellStyle name="40% - Accent6 4 2 4 2" xfId="14820"/>
    <cellStyle name="Accent4 4 4 3" xfId="14821"/>
    <cellStyle name="40% - Accent6 4 2 5" xfId="14822"/>
    <cellStyle name="60% - Accent4 2 2 3 2 2" xfId="14823"/>
    <cellStyle name="Total 2 2 3 5 3" xfId="14824"/>
    <cellStyle name="差 2 3" xfId="14825"/>
    <cellStyle name="설명 텍스트 2 2 2 3" xfId="14826"/>
    <cellStyle name="40% - Accent6 4 3 2" xfId="14827"/>
    <cellStyle name="常规 11 7 2" xfId="14828"/>
    <cellStyle name="常规 2 2 2 2 2 10" xfId="14829"/>
    <cellStyle name="超链接 3 2 5 4 4" xfId="14830"/>
    <cellStyle name="40% - Accent6 4 4" xfId="14831"/>
    <cellStyle name="Calculation 2 2 2 4 2 3" xfId="14832"/>
    <cellStyle name="常规 11 8" xfId="14833"/>
    <cellStyle name="汇总 3 4 5" xfId="14834"/>
    <cellStyle name="合計 2 2 3 3 8" xfId="14835"/>
    <cellStyle name="Bad 7" xfId="14836"/>
    <cellStyle name="설명 텍스트 2 2 3 3" xfId="14837"/>
    <cellStyle name="40% - Accent6 4 4 2" xfId="14838"/>
    <cellStyle name="常规 11 8 2" xfId="14839"/>
    <cellStyle name="40% - Accent6 4 4 3" xfId="14840"/>
    <cellStyle name="40% - Accent6 4 6" xfId="14841"/>
    <cellStyle name="40% - Accent6 4 7" xfId="14842"/>
    <cellStyle name="超链接 3 2 5 5" xfId="14843"/>
    <cellStyle name="40% - Accent6 5" xfId="14844"/>
    <cellStyle name="超链接 3 2 5 5 2" xfId="14845"/>
    <cellStyle name="40% - Accent6 5 2" xfId="14846"/>
    <cellStyle name="常规 12 6" xfId="14847"/>
    <cellStyle name="超链接 3 2 5 5 3" xfId="14848"/>
    <cellStyle name="40% - Accent6 5 3" xfId="14849"/>
    <cellStyle name="Calculation 2 2 2 4 3 2" xfId="14850"/>
    <cellStyle name="常规 12 7" xfId="14851"/>
    <cellStyle name="Normal 14 4 2 2" xfId="14852"/>
    <cellStyle name="超链接 3 2 5 5 4" xfId="14853"/>
    <cellStyle name="40% - Accent6 5 4" xfId="14854"/>
    <cellStyle name="Calculation 2 2 2 4 3 3" xfId="14855"/>
    <cellStyle name="常规 12 8" xfId="14856"/>
    <cellStyle name="Warning Text 2 2 2 3" xfId="14857"/>
    <cellStyle name="常规 18 5 7 3" xfId="14858"/>
    <cellStyle name="Good 2 3 2" xfId="14859"/>
    <cellStyle name="超链接 3 2 5 6" xfId="14860"/>
    <cellStyle name="超链接 3 2 2 10" xfId="14861"/>
    <cellStyle name="40% - Accent6 6" xfId="14862"/>
    <cellStyle name="Warning Text 2 2 2 4" xfId="14863"/>
    <cellStyle name="常规 6 2 2 2 3 2 2 2" xfId="14864"/>
    <cellStyle name="Good 2 3 3" xfId="14865"/>
    <cellStyle name="超链接 3 2 5 7" xfId="14866"/>
    <cellStyle name="超链接 3 2 2 11" xfId="14867"/>
    <cellStyle name="40% - Accent6 7" xfId="14868"/>
    <cellStyle name="Normal 2 4 5 2" xfId="14869"/>
    <cellStyle name="Good 2 3 4" xfId="14870"/>
    <cellStyle name="超链接 3 2 5 8" xfId="14871"/>
    <cellStyle name="超链接 3 2 2 12" xfId="14872"/>
    <cellStyle name="超链接 2 6 2 6 2" xfId="14873"/>
    <cellStyle name="40% - Accent6 8" xfId="14874"/>
    <cellStyle name="40% - Акцент1" xfId="14875"/>
    <cellStyle name="常规 2 2 2 3 3 4 3" xfId="14876"/>
    <cellStyle name="40% - Акцент1 2" xfId="14877"/>
    <cellStyle name="常规 3 2 2 3 2 2 3 4" xfId="14878"/>
    <cellStyle name="超链接 2 3 2 3 3 3 2" xfId="14879"/>
    <cellStyle name="40% - Акцент1 3" xfId="14880"/>
    <cellStyle name="40% - Акцент2" xfId="14881"/>
    <cellStyle name="常规 2 2 2 3 3 4 4" xfId="14882"/>
    <cellStyle name="40% - Акцент3" xfId="14883"/>
    <cellStyle name="60% - Accent2 3 4 2" xfId="14884"/>
    <cellStyle name="超链接 8 3 3 6" xfId="14885"/>
    <cellStyle name="超链接 3 2 3 2 3 3 4" xfId="14886"/>
    <cellStyle name="40% - Акцент3 3" xfId="14887"/>
    <cellStyle name="40% - Акцент5" xfId="14888"/>
    <cellStyle name="Input 2 2 2 3 8" xfId="14889"/>
    <cellStyle name="40% - Акцент5 2" xfId="14890"/>
    <cellStyle name="輔色4 2 5 3 2" xfId="14891"/>
    <cellStyle name="Input 2 2 2 3 9" xfId="14892"/>
    <cellStyle name="超链接 3 10 2" xfId="14893"/>
    <cellStyle name="40% - Акцент5 3" xfId="14894"/>
    <cellStyle name="40% - Акцент6" xfId="14895"/>
    <cellStyle name="Input 2 2 2 4 8" xfId="14896"/>
    <cellStyle name="40% - Акцент6 2" xfId="14897"/>
    <cellStyle name="超链接 3 11 2" xfId="14898"/>
    <cellStyle name="40% - Акцент6 3" xfId="14899"/>
    <cellStyle name="계산 2 13" xfId="14900"/>
    <cellStyle name="Normal 3 2 2 4 3 3" xfId="14901"/>
    <cellStyle name="计算 2 2 2 5 7" xfId="14902"/>
    <cellStyle name="40% - アクセント 1" xfId="14903"/>
    <cellStyle name="계산 2 13 2" xfId="14904"/>
    <cellStyle name="Normal 3 2 2 4 3 3 2" xfId="14905"/>
    <cellStyle name="강조색4 2 4" xfId="14906"/>
    <cellStyle name="计算 2 2 2 5 7 2" xfId="14907"/>
    <cellStyle name="40% - アクセント 1 2" xfId="14908"/>
    <cellStyle name="常规 42 6 7 3" xfId="14909"/>
    <cellStyle name="40% - アクセント 1 2 2" xfId="14910"/>
    <cellStyle name="40% - アクセント 1 3 2" xfId="14911"/>
    <cellStyle name="40% - アクセント 1 3 3" xfId="14912"/>
    <cellStyle name="Input 11 2 8" xfId="14913"/>
    <cellStyle name="40% - アクセント 1 4 2" xfId="14914"/>
    <cellStyle name="Accent2 4 2 3 2 2" xfId="14915"/>
    <cellStyle name="Input 11 2 9" xfId="14916"/>
    <cellStyle name="一般 680 6 3 2" xfId="14917"/>
    <cellStyle name="Calc Currency (0) 2" xfId="14918"/>
    <cellStyle name="40% - アクセント 1 4 3" xfId="14919"/>
    <cellStyle name="40% - アクセント 1 5" xfId="14920"/>
    <cellStyle name="40% - アクセント 2 2 2" xfId="14921"/>
    <cellStyle name="계산 2 14" xfId="14922"/>
    <cellStyle name="Normal 3 2 2 4 3 4" xfId="14923"/>
    <cellStyle name="计算 2 2 2 5 8" xfId="14924"/>
    <cellStyle name="40% - アクセント 2" xfId="14925"/>
    <cellStyle name="计算 2 2 2 5 8 2" xfId="14926"/>
    <cellStyle name="40% - アクセント 2 2" xfId="14927"/>
    <cellStyle name="40% - アクセント 2 4" xfId="14928"/>
    <cellStyle name="输入 6 3" xfId="14929"/>
    <cellStyle name="計算方式 2 5 2 5 2 7 3" xfId="14930"/>
    <cellStyle name="Input 12 2 8" xfId="14931"/>
    <cellStyle name="40% - アクセント 2 4 2" xfId="14932"/>
    <cellStyle name="40% - アクセント 3 5" xfId="14933"/>
    <cellStyle name="Input 12 2 9" xfId="14934"/>
    <cellStyle name="40% - アクセント 2 4 3" xfId="14935"/>
    <cellStyle name="40% - アクセント 3 6" xfId="14936"/>
    <cellStyle name="常规 2 2 4 4 2 2 2" xfId="14937"/>
    <cellStyle name="计算 2 2 2 5 9" xfId="14938"/>
    <cellStyle name="40% - アクセント 3" xfId="14939"/>
    <cellStyle name="常规 6 6 3 3 2" xfId="14940"/>
    <cellStyle name="計算方式 2 2 6 9 2" xfId="14941"/>
    <cellStyle name="Input 5 2 2 9 2" xfId="14942"/>
    <cellStyle name="Input 12 2 5" xfId="14943"/>
    <cellStyle name="计算 2 2 2 5 9 2" xfId="14944"/>
    <cellStyle name="40% - アクセント 3 2" xfId="14945"/>
    <cellStyle name="常规 2 2 2 3 2 2 2 2 2 2 3" xfId="14946"/>
    <cellStyle name="Input 12 2 5 2" xfId="14947"/>
    <cellStyle name="40% - アクセント 3 2 2" xfId="14948"/>
    <cellStyle name="Input 12 2 5 3" xfId="14949"/>
    <cellStyle name="40% - アクセント 3 2 3" xfId="14950"/>
    <cellStyle name="Input 12 2 6" xfId="14951"/>
    <cellStyle name="计算 2 2 2 5 9 3" xfId="14952"/>
    <cellStyle name="40% - アクセント 3 3" xfId="14953"/>
    <cellStyle name="Input 12 2 6 2" xfId="14954"/>
    <cellStyle name="40% - アクセント 3 3 2" xfId="14955"/>
    <cellStyle name="Input 12 2 6 3" xfId="14956"/>
    <cellStyle name="40% - アクセント 3 3 3" xfId="14957"/>
    <cellStyle name="输入 6 2" xfId="14958"/>
    <cellStyle name="計算方式 2 5 2 5 2 7 2" xfId="14959"/>
    <cellStyle name="Input 12 2 7" xfId="14960"/>
    <cellStyle name="40% - アクセント 3 4" xfId="14961"/>
    <cellStyle name="Input 13 2 8" xfId="14962"/>
    <cellStyle name="Input 12 2 7 2" xfId="14963"/>
    <cellStyle name="40% - アクセント 3 4 2" xfId="14964"/>
    <cellStyle name="40% - アクセント 4 2" xfId="14965"/>
    <cellStyle name="40% - アクセント 4 3" xfId="14966"/>
    <cellStyle name="常规 7 3 10 2" xfId="14967"/>
    <cellStyle name="40% - アクセント 4 4" xfId="14968"/>
    <cellStyle name="注释 3 2" xfId="14969"/>
    <cellStyle name="Input 14 2 8" xfId="14970"/>
    <cellStyle name="40% - アクセント 4 4 2" xfId="14971"/>
    <cellStyle name="常规 7 3 10 3" xfId="14972"/>
    <cellStyle name="40% - アクセント 4 5" xfId="14973"/>
    <cellStyle name="40% - アクセント 5 2" xfId="14974"/>
    <cellStyle name="合計 2 2 2 5 2 6 3" xfId="14975"/>
    <cellStyle name="常规 7 10 7 3" xfId="14976"/>
    <cellStyle name="40% - アクセント 5 2 2" xfId="14977"/>
    <cellStyle name="常规 2 2 8 10" xfId="14978"/>
    <cellStyle name="40% - アクセント 5 3" xfId="14979"/>
    <cellStyle name="40% - アクセント 5 4" xfId="14980"/>
    <cellStyle name="常规 21 6 2 3 2 2" xfId="14981"/>
    <cellStyle name="常规 2 2 8 11" xfId="14982"/>
    <cellStyle name="Input 20 2 8" xfId="14983"/>
    <cellStyle name="Input 15 2 8" xfId="14984"/>
    <cellStyle name="合計 2 2 2 5 2 8 3" xfId="14985"/>
    <cellStyle name="常规 7 10 9 3" xfId="14986"/>
    <cellStyle name="40% - アクセント 5 4 2" xfId="14987"/>
    <cellStyle name="常规 2 2 8 12" xfId="14988"/>
    <cellStyle name="40% - アクセント 5 5" xfId="14989"/>
    <cellStyle name="40% - アクセント 5 6" xfId="14990"/>
    <cellStyle name="40% - アクセント 6" xfId="14991"/>
    <cellStyle name="40% - アクセント 6 2" xfId="14992"/>
    <cellStyle name="超链接 3 4 3 3 2 3 5" xfId="14993"/>
    <cellStyle name="常规 7 11 7 3" xfId="14994"/>
    <cellStyle name="40% - アクセント 6 2 2" xfId="14995"/>
    <cellStyle name="40% - アクセント 6 3" xfId="14996"/>
    <cellStyle name="備註 2 4 4 2 4" xfId="14997"/>
    <cellStyle name="常规 7 11 8 3" xfId="14998"/>
    <cellStyle name="40% - アクセント 6 3 2" xfId="14999"/>
    <cellStyle name="Output 2 2 2 2 2 2 3" xfId="15000"/>
    <cellStyle name="40% - アクセント 6 5" xfId="15001"/>
    <cellStyle name="超链接 3 4 2 2 3 4 2 3" xfId="15002"/>
    <cellStyle name="40% - 강조색1 2" xfId="15003"/>
    <cellStyle name="40% - 강조색1 2 2 2" xfId="15004"/>
    <cellStyle name="40% - 강조색1 2 2 2 2" xfId="15005"/>
    <cellStyle name="常规 4 4 4 4 2" xfId="15006"/>
    <cellStyle name="40% - 강조색1 2 2 2 3" xfId="15007"/>
    <cellStyle name="超链接 3 7 4 2 4" xfId="15008"/>
    <cellStyle name="Accent4 3 3 2 2" xfId="15009"/>
    <cellStyle name="40% - 강조색1 2 2 3" xfId="15010"/>
    <cellStyle name="40% - 강조색1 2 2 3 2" xfId="15011"/>
    <cellStyle name="常规 4 4 4 5 2" xfId="15012"/>
    <cellStyle name="40% - 강조색1 2 2 3 3" xfId="15013"/>
    <cellStyle name="超链接 3 3 6 3 2 4" xfId="15014"/>
    <cellStyle name="Total 2 2 2 3 5 3" xfId="15015"/>
    <cellStyle name="60% - Accent4 4 2 3 2" xfId="15016"/>
    <cellStyle name="メモ 3 3" xfId="15017"/>
    <cellStyle name="常规 10 5 4 3" xfId="15018"/>
    <cellStyle name="40% - 강조색1 2 2 4" xfId="15019"/>
    <cellStyle name="60% - Accent4 4 2 3 3" xfId="15020"/>
    <cellStyle name="40% - 강조색1 2 2 5" xfId="15021"/>
    <cellStyle name="40% - 강조색1 2 3" xfId="15022"/>
    <cellStyle name="超链接 3 2 2 4 3 2 4" xfId="15023"/>
    <cellStyle name="40% - 강조색1 2 3 2" xfId="15024"/>
    <cellStyle name="Grey 2 2 2" xfId="15025"/>
    <cellStyle name="40% - 강조색1 2 3 3" xfId="15026"/>
    <cellStyle name="超链接 3 2 2 4 3 3 4" xfId="15027"/>
    <cellStyle name="40% - 강조색1 2 4 2" xfId="15028"/>
    <cellStyle name="超链接 3 2 2 4 3 3 5" xfId="15029"/>
    <cellStyle name="Grey 2 3 2" xfId="15030"/>
    <cellStyle name="40% - 강조색1 2 4 3" xfId="15031"/>
    <cellStyle name="Normal 19 3 3" xfId="15032"/>
    <cellStyle name="40% - 강조색1 2 6" xfId="15033"/>
    <cellStyle name="超链接 3 4 2 2 3 4 2 4" xfId="15034"/>
    <cellStyle name="40% - 강조색1 3" xfId="15035"/>
    <cellStyle name="40% - 강조색1 3 3" xfId="15036"/>
    <cellStyle name="40% - 강조색1 4" xfId="15037"/>
    <cellStyle name="40% - 강조색1 4 3" xfId="15038"/>
    <cellStyle name="40% - 강조색1 5" xfId="15039"/>
    <cellStyle name="Heading 1 2 2 4" xfId="15040"/>
    <cellStyle name="40% - 강조색1 5 3" xfId="15041"/>
    <cellStyle name="Input 2 2 2 2 2 3 2" xfId="15042"/>
    <cellStyle name="40% - 강조색1 6" xfId="15043"/>
    <cellStyle name="常规 3 9 2 2" xfId="15044"/>
    <cellStyle name="Input 2 2 2 2 2 3 3" xfId="15045"/>
    <cellStyle name="40% - 강조색1 7" xfId="15046"/>
    <cellStyle name="常规 42 8 6 2 2" xfId="15047"/>
    <cellStyle name="Input 4 2 2 7 3" xfId="15048"/>
    <cellStyle name="40% - 강조색2" xfId="15049"/>
    <cellStyle name="Heading 3 2 2 5" xfId="15050"/>
    <cellStyle name="Input 2 5 2 3" xfId="15051"/>
    <cellStyle name="요약 2 3 2 2 11" xfId="15052"/>
    <cellStyle name="40% - 강조색2 2" xfId="15053"/>
    <cellStyle name="合計 2 4 5 9 2" xfId="15054"/>
    <cellStyle name="40% - 강조색2 2 2 2 2" xfId="15055"/>
    <cellStyle name="60% - Accent6 4 6" xfId="15056"/>
    <cellStyle name="Output 2 3 5 2 2" xfId="15057"/>
    <cellStyle name="常规 2 2 10 2" xfId="15058"/>
    <cellStyle name="常规 5 2 2 2 4 2 2" xfId="15059"/>
    <cellStyle name="合計 2 4 5 9 3" xfId="15060"/>
    <cellStyle name="40% - 강조색2 2 2 2 3" xfId="15061"/>
    <cellStyle name="60% - Accent6 4 7" xfId="15062"/>
    <cellStyle name="40% - 강조색2 2 2 3 2" xfId="15063"/>
    <cellStyle name="Bad 4 4 2 2" xfId="15064"/>
    <cellStyle name="常规 2 2 11 2" xfId="15065"/>
    <cellStyle name="40% - 강조색2 2 2 3 3" xfId="15066"/>
    <cellStyle name="合計 2 3 5 2 7" xfId="15067"/>
    <cellStyle name="Heading 3 2 2 5 3" xfId="15068"/>
    <cellStyle name="40% - 강조색2 2 3" xfId="15069"/>
    <cellStyle name="Calculation 4 2 3 9" xfId="15070"/>
    <cellStyle name="超链接 3 2 2 5 3 2 4" xfId="15071"/>
    <cellStyle name="40% - 강조색2 2 3 2" xfId="15072"/>
    <cellStyle name="40% - 강조색2 2 4" xfId="15073"/>
    <cellStyle name="40% - 강조색2 2 5" xfId="15074"/>
    <cellStyle name="備註 3 2 6 2" xfId="15075"/>
    <cellStyle name="40% - 강조색2 2 6" xfId="15076"/>
    <cellStyle name="Heading 3 2 2 7" xfId="15077"/>
    <cellStyle name="40% - 강조색2 4" xfId="15078"/>
    <cellStyle name="超链接 6 3 4" xfId="15079"/>
    <cellStyle name="Input 4 3 11" xfId="15080"/>
    <cellStyle name="40% - 강조색2 4 3" xfId="15081"/>
    <cellStyle name="常规 10 2 2 2 2 2 2" xfId="15082"/>
    <cellStyle name="Heading 3 2 2 8" xfId="15083"/>
    <cellStyle name="40% - 강조색2 5" xfId="15084"/>
    <cellStyle name="Пояснение 2" xfId="15085"/>
    <cellStyle name="輸出 2 2 2 4 2 4 3" xfId="15086"/>
    <cellStyle name="Heading 1 3 2 3" xfId="15087"/>
    <cellStyle name="40% - 강조색2 5 2" xfId="15088"/>
    <cellStyle name="Heading 1 3 2 4" xfId="15089"/>
    <cellStyle name="40% - 강조색2 5 3" xfId="15090"/>
    <cellStyle name="Input 2 2 2 2 2 4 2" xfId="15091"/>
    <cellStyle name="40% - 강조색2 6" xfId="15092"/>
    <cellStyle name="Пояснение 3" xfId="15093"/>
    <cellStyle name="常规 3 9 3 2" xfId="15094"/>
    <cellStyle name="Input 2 2 2 2 2 4 3" xfId="15095"/>
    <cellStyle name="40% - 강조색2 7" xfId="15096"/>
    <cellStyle name="Heading 4 2 3 2" xfId="15097"/>
    <cellStyle name="40% - 강조색3" xfId="15098"/>
    <cellStyle name="Input 2 5 3 3" xfId="15099"/>
    <cellStyle name="Heading 4 2 3 2 2" xfId="15100"/>
    <cellStyle name="40% - 강조색3 2" xfId="15101"/>
    <cellStyle name="Normal 9 9" xfId="15102"/>
    <cellStyle name="常规 2 11 9 2" xfId="15103"/>
    <cellStyle name="40% - 輔色3 2 4 2" xfId="15104"/>
    <cellStyle name="40% - 강조색3 2 2 2 2" xfId="15105"/>
    <cellStyle name="常规 3 17 8" xfId="15106"/>
    <cellStyle name="常规 2 11 9 3" xfId="15107"/>
    <cellStyle name="40% - 輔色3 2 4 3" xfId="15108"/>
    <cellStyle name="SUZ 2" xfId="15109"/>
    <cellStyle name="常规 7 2 10 2" xfId="15110"/>
    <cellStyle name="40% - 강조색3 2 2 2 3" xfId="15111"/>
    <cellStyle name="常规 3 17 9" xfId="15112"/>
    <cellStyle name="40% - 輔色3 2 5 2" xfId="15113"/>
    <cellStyle name="40% - 강조색3 2 2 3 2" xfId="15114"/>
    <cellStyle name="常规 3 18 8" xfId="15115"/>
    <cellStyle name="40% - 輔色3 2 5 3" xfId="15116"/>
    <cellStyle name="40% - 강조색3 2 2 3 3" xfId="15117"/>
    <cellStyle name="常规 3 18 9" xfId="15118"/>
    <cellStyle name="40% - 강조색3 2 3" xfId="15119"/>
    <cellStyle name="超链接 3 2 2 6 3 2 4" xfId="15120"/>
    <cellStyle name="40% - 강조색3 2 3 2" xfId="15121"/>
    <cellStyle name="合計 7 2 6" xfId="15122"/>
    <cellStyle name="Total 2 4 3 2" xfId="15123"/>
    <cellStyle name="40% - 강조색3 2 3 3" xfId="15124"/>
    <cellStyle name="40% - 강조색3 2 4" xfId="15125"/>
    <cellStyle name="Note 3 2 2 2 4 2" xfId="15126"/>
    <cellStyle name="표준_(정보부문)월별인원계획" xfId="15127"/>
    <cellStyle name="40% - 강조색3 2 5" xfId="15128"/>
    <cellStyle name="備註 3 3 6 2" xfId="15129"/>
    <cellStyle name="Normal 3 2 2 3 3 3 2" xfId="15130"/>
    <cellStyle name="40% - 강조색3 2 6" xfId="15131"/>
    <cellStyle name="40% - 강조색3 3" xfId="15132"/>
    <cellStyle name="40% - 강조색3 3 3" xfId="15133"/>
    <cellStyle name="Вычисление 11" xfId="15134"/>
    <cellStyle name="常规 3 4 5 2 2 2" xfId="15135"/>
    <cellStyle name="40% - 강조색3 4 3" xfId="15136"/>
    <cellStyle name="常规 10 2 2 2 3 2 2" xfId="15137"/>
    <cellStyle name="合計 2 2 3 3 2 7 3" xfId="15138"/>
    <cellStyle name="Heading 1 4 2 3" xfId="15139"/>
    <cellStyle name="40% - 강조색3 5 2" xfId="15140"/>
    <cellStyle name="常规 3 4 5 2 3 2" xfId="15141"/>
    <cellStyle name="Heading 1 4 2 4" xfId="15142"/>
    <cellStyle name="40% - 강조색3 5 3" xfId="15143"/>
    <cellStyle name="40% - 강조색3 6" xfId="15144"/>
    <cellStyle name="40% - 강조색3 7" xfId="15145"/>
    <cellStyle name="40% - 강조색4" xfId="15146"/>
    <cellStyle name="40% - 강조색4 2" xfId="15147"/>
    <cellStyle name="Neutral 2 5" xfId="15148"/>
    <cellStyle name="Input 2 5 4 3" xfId="15149"/>
    <cellStyle name="Ввод  2 2 8" xfId="15150"/>
    <cellStyle name="Output 4 7 2" xfId="15151"/>
    <cellStyle name="계산 2 4 4" xfId="15152"/>
    <cellStyle name="40% - 강조색4 2 2 2" xfId="15153"/>
    <cellStyle name="Total 3 4 2 2" xfId="15154"/>
    <cellStyle name="Output 4 7 3" xfId="15155"/>
    <cellStyle name="계산 2 4 5" xfId="15156"/>
    <cellStyle name="40% - 강조색4 2 2 3" xfId="15157"/>
    <cellStyle name="輸出 2 3 3 3 2 11" xfId="15158"/>
    <cellStyle name="계산 2 4 5 2" xfId="15159"/>
    <cellStyle name="40% - 강조색4 2 2 3 2" xfId="15160"/>
    <cellStyle name="常规 42 3 2 5 2 2" xfId="15161"/>
    <cellStyle name="Total 3 4 2 3" xfId="15162"/>
    <cellStyle name="Output 4 7 4" xfId="15163"/>
    <cellStyle name="계산 2 4 6" xfId="15164"/>
    <cellStyle name="40% - 강조색4 2 2 4" xfId="15165"/>
    <cellStyle name="40% - 강조색4 2 3" xfId="15166"/>
    <cellStyle name="Output 4 8" xfId="15167"/>
    <cellStyle name="40% - 강조색4 2 4" xfId="15168"/>
    <cellStyle name="好_123东南亚分部各类数据统计201206（1）_东南亚分部各类数据统计201303 (4) 2" xfId="15169"/>
    <cellStyle name="Output 4 9" xfId="15170"/>
    <cellStyle name="40% - 강조색4 2 4 2" xfId="15171"/>
    <cellStyle name="好_123东南亚分部各类数据统计201206（1）_东南亚分部各类数据统计201303 (4) 2 2" xfId="15172"/>
    <cellStyle name="Output 4 9 2" xfId="15173"/>
    <cellStyle name="計算方式 2 10 7 2" xfId="15174"/>
    <cellStyle name="40% - 강조색4 2 5" xfId="15175"/>
    <cellStyle name="備註 3 4 6 2" xfId="15176"/>
    <cellStyle name="40% - 强调文字颜色 3 2 2 3 2" xfId="15177"/>
    <cellStyle name="輸入 5 4 2" xfId="15178"/>
    <cellStyle name="40% - 强调文字颜色 3 2 2 3 3" xfId="15179"/>
    <cellStyle name="Title_012-(KMX) BTL Schedules for KHH_Cebu" xfId="15180"/>
    <cellStyle name="計算方式 2 10 7 3" xfId="15181"/>
    <cellStyle name="40% - 강조색4 2 6" xfId="15182"/>
    <cellStyle name="40% - 강조색4 3" xfId="15183"/>
    <cellStyle name="Neutral 2 6" xfId="15184"/>
    <cellStyle name="40% - 강조색4 3 3" xfId="15185"/>
    <cellStyle name="Output 5 8" xfId="15186"/>
    <cellStyle name="40% - 강조색4 4" xfId="15187"/>
    <cellStyle name="Neutral 2 7" xfId="15188"/>
    <cellStyle name="40% - 강조색4 4 3" xfId="15189"/>
    <cellStyle name="Output 6 8" xfId="15190"/>
    <cellStyle name="40% - 강조색4 5" xfId="15191"/>
    <cellStyle name="超链接 8 4 3" xfId="15192"/>
    <cellStyle name="Heading 3" xfId="15193"/>
    <cellStyle name="40% - 강조색4 5 2" xfId="15194"/>
    <cellStyle name="40% - 강조색4 6" xfId="15195"/>
    <cellStyle name="40% - 강조색4 7" xfId="15196"/>
    <cellStyle name="40% - 강조색5 2" xfId="15197"/>
    <cellStyle name="Neutral 3 5" xfId="15198"/>
    <cellStyle name="一般 7 2 2 4" xfId="15199"/>
    <cellStyle name="Input 2 5 5 3" xfId="15200"/>
    <cellStyle name="40% - 강조색5 2 2 2" xfId="15201"/>
    <cellStyle name="40% - 강조색5 2 2 2 2" xfId="15202"/>
    <cellStyle name="千位分隔[0] 2 9" xfId="15203"/>
    <cellStyle name="Input 2 2 2 12" xfId="15204"/>
    <cellStyle name="40% - 강조색5 2 2 2 3" xfId="15205"/>
    <cellStyle name="常规 2 2 2 3 3 2" xfId="15206"/>
    <cellStyle name="Input 2 2 2 13" xfId="15207"/>
    <cellStyle name="Calculation 4 2 2 2 3 2" xfId="15208"/>
    <cellStyle name="常规 6 39" xfId="15209"/>
    <cellStyle name="40% - 강조색5 2 2 5" xfId="15210"/>
    <cellStyle name="Total 4 4 2 4" xfId="15211"/>
    <cellStyle name="60% - Accent2 4 2 2 2" xfId="15212"/>
    <cellStyle name="Normal 2 5 2 3 3 2" xfId="15213"/>
    <cellStyle name="40% - 강조색5 2 3" xfId="15214"/>
    <cellStyle name="40% - 강조색5 2 3 2" xfId="15215"/>
    <cellStyle name="40% - 강조색5 2 3 3" xfId="15216"/>
    <cellStyle name="Output 2 2 5 5 2" xfId="15217"/>
    <cellStyle name="Normal 2 5 2 3 3 3" xfId="15218"/>
    <cellStyle name="40% - 강조색5 2 4" xfId="15219"/>
    <cellStyle name="40% - 강조색5 2 4 2" xfId="15220"/>
    <cellStyle name="경고문 4" xfId="15221"/>
    <cellStyle name="40% - 강조색5 2 4 3" xfId="15222"/>
    <cellStyle name="경고문 5" xfId="15223"/>
    <cellStyle name="Calculation 3 2 2 4 2" xfId="15224"/>
    <cellStyle name="40% - 강조색5 2 5" xfId="15225"/>
    <cellStyle name="40% - 强调文字颜色 3 2 3 3 2" xfId="15226"/>
    <cellStyle name="40% - 강조색5 3" xfId="15227"/>
    <cellStyle name="超链接 3 4 2 7 2 2" xfId="15228"/>
    <cellStyle name="Neutral 3 6" xfId="15229"/>
    <cellStyle name="40% - 강조색5 3 3" xfId="15230"/>
    <cellStyle name="40% - 강조색5 4" xfId="15231"/>
    <cellStyle name="超链接 3 4 2 7 2 3" xfId="15232"/>
    <cellStyle name="Heading1" xfId="15233"/>
    <cellStyle name="40% - 강조색5 4 3" xfId="15234"/>
    <cellStyle name="Heading1 3" xfId="15235"/>
    <cellStyle name="40% - 강조색5 5" xfId="15236"/>
    <cellStyle name="超链接 3 4 2 7 2 4" xfId="15237"/>
    <cellStyle name="Heading2" xfId="15238"/>
    <cellStyle name="40% - 강조색5 5 2" xfId="15239"/>
    <cellStyle name="Heading2 2" xfId="15240"/>
    <cellStyle name="40% - 강조색5 5 3" xfId="15241"/>
    <cellStyle name="Heading2 3" xfId="15242"/>
    <cellStyle name="40% - 강조색5 7" xfId="15243"/>
    <cellStyle name="輔色4 2 11" xfId="15244"/>
    <cellStyle name="Heading 4 3 3 2 2" xfId="15245"/>
    <cellStyle name="40% - 강조색6" xfId="15246"/>
    <cellStyle name="40% - 강조색6 2" xfId="15247"/>
    <cellStyle name="好_StartUp_2012Q1 3" xfId="15248"/>
    <cellStyle name="Neutral 4 5" xfId="15249"/>
    <cellStyle name="40% - 강조색6 2 2 2" xfId="15250"/>
    <cellStyle name="Normal 2 4 4 3" xfId="15251"/>
    <cellStyle name="Good 2 2 5" xfId="15252"/>
    <cellStyle name="40% - 강조색6 2 2 2 2" xfId="15253"/>
    <cellStyle name="Normal 2 4 4 4" xfId="15254"/>
    <cellStyle name="Good 2 2 6" xfId="15255"/>
    <cellStyle name="40% - 강조색6 2 2 2 3" xfId="15256"/>
    <cellStyle name="常规 2 3 2 3 3 2" xfId="15257"/>
    <cellStyle name="常规 2 2 12 2" xfId="15258"/>
    <cellStyle name="40% - 강조색6 2 2 3" xfId="15259"/>
    <cellStyle name="Normal 2 4 5 3" xfId="15260"/>
    <cellStyle name="40% - 강조색6 2 2 3 2" xfId="15261"/>
    <cellStyle name="Normal 2 4 5 4" xfId="15262"/>
    <cellStyle name="40% - 강조색6 2 2 3 3" xfId="15263"/>
    <cellStyle name="常规 2 3 2 3 4 2" xfId="15264"/>
    <cellStyle name="常规 2 2 12 3" xfId="15265"/>
    <cellStyle name="40% - 강조색6 2 2 4" xfId="15266"/>
    <cellStyle name="40% - 강조색6 2 2 5" xfId="15267"/>
    <cellStyle name="常规 42 6 2 2 3 2 2" xfId="15268"/>
    <cellStyle name="常规 49 2 4 2 2" xfId="15269"/>
    <cellStyle name="40% - 강조색6 3" xfId="15270"/>
    <cellStyle name="Neutral 4 6" xfId="15271"/>
    <cellStyle name="好_IA2" xfId="15272"/>
    <cellStyle name="40% - 강조색6 3 3" xfId="15273"/>
    <cellStyle name="40% - 강조색6 4" xfId="15274"/>
    <cellStyle name="Neutral 4 7" xfId="15275"/>
    <cellStyle name="合計 2 13 12" xfId="15276"/>
    <cellStyle name="好_CVX" xfId="15277"/>
    <cellStyle name="40% - 강조색6 4 3" xfId="15278"/>
    <cellStyle name="40% - 강조색6 6" xfId="15279"/>
    <cellStyle name="40% - 강조색6 7" xfId="15280"/>
    <cellStyle name="40% - 輔色1" xfId="15281"/>
    <cellStyle name="Calculation 4 2 4" xfId="15282"/>
    <cellStyle name="Good 4 4 2 2" xfId="15283"/>
    <cellStyle name="제목 1 2 2 5" xfId="15284"/>
    <cellStyle name="40% - 輔色1 2" xfId="15285"/>
    <cellStyle name="Calculation 4 2 4 2" xfId="15286"/>
    <cellStyle name="40% - 輔色1 2 10" xfId="15287"/>
    <cellStyle name="40% - 輔色1 2 2 2 2" xfId="15288"/>
    <cellStyle name="常规 2 2 4 3 2 3" xfId="15289"/>
    <cellStyle name="Input 31 10 3" xfId="15290"/>
    <cellStyle name="Input 26 10 3" xfId="15291"/>
    <cellStyle name="40% - 輔色1 2 2 3" xfId="15292"/>
    <cellStyle name="常规 2 2 2 2 2 2 2 2 3 5" xfId="15293"/>
    <cellStyle name="Calculation 2 2 2 2 2 7" xfId="15294"/>
    <cellStyle name="40% - 輔色1 2 2 4" xfId="15295"/>
    <cellStyle name="常规 3 2 5 3 2 2" xfId="15296"/>
    <cellStyle name="Output 2 3 2 2 2 2" xfId="15297"/>
    <cellStyle name="40% - 輔色1 2 2 5" xfId="15298"/>
    <cellStyle name="常规 3 2 5 3 2 3" xfId="15299"/>
    <cellStyle name="超链接 3 5 2 2 2 4" xfId="15300"/>
    <cellStyle name="常规 2 2 4 3 3" xfId="15301"/>
    <cellStyle name="超链接 2 2 2 2 2 3 3 2" xfId="15302"/>
    <cellStyle name="Input 31 11" xfId="15303"/>
    <cellStyle name="Input 26 11" xfId="15304"/>
    <cellStyle name="계산 3 2 7 2" xfId="15305"/>
    <cellStyle name="常规 2 2 2 2 3 2 3 2 4" xfId="15306"/>
    <cellStyle name="40% - 輔色1 2 3" xfId="15307"/>
    <cellStyle name="Calculation 4 2 4 2 3" xfId="15308"/>
    <cellStyle name="Title 6" xfId="15309"/>
    <cellStyle name="常规 2 2 4 3 3 2" xfId="15310"/>
    <cellStyle name="Heading1 2 2 3" xfId="15311"/>
    <cellStyle name="40% - 輔色1 2 3 2" xfId="15312"/>
    <cellStyle name="40% - 輔色1 2 3 2 2" xfId="15313"/>
    <cellStyle name="Input 11 2 7 3" xfId="15314"/>
    <cellStyle name="40% - 輔色1 2 3 2 3" xfId="15315"/>
    <cellStyle name="Title 7" xfId="15316"/>
    <cellStyle name="常规 2 2 4 3 3 3" xfId="15317"/>
    <cellStyle name="40% - 輔色1 2 3 3" xfId="15318"/>
    <cellStyle name="40% - 輔色1 2 3 4" xfId="15319"/>
    <cellStyle name="常规 3 2 5 3 3 2" xfId="15320"/>
    <cellStyle name="Calculation 2 6 2 2" xfId="15321"/>
    <cellStyle name="常规 10 2 4" xfId="15322"/>
    <cellStyle name="常规 6 2 4 3 4" xfId="15323"/>
    <cellStyle name="40% - 輔色1 2 3 5" xfId="15324"/>
    <cellStyle name="常规 3 2 5 3 3 3" xfId="15325"/>
    <cellStyle name="超链接 3 5 2 2 2 5" xfId="15326"/>
    <cellStyle name="常规 2 2 4 3 4" xfId="15327"/>
    <cellStyle name="Input 31 12" xfId="15328"/>
    <cellStyle name="Input 26 12" xfId="15329"/>
    <cellStyle name="40% - 輔色1 2 4" xfId="15330"/>
    <cellStyle name="40% - 輔色1 2 5" xfId="15331"/>
    <cellStyle name="40% - 輔色1 3 3" xfId="15332"/>
    <cellStyle name="Accent2 4 2 5" xfId="15333"/>
    <cellStyle name="Calculation 4 2 4 3 3" xfId="15334"/>
    <cellStyle name="40% - 輔色1 4 2" xfId="15335"/>
    <cellStyle name="Calculation 4 2 4 4 2" xfId="15336"/>
    <cellStyle name="40% - 輔色1 8" xfId="15337"/>
    <cellStyle name="Calculation 4 2 4 8" xfId="15338"/>
    <cellStyle name="계산 2 4 9 2" xfId="15339"/>
    <cellStyle name="Normal 11 2 4" xfId="15340"/>
    <cellStyle name="40% - 輔色1 8 2" xfId="15341"/>
    <cellStyle name="Normal 11 2 4 2" xfId="15342"/>
    <cellStyle name="40% - 輔色2 2" xfId="15343"/>
    <cellStyle name="Calculation 4 2 5 2" xfId="15344"/>
    <cellStyle name="常规 2 3 2 3 3 2 2 2 3" xfId="15345"/>
    <cellStyle name="메모 11" xfId="15346"/>
    <cellStyle name="40% - 輔色2 2 2" xfId="15347"/>
    <cellStyle name="Calculation 4 2 5 2 2" xfId="15348"/>
    <cellStyle name="메모 11 2" xfId="15349"/>
    <cellStyle name="40% - 輔色2 2 2 2" xfId="15350"/>
    <cellStyle name="超链接 2 2 8 2" xfId="15351"/>
    <cellStyle name="Calculation 3 3 5" xfId="15352"/>
    <cellStyle name="40% - 輔色2 2 2 2 2" xfId="15353"/>
    <cellStyle name="Calculation 3 3 6" xfId="15354"/>
    <cellStyle name="40% - 輔色2 2 2 2 3" xfId="15355"/>
    <cellStyle name="40% - 輔色2 2 2 3" xfId="15356"/>
    <cellStyle name="40% - 輔色2 2 2 4" xfId="15357"/>
    <cellStyle name="常规 3 2 6 3 2 2" xfId="15358"/>
    <cellStyle name="超链接 3 4 2 2 2 3 6" xfId="15359"/>
    <cellStyle name="常规 2 20 2 2 2" xfId="15360"/>
    <cellStyle name="입력 2 2 2 3" xfId="15361"/>
    <cellStyle name="60% - Accent3 4 2" xfId="15362"/>
    <cellStyle name="常规 20 3 2 2 2" xfId="15363"/>
    <cellStyle name="40% - 輔色2 2 2 5" xfId="15364"/>
    <cellStyle name="常规 3 2 6 3 2 3" xfId="15365"/>
    <cellStyle name="常规 5 2 2 2 2 2 2 2" xfId="15366"/>
    <cellStyle name="입력 2 3 2 8 2" xfId="15367"/>
    <cellStyle name="常规 2 20 2 2 3" xfId="15368"/>
    <cellStyle name="超链接 2 3 8 2" xfId="15369"/>
    <cellStyle name="Calculation 4 3 5" xfId="15370"/>
    <cellStyle name="常规 9 2 12 10" xfId="15371"/>
    <cellStyle name="Input 10 4 2" xfId="15372"/>
    <cellStyle name="常规 2 2 5 3 3 2 2" xfId="15373"/>
    <cellStyle name="Heading 2 2 3 4" xfId="15374"/>
    <cellStyle name="40% - 輔色2 2 3 2 2" xfId="15375"/>
    <cellStyle name="Calculation 4 3 6" xfId="15376"/>
    <cellStyle name="常规 9 2 12 11" xfId="15377"/>
    <cellStyle name="Input 10 4 3" xfId="15378"/>
    <cellStyle name="常规 2 2 5 3 3 2 3" xfId="15379"/>
    <cellStyle name="40% - 輔色2 2 3 2 3" xfId="15380"/>
    <cellStyle name="常规 2 2 2 4 4 2 2 2" xfId="15381"/>
    <cellStyle name="입력 2 2 3 3" xfId="15382"/>
    <cellStyle name="60% - Accent3 5 2" xfId="15383"/>
    <cellStyle name="Calculation 3 6 2 2" xfId="15384"/>
    <cellStyle name="常规 42 6 3 2 3" xfId="15385"/>
    <cellStyle name="常规 6 3 4 3 4" xfId="15386"/>
    <cellStyle name="Input 10 7" xfId="15387"/>
    <cellStyle name="常规 2 2 5 3 3 5" xfId="15388"/>
    <cellStyle name="40% - 輔色2 2 3 5" xfId="15389"/>
    <cellStyle name="60% - 輔色1 2 5" xfId="15390"/>
    <cellStyle name="Heading2 2 3 3" xfId="15391"/>
    <cellStyle name="Input 11 4" xfId="15392"/>
    <cellStyle name="메모 13 2" xfId="15393"/>
    <cellStyle name="40% - 輔色2 2 4 2" xfId="15394"/>
    <cellStyle name="Output 3 2 5 2 2" xfId="15395"/>
    <cellStyle name="常规 49 3 2 7 2" xfId="15396"/>
    <cellStyle name="常规 6 3 4 4 2" xfId="15397"/>
    <cellStyle name="60% - 輔色1 2 6" xfId="15398"/>
    <cellStyle name="Input 11 5" xfId="15399"/>
    <cellStyle name="40% - 輔色2 2 4 3" xfId="15400"/>
    <cellStyle name="Output 3 2 5 2 3" xfId="15401"/>
    <cellStyle name="常规 42 6 3 3 2" xfId="15402"/>
    <cellStyle name="60% - 輔色1 2 7" xfId="15403"/>
    <cellStyle name="Input 11 6" xfId="15404"/>
    <cellStyle name="40% - 輔色2 2 4 4" xfId="15405"/>
    <cellStyle name="메모 14" xfId="15406"/>
    <cellStyle name="40% - 輔色2 2 5" xfId="15407"/>
    <cellStyle name="Input 12 4" xfId="15408"/>
    <cellStyle name="Calculation 5 12" xfId="15409"/>
    <cellStyle name="40% - 輔色2 2 5 2" xfId="15410"/>
    <cellStyle name="Input 12 5" xfId="15411"/>
    <cellStyle name="Calculation 5 13" xfId="15412"/>
    <cellStyle name="40% - 輔色2 2 5 3" xfId="15413"/>
    <cellStyle name="Input 12 6" xfId="15414"/>
    <cellStyle name="40% - 輔色2 2 5 4" xfId="15415"/>
    <cellStyle name="常规 9 2 5 10" xfId="15416"/>
    <cellStyle name="Input 14 4" xfId="15417"/>
    <cellStyle name="常规 2 4 5 11" xfId="15418"/>
    <cellStyle name="40% - 輔色2 2 7 2" xfId="15419"/>
    <cellStyle name="輸入 2 6 5 2 2 2" xfId="15420"/>
    <cellStyle name="Normal 3 6 2" xfId="15421"/>
    <cellStyle name="連結的儲存格 5 2" xfId="15422"/>
    <cellStyle name="40% - 輔色2 2 8" xfId="15423"/>
    <cellStyle name="40% - 輔色2 4 2" xfId="15424"/>
    <cellStyle name="常规 2 2 5 6" xfId="15425"/>
    <cellStyle name="Input 30 2 3 3" xfId="15426"/>
    <cellStyle name="Input 25 2 3 3" xfId="15427"/>
    <cellStyle name="40% - 輔色2 5" xfId="15428"/>
    <cellStyle name="40% - 輔色2 5 2" xfId="15429"/>
    <cellStyle name="Normal 11 3 2 2" xfId="15430"/>
    <cellStyle name="60% - 강조색1 2 5" xfId="15431"/>
    <cellStyle name="40% - 輔色2 6 2" xfId="15432"/>
    <cellStyle name="40% - 輔色2 7 2" xfId="15433"/>
    <cellStyle name="Normal 11 3 3 2" xfId="15434"/>
    <cellStyle name="Normal 7 3 3 2 2" xfId="15435"/>
    <cellStyle name="40% - 輔色2 8" xfId="15436"/>
    <cellStyle name="Normal 11 3 4" xfId="15437"/>
    <cellStyle name="Normal 7 3 3 2 3" xfId="15438"/>
    <cellStyle name="40% - 輔色2 9" xfId="15439"/>
    <cellStyle name="Normal 11 3 5" xfId="15440"/>
    <cellStyle name="Input 4 3 2 10 3" xfId="15441"/>
    <cellStyle name="未定義 4" xfId="15442"/>
    <cellStyle name="40% - 輔色2 9 2" xfId="15443"/>
    <cellStyle name="超链接 2 3 7 3 2" xfId="15444"/>
    <cellStyle name="40% - 輔色3 2" xfId="15445"/>
    <cellStyle name="Calculation 4 2 6 2" xfId="15446"/>
    <cellStyle name="40% - 輔色3 2 10" xfId="15447"/>
    <cellStyle name="40% - 輔色3 2 11" xfId="15448"/>
    <cellStyle name="40% - 輔色3 2 2" xfId="15449"/>
    <cellStyle name="Calculation 4 2 6 2 2" xfId="15450"/>
    <cellStyle name="常规 3 2 2 8" xfId="15451"/>
    <cellStyle name="常规 2 11 7" xfId="15452"/>
    <cellStyle name="Normal 7 9" xfId="15453"/>
    <cellStyle name="常规 2 2 6 3 2 2" xfId="15454"/>
    <cellStyle name="40% - 輔色3 2 2 2" xfId="15455"/>
    <cellStyle name="常规 17 3 7 3" xfId="15456"/>
    <cellStyle name="常规 3 2 2 8 2" xfId="15457"/>
    <cellStyle name="常规 2 11 7 2" xfId="15458"/>
    <cellStyle name="常规 2 11 7 3" xfId="15459"/>
    <cellStyle name="40% - 輔色3 2 2 3" xfId="15460"/>
    <cellStyle name="常规 2 16 2 2 2" xfId="15461"/>
    <cellStyle name="常规 2 21 2 2 2" xfId="15462"/>
    <cellStyle name="計算方式 2 5 5 2 4 2" xfId="15463"/>
    <cellStyle name="40% - 輔色3 2 2 4" xfId="15464"/>
    <cellStyle name="計算方式 2 5 5 2 4 3" xfId="15465"/>
    <cellStyle name="合計 2 8 4 2" xfId="15466"/>
    <cellStyle name="40% - 輔色3 2 2 5" xfId="15467"/>
    <cellStyle name="常规 5 2 2 2 3 2 2 2" xfId="15468"/>
    <cellStyle name="常规 2 21 2 2 3" xfId="15469"/>
    <cellStyle name="40% - 輔色3 2 3" xfId="15470"/>
    <cellStyle name="Calculation 4 2 6 2 3" xfId="15471"/>
    <cellStyle name="常规 3 2 2 9" xfId="15472"/>
    <cellStyle name="常规 2 11 8" xfId="15473"/>
    <cellStyle name="Normal 8 9" xfId="15474"/>
    <cellStyle name="Normal 16 2 2 6" xfId="15475"/>
    <cellStyle name="40% - 輔色3 2 3 2" xfId="15476"/>
    <cellStyle name="常规 3 2 2 9 2" xfId="15477"/>
    <cellStyle name="常规 2 11 8 2" xfId="15478"/>
    <cellStyle name="40% - 輔色3 2 3 2 2" xfId="15479"/>
    <cellStyle name="Linked Cell 4 2" xfId="15480"/>
    <cellStyle name="40% - 輔色3 2 3 2 3" xfId="15481"/>
    <cellStyle name="常规 2 11 8 3" xfId="15482"/>
    <cellStyle name="輸入 2 7 4 10" xfId="15483"/>
    <cellStyle name="Normal 16 2 2 7" xfId="15484"/>
    <cellStyle name="40% - 輔色3 2 3 3" xfId="15485"/>
    <cellStyle name="計算方式 2 5 5 2 6 2" xfId="15486"/>
    <cellStyle name="40% - 輔色3 2 4 4" xfId="15487"/>
    <cellStyle name="40% - 輔色3 2 5 2 2" xfId="15488"/>
    <cellStyle name="計算方式 2 5 5 2 7 2" xfId="15489"/>
    <cellStyle name="汇总 2 4 2 2 2" xfId="15490"/>
    <cellStyle name="40% - 輔色3 2 5 4" xfId="15491"/>
    <cellStyle name="40% - 輔色3 2 6 3" xfId="15492"/>
    <cellStyle name="60% - Accent2 2 2 2 2 2" xfId="15493"/>
    <cellStyle name="Accent3 2 7" xfId="15494"/>
    <cellStyle name="40% - 輔色3 2 7 2" xfId="15495"/>
    <cellStyle name="60% - Accent2 2 2 2 3" xfId="15496"/>
    <cellStyle name="常规 2 2 3 2 3 3 2 2 2" xfId="15497"/>
    <cellStyle name="Normal 4 6 2" xfId="15498"/>
    <cellStyle name="40% - 輔色3 2 8" xfId="15499"/>
    <cellStyle name="60% - Accent2 2 2 2 4" xfId="15500"/>
    <cellStyle name="常规 2 2 3 2 3 3 2 2 3" xfId="15501"/>
    <cellStyle name="Normal 4 6 3" xfId="15502"/>
    <cellStyle name="40% - 輔色3 2 9" xfId="15503"/>
    <cellStyle name="40% - 輔色3 5 2" xfId="15504"/>
    <cellStyle name="Normal 11 4 2 2" xfId="15505"/>
    <cellStyle name="60% - 강조색2 2 5" xfId="15506"/>
    <cellStyle name="常规 2 20 7" xfId="15507"/>
    <cellStyle name="常规 3 3 2 2 2 2 5" xfId="15508"/>
    <cellStyle name="常规 3 4 2 2 2 2 2 2" xfId="15509"/>
    <cellStyle name="40% - 輔色3 6 2" xfId="15510"/>
    <cellStyle name="常规 2 21 7" xfId="15511"/>
    <cellStyle name="常规 3 4 2 2 2 2 3 2" xfId="15512"/>
    <cellStyle name="40% - 輔色3 7 2" xfId="15513"/>
    <cellStyle name="常规 2 2 7 2 2 2 3" xfId="15514"/>
    <cellStyle name="常规 3 5 2 3 2 2 3" xfId="15515"/>
    <cellStyle name="計算方式 2 3 6 2" xfId="15516"/>
    <cellStyle name="Input 5 3 2 2" xfId="15517"/>
    <cellStyle name="常规 2 4 2 2 2 4 2 2" xfId="15518"/>
    <cellStyle name="常规 3 4 3 2 2 2 2 2" xfId="15519"/>
    <cellStyle name="40% - 輔色3 9" xfId="15520"/>
    <cellStyle name="計算方式 2 3 6 2 2" xfId="15521"/>
    <cellStyle name="Input 5 3 2 2 2" xfId="15522"/>
    <cellStyle name="常规 2 18 7" xfId="15523"/>
    <cellStyle name="40% - 輔色3 9 2" xfId="15524"/>
    <cellStyle name="Heading 3 3 3 2" xfId="15525"/>
    <cellStyle name="40% - 輔色4 2 10" xfId="15526"/>
    <cellStyle name="标题 2 3 5 2" xfId="15527"/>
    <cellStyle name="Heading 3 3 3 3" xfId="15528"/>
    <cellStyle name="Note 2 2 2 2 2" xfId="15529"/>
    <cellStyle name="40% - 輔色4 2 11" xfId="15530"/>
    <cellStyle name="标题 2 3 5 3" xfId="15531"/>
    <cellStyle name="40% - 輔色4 2 2" xfId="15532"/>
    <cellStyle name="Calculation 4 2 7 2 2" xfId="15533"/>
    <cellStyle name="常规 3 3 2 8" xfId="15534"/>
    <cellStyle name="常规 3 4 2 4 2 3" xfId="15535"/>
    <cellStyle name="40% - 輔色4 2 2 2" xfId="15536"/>
    <cellStyle name="常规 18 3 7 3" xfId="15537"/>
    <cellStyle name="常规 3 3 2 8 2" xfId="15538"/>
    <cellStyle name="常规 2 3 6 8 2" xfId="15539"/>
    <cellStyle name="40% - 輔色4 2 2 2 3" xfId="15540"/>
    <cellStyle name="常规 3 4 2 4 2 4" xfId="15541"/>
    <cellStyle name="40% - 輔色4 2 2 3" xfId="15542"/>
    <cellStyle name="常规 3 3 2 8 3" xfId="15543"/>
    <cellStyle name="Normal 2 2 5 2" xfId="15544"/>
    <cellStyle name="常规 2 17 2 2 2" xfId="15545"/>
    <cellStyle name="常规 2 22 2 2 2" xfId="15546"/>
    <cellStyle name="計算方式 2 5 6 2 4 2" xfId="15547"/>
    <cellStyle name="40% - 輔色4 2 2 4" xfId="15548"/>
    <cellStyle name="Normal 2 2 5 3" xfId="15549"/>
    <cellStyle name="常规 2 17 2 2 3" xfId="15550"/>
    <cellStyle name="常规 2 22 2 2 3" xfId="15551"/>
    <cellStyle name="計算方式 2 5 6 2 4 3" xfId="15552"/>
    <cellStyle name="40% - 輔色4 2 2 5" xfId="15553"/>
    <cellStyle name="40% - 輔色4 2 2 6" xfId="15554"/>
    <cellStyle name="好 2 7 2 2" xfId="15555"/>
    <cellStyle name="輔色1 2 10" xfId="15556"/>
    <cellStyle name="Normal 2 2 5 4" xfId="15557"/>
    <cellStyle name="40% - 輔色4 2 2 7" xfId="15558"/>
    <cellStyle name="40% - 輔色4 2 3" xfId="15559"/>
    <cellStyle name="Calculation 4 2 7 2 3" xfId="15560"/>
    <cellStyle name="常规 3 3 2 9" xfId="15561"/>
    <cellStyle name="60% - Accent1_012-(KMX) BTL Schedules for KHH_Cebu" xfId="15562"/>
    <cellStyle name="Input 3 2 2 13" xfId="15563"/>
    <cellStyle name="常规 3 4 2 4 3 3" xfId="15564"/>
    <cellStyle name="40% - 輔色4 2 3 2" xfId="15565"/>
    <cellStyle name="常规 18 3 8 3" xfId="15566"/>
    <cellStyle name="40% - 輔色4 2 3 3" xfId="15567"/>
    <cellStyle name="計算方式 2 5 6 2 5 2" xfId="15568"/>
    <cellStyle name="40% - 輔色4 2 3 4" xfId="15569"/>
    <cellStyle name="Normal 2 2 6 2" xfId="15570"/>
    <cellStyle name="計算方式 2 5 6 2 5 3" xfId="15571"/>
    <cellStyle name="40% - 輔色4 2 3 5" xfId="15572"/>
    <cellStyle name="Normal 2 2 6 3" xfId="15573"/>
    <cellStyle name="40% - 輔色4 2 4" xfId="15574"/>
    <cellStyle name="40% - 輔色4 2 4 3" xfId="15575"/>
    <cellStyle name="計算方式 2 5 6 2 6 2" xfId="15576"/>
    <cellStyle name="40% - 輔色4 2 4 4" xfId="15577"/>
    <cellStyle name="40% - 輔色4 2 5" xfId="15578"/>
    <cellStyle name="40% - 輔色4 2 5 3" xfId="15579"/>
    <cellStyle name="計算方式 2 5 6 2 7 2" xfId="15580"/>
    <cellStyle name="40% - 輔色4 2 5 4" xfId="15581"/>
    <cellStyle name="40% - 輔色4 2 7 2" xfId="15582"/>
    <cellStyle name="Normal 5 6 2" xfId="15583"/>
    <cellStyle name="60% - 强调文字颜色 5 2 3 3" xfId="15584"/>
    <cellStyle name="超链接 3 4 3 2 4 2" xfId="15585"/>
    <cellStyle name="40% - 輔色4 2 8" xfId="15586"/>
    <cellStyle name="超链接 3 4 3 2 4 3" xfId="15587"/>
    <cellStyle name="40% - 輔色4 2 9" xfId="15588"/>
    <cellStyle name="40% - 輔色4 5 2" xfId="15589"/>
    <cellStyle name="Good 3 3" xfId="15590"/>
    <cellStyle name="常规 3 4 2 2 2 3 4" xfId="15591"/>
    <cellStyle name="40% - 輔色4 8" xfId="15592"/>
    <cellStyle name="常规 25 2 2 2 3 2 4" xfId="15593"/>
    <cellStyle name="40% - 輔色4 8 2" xfId="15594"/>
    <cellStyle name="常规 45 2 2" xfId="15595"/>
    <cellStyle name="常规 50 2 2" xfId="15596"/>
    <cellStyle name="計算方式 2 3 7 2" xfId="15597"/>
    <cellStyle name="Input 5 3 3 2" xfId="15598"/>
    <cellStyle name="常规 3 4 3 2 2 2 3 2" xfId="15599"/>
    <cellStyle name="40% - 輔色4 9" xfId="15600"/>
    <cellStyle name="常规 45 2 2 2" xfId="15601"/>
    <cellStyle name="常规 50 2 2 2" xfId="15602"/>
    <cellStyle name="Input 5 3 3 2 2" xfId="15603"/>
    <cellStyle name="常规 25 2 2 2 3 3 4" xfId="15604"/>
    <cellStyle name="40% - 輔色4 9 2" xfId="15605"/>
    <cellStyle name="常规 7 2 2 2 2" xfId="15606"/>
    <cellStyle name="40% - 輔色5 2" xfId="15607"/>
    <cellStyle name="Calculation 4 2 8 2" xfId="15608"/>
    <cellStyle name="40% - 輔色5 2 10" xfId="15609"/>
    <cellStyle name="60% - 輔色6" xfId="15610"/>
    <cellStyle name="Note 2 2 7 2 2" xfId="15611"/>
    <cellStyle name="40% - 輔色5 2 11" xfId="15612"/>
    <cellStyle name="Warning Text 2 4" xfId="15613"/>
    <cellStyle name="常规 7 2 2 2 2 2" xfId="15614"/>
    <cellStyle name="40% - 輔色5 2 2" xfId="15615"/>
    <cellStyle name="常规 3 4 2 8" xfId="15616"/>
    <cellStyle name="Warning Text 2 4 2" xfId="15617"/>
    <cellStyle name="常规 3 4 3 4 2 3" xfId="15618"/>
    <cellStyle name="常规 7 2 2 2 2 2 2" xfId="15619"/>
    <cellStyle name="40% - 輔色5 2 2 2" xfId="15620"/>
    <cellStyle name="60% - 輔色2 2 2 5" xfId="15621"/>
    <cellStyle name="Warning Text 2 4 2 2" xfId="15622"/>
    <cellStyle name="常规 7 2 2 2 2 2 2 2" xfId="15623"/>
    <cellStyle name="计算 2 2 11 3" xfId="15624"/>
    <cellStyle name="40% - 輔色5 2 2 2 2" xfId="15625"/>
    <cellStyle name="60% - 輔色2 2 2 6" xfId="15626"/>
    <cellStyle name="Good 4 3 2" xfId="15627"/>
    <cellStyle name="40% - 輔色5 2 2 2 3" xfId="15628"/>
    <cellStyle name="常规 7 2 2 2 2 2 3" xfId="15629"/>
    <cellStyle name="40% - 輔色5 2 2 3" xfId="15630"/>
    <cellStyle name="常规 5 8 10" xfId="15631"/>
    <cellStyle name="40% - 輔色5 2 2 5" xfId="15632"/>
    <cellStyle name="輔色6 2 10" xfId="15633"/>
    <cellStyle name="常规 5 8 11" xfId="15634"/>
    <cellStyle name="40% - 輔色5 2 2 6" xfId="15635"/>
    <cellStyle name="40% - 輔色5 2 2 7" xfId="15636"/>
    <cellStyle name="輔色6 2 11" xfId="15637"/>
    <cellStyle name="Margen 2" xfId="15638"/>
    <cellStyle name="Warning Text 2 5" xfId="15639"/>
    <cellStyle name="常规 7 2 2 2 2 3" xfId="15640"/>
    <cellStyle name="40% - 輔色5 2 3" xfId="15641"/>
    <cellStyle name="常规 3 4 2 9" xfId="15642"/>
    <cellStyle name="Warning Text 2 5 2" xfId="15643"/>
    <cellStyle name="40% - 輔色5 2 3 2" xfId="15644"/>
    <cellStyle name="40% - 輔色5 2 3 2 3" xfId="15645"/>
    <cellStyle name="常规 4 2 4 2 3" xfId="15646"/>
    <cellStyle name="40% - 輔色5 2 3 5" xfId="15647"/>
    <cellStyle name="Warning Text 2 6" xfId="15648"/>
    <cellStyle name="常规 7 2 2 2 2 4" xfId="15649"/>
    <cellStyle name="40% - 輔色5 2 4" xfId="15650"/>
    <cellStyle name="常规 3 12 10" xfId="15651"/>
    <cellStyle name="40% - 輔色5 2 4 2" xfId="15652"/>
    <cellStyle name="Warning Text 2 7" xfId="15653"/>
    <cellStyle name="常规 7 2 2 2 2 5" xfId="15654"/>
    <cellStyle name="40% - 輔色5 2 5" xfId="15655"/>
    <cellStyle name="常规 3 12 11" xfId="15656"/>
    <cellStyle name="40% - 輔色5 2 5 2" xfId="15657"/>
    <cellStyle name="40% - 輔色5 2 6" xfId="15658"/>
    <cellStyle name="常规 9 2 4 2 2 2" xfId="15659"/>
    <cellStyle name="常规 7 2 2 2 2 6" xfId="15660"/>
    <cellStyle name="40% - 輔色5 2 6 2" xfId="15661"/>
    <cellStyle name="Normal 4 18" xfId="15662"/>
    <cellStyle name="超链接 7 3 3 5" xfId="15663"/>
    <cellStyle name="60% - Accent2 2 4 2 2" xfId="15664"/>
    <cellStyle name="常规 5 14 4" xfId="15665"/>
    <cellStyle name="40% - 輔色5 2 7" xfId="15666"/>
    <cellStyle name="常规 9 2 4 2 2 3" xfId="15667"/>
    <cellStyle name="常规 7 2 2 2 2 7" xfId="15668"/>
    <cellStyle name="40% - 輔色5 2 7 2" xfId="15669"/>
    <cellStyle name="合計 2 6 5 2 9 3" xfId="15670"/>
    <cellStyle name="Normal 6 6 2" xfId="15671"/>
    <cellStyle name="常规 7 2 2 2 2 8" xfId="15672"/>
    <cellStyle name="超链接 3 4 3 3 4 2" xfId="15673"/>
    <cellStyle name="40% - 輔色5 2 8" xfId="15674"/>
    <cellStyle name="常规 42 4 3 2 2 5 2" xfId="15675"/>
    <cellStyle name="超链接 3 4 3 3 4 3" xfId="15676"/>
    <cellStyle name="40% - 輔色5 2 9" xfId="15677"/>
    <cellStyle name="40% - 輔色5 3 3" xfId="15678"/>
    <cellStyle name="常规 3 4 3 9" xfId="15679"/>
    <cellStyle name="Warning Text 3 5" xfId="15680"/>
    <cellStyle name="Warning Text 4 4" xfId="15681"/>
    <cellStyle name="常规 7 2 2 2 4 2" xfId="15682"/>
    <cellStyle name="40% - 輔色5 4 2" xfId="15683"/>
    <cellStyle name="常规 2 2 8 6" xfId="15684"/>
    <cellStyle name="Input 30 2 6 3" xfId="15685"/>
    <cellStyle name="Input 25 2 6 3" xfId="15686"/>
    <cellStyle name="常规 7 2 2 2 5" xfId="15687"/>
    <cellStyle name="40% - 輔色5 5" xfId="15688"/>
    <cellStyle name="Warning Text 5 4" xfId="15689"/>
    <cellStyle name="40% - 輔色5 5 2" xfId="15690"/>
    <cellStyle name="警告文本 2 2 2 2" xfId="15691"/>
    <cellStyle name="Normal 11 6 2" xfId="15692"/>
    <cellStyle name="常规 7 2 2 2 6" xfId="15693"/>
    <cellStyle name="40% - 輔色5 6" xfId="15694"/>
    <cellStyle name="표준 2 2" xfId="15695"/>
    <cellStyle name="40% - 輔色5 7" xfId="15696"/>
    <cellStyle name="常规 21 3 2 2 5" xfId="15697"/>
    <cellStyle name="표준 2 3 2" xfId="15698"/>
    <cellStyle name="40% - 輔色5 8 2" xfId="15699"/>
    <cellStyle name="常规 7 2 2 3" xfId="15700"/>
    <cellStyle name="40% - 輔色6" xfId="15701"/>
    <cellStyle name="Calculation 4 2 9" xfId="15702"/>
    <cellStyle name="常规 7 2 2 3 2" xfId="15703"/>
    <cellStyle name="40% - 輔色6 2" xfId="15704"/>
    <cellStyle name="Calculation 4 2 9 2" xfId="15705"/>
    <cellStyle name="Normal 2 3 5 2" xfId="15706"/>
    <cellStyle name="Normal 2 2" xfId="15707"/>
    <cellStyle name="40% - 輔色6 2 10" xfId="15708"/>
    <cellStyle name="Normal 2 3 5 3" xfId="15709"/>
    <cellStyle name="Normal 2 3" xfId="15710"/>
    <cellStyle name="40% - 輔色6 2 11" xfId="15711"/>
    <cellStyle name="常规 7 2 2 3 2 2" xfId="15712"/>
    <cellStyle name="40% - 輔色6 2 2" xfId="15713"/>
    <cellStyle name="標題 4 2 2 5" xfId="15714"/>
    <cellStyle name="常规 2 3 2 2 10" xfId="15715"/>
    <cellStyle name="常规 3 5 2 8" xfId="15716"/>
    <cellStyle name="常规 7 2 2 3 2 2 2" xfId="15717"/>
    <cellStyle name="40% - 輔色6 2 2 2" xfId="15718"/>
    <cellStyle name="40% - 輔色6 2 2 3" xfId="15719"/>
    <cellStyle name="備註 2 5 8 2" xfId="15720"/>
    <cellStyle name="40% - 輔色6 2 2 4" xfId="15721"/>
    <cellStyle name="40% - 輔色6 2 2 7" xfId="15722"/>
    <cellStyle name="常规 4 3 4 2 3" xfId="15723"/>
    <cellStyle name="40% - 輔色6 2 3 5" xfId="15724"/>
    <cellStyle name="40% - 輔色6 2 5 2" xfId="15725"/>
    <cellStyle name="Accent4_012-(KMX) BTL Schedules for KHH_Cebu" xfId="15726"/>
    <cellStyle name="40% - 輔色6 2 5 3" xfId="15727"/>
    <cellStyle name="常规 4 3 4 4 2" xfId="15728"/>
    <cellStyle name="40% - 輔色6 2 5 4" xfId="15729"/>
    <cellStyle name="Note 4 3 7" xfId="15730"/>
    <cellStyle name="60% - Accent5 2 3 2 2" xfId="15731"/>
    <cellStyle name="Input 4 2 4 6" xfId="15732"/>
    <cellStyle name="출력 2 3 2 4" xfId="15733"/>
    <cellStyle name="40% - 輔色6 2 6 2" xfId="15734"/>
    <cellStyle name="60% - Accent5 2 3 3" xfId="15735"/>
    <cellStyle name="Input 3 2 7 3" xfId="15736"/>
    <cellStyle name="40% - 輔色6 2 7" xfId="15737"/>
    <cellStyle name="40% - 輔色6 2 7 2" xfId="15738"/>
    <cellStyle name="60% - Accent5 2 3 4" xfId="15739"/>
    <cellStyle name="Normal 7 6 2" xfId="15740"/>
    <cellStyle name="常规 3 2 2 10" xfId="15741"/>
    <cellStyle name="40% - 輔色6 2 8" xfId="15742"/>
    <cellStyle name="常规 7 2 2 3 4 2" xfId="15743"/>
    <cellStyle name="40% - 輔色6 4 2" xfId="15744"/>
    <cellStyle name="Calculation 2 3 2 2 4" xfId="15745"/>
    <cellStyle name="Input 30 2 7 3" xfId="15746"/>
    <cellStyle name="Input 25 2 7 3" xfId="15747"/>
    <cellStyle name="常规 7 2 2 3 5" xfId="15748"/>
    <cellStyle name="40% - 輔色6 5" xfId="15749"/>
    <cellStyle name="40% - 輔色6 5 2" xfId="15750"/>
    <cellStyle name="Calculation 2 3 2 3 4" xfId="15751"/>
    <cellStyle name="Normal 11 7 2" xfId="15752"/>
    <cellStyle name="常规 7 2 2 3 6" xfId="15753"/>
    <cellStyle name="40% - 輔色6 6" xfId="15754"/>
    <cellStyle name="60% - 강조색5 2 5" xfId="15755"/>
    <cellStyle name="40% - 輔色6 6 2" xfId="15756"/>
    <cellStyle name="Calculation 2 3 2 4 4" xfId="15757"/>
    <cellStyle name="常规 7 2 2 3 7" xfId="15758"/>
    <cellStyle name="표준 3 2" xfId="15759"/>
    <cellStyle name="計算方式 2 2 6 2 2" xfId="15760"/>
    <cellStyle name="Input 5 2 2 2 2" xfId="15761"/>
    <cellStyle name="40% - 輔色6 7" xfId="15762"/>
    <cellStyle name="常规 2 4 2 2 2 3 2 2 2" xfId="15763"/>
    <cellStyle name="표준 3 2 2" xfId="15764"/>
    <cellStyle name="計算方式 2 2 6 2 2 2" xfId="15765"/>
    <cellStyle name="Input 5 2 2 2 2 2" xfId="15766"/>
    <cellStyle name="40% - 輔色6 7 2" xfId="15767"/>
    <cellStyle name="常规 2 3 2 3 10" xfId="15768"/>
    <cellStyle name="汇总 3 4" xfId="15769"/>
    <cellStyle name="Normal 2 3 2 2 3 4" xfId="15770"/>
    <cellStyle name="40% - 强调文字颜色 1 2 2 3 2" xfId="15771"/>
    <cellStyle name="40% - 强调文字颜色 1 2 3 3 2" xfId="15772"/>
    <cellStyle name="40% - 强调文字颜色 1 2 3 3 3" xfId="15773"/>
    <cellStyle name="40% - 强调文字颜色 5 2 2 3 2" xfId="15774"/>
    <cellStyle name="40% - 强调文字颜色 5 2 2 3 3" xfId="15775"/>
    <cellStyle name="40% - 强调文字颜色 5 2 3 3 2" xfId="15776"/>
    <cellStyle name="40% - 强调文字颜色 5 2 3 3 3" xfId="15777"/>
    <cellStyle name="常规 4 3 4" xfId="15778"/>
    <cellStyle name="40% - 强调文字颜色 6 2 2 2" xfId="15779"/>
    <cellStyle name="输出 2 13" xfId="15780"/>
    <cellStyle name="60% - アクセント 5 3" xfId="15781"/>
    <cellStyle name="40% - 强调文字颜色 6 2 2 2 2" xfId="15782"/>
    <cellStyle name="常规 5 11 2 4" xfId="15783"/>
    <cellStyle name="Normal 4 2 6" xfId="15784"/>
    <cellStyle name="常规 2 19 2 3" xfId="15785"/>
    <cellStyle name="常规 2 24 2 3" xfId="15786"/>
    <cellStyle name="常规 4 3 4 2" xfId="15787"/>
    <cellStyle name="输出 2 13 2" xfId="15788"/>
    <cellStyle name="60% - アクセント 5 3 2" xfId="15789"/>
    <cellStyle name="常规 2 3 17" xfId="15790"/>
    <cellStyle name="常规 2 3 22" xfId="15791"/>
    <cellStyle name="Normal 4 2 7" xfId="15792"/>
    <cellStyle name="常规 4 3 4 3" xfId="15793"/>
    <cellStyle name="40% - 强调文字颜色 6 2 2 2 3" xfId="15794"/>
    <cellStyle name="输出 2 13 3" xfId="15795"/>
    <cellStyle name="60% - アクセント 5 3 3" xfId="15796"/>
    <cellStyle name="常规 2 3 18" xfId="15797"/>
    <cellStyle name="常规 2 3 23" xfId="15798"/>
    <cellStyle name="常规 5 7" xfId="15799"/>
    <cellStyle name="計算方式 2 5 2 5 5 2" xfId="15800"/>
    <cellStyle name="Copied 4" xfId="15801"/>
    <cellStyle name="새귑_BOOK1" xfId="15802"/>
    <cellStyle name="合計 2 2 2 5 2 3" xfId="15803"/>
    <cellStyle name="常规 7 10 4" xfId="15804"/>
    <cellStyle name="Accent5 2 2 2 3 2 2" xfId="15805"/>
    <cellStyle name="40% - 强调文字颜色 6 2 2 3" xfId="15806"/>
    <cellStyle name="常规 42 4 6 2 2" xfId="15807"/>
    <cellStyle name="常规 4 3 5" xfId="15808"/>
    <cellStyle name="输出 2 14" xfId="15809"/>
    <cellStyle name="60% - アクセント 5 4" xfId="15810"/>
    <cellStyle name="Normal 4 3 6" xfId="15811"/>
    <cellStyle name="常规 2 19 3 3" xfId="15812"/>
    <cellStyle name="常规 4 3 5 2" xfId="15813"/>
    <cellStyle name="40% - 强调文字颜色 6 2 2 3 2" xfId="15814"/>
    <cellStyle name="60% - アクセント 5 4 2" xfId="15815"/>
    <cellStyle name="Bad_2012_1st_Qtr_SKD_Review" xfId="15816"/>
    <cellStyle name="Normal 4 3 7" xfId="15817"/>
    <cellStyle name="常规 4 3 5 3" xfId="15818"/>
    <cellStyle name="40% - 强调文字颜色 6 2 2 3 3" xfId="15819"/>
    <cellStyle name="60% - アクセント 5 4 3" xfId="15820"/>
    <cellStyle name="常规 4 3 6" xfId="15821"/>
    <cellStyle name="輸出 2 3 2" xfId="15822"/>
    <cellStyle name="40% - 强调文字颜色 6 2 2 4" xfId="15823"/>
    <cellStyle name="输出 2 15" xfId="15824"/>
    <cellStyle name="60% - アクセント 5 5" xfId="15825"/>
    <cellStyle name="常规 4 4 4" xfId="15826"/>
    <cellStyle name="40% - 强调文字颜色 6 2 3 2" xfId="15827"/>
    <cellStyle name="備註 2 3 2 2 2 5" xfId="15828"/>
    <cellStyle name="60% - アクセント 6 3" xfId="15829"/>
    <cellStyle name="40% - 强调文字颜色 6 2 3 2 2" xfId="15830"/>
    <cellStyle name="常规 5 12 2 4" xfId="15831"/>
    <cellStyle name="Normal 5 2 6" xfId="15832"/>
    <cellStyle name="常规 2 25 2 3" xfId="15833"/>
    <cellStyle name="常规 2 30 2 3" xfId="15834"/>
    <cellStyle name="常规 4 4 4 2" xfId="15835"/>
    <cellStyle name="輸入 6 7" xfId="15836"/>
    <cellStyle name="输入 2 17" xfId="15837"/>
    <cellStyle name="備註 2 3 2 2 2 5 2" xfId="15838"/>
    <cellStyle name="60% - アクセント 6 3 2" xfId="15839"/>
    <cellStyle name="Normal 5 2 7" xfId="15840"/>
    <cellStyle name="常规 2 25 2 4" xfId="15841"/>
    <cellStyle name="常规 4 4 4 3" xfId="15842"/>
    <cellStyle name="40% - 强调文字颜色 6 2 3 2 3" xfId="15843"/>
    <cellStyle name="60% - アクセント 6 3 3" xfId="15844"/>
    <cellStyle name="常规 4 4 5" xfId="15845"/>
    <cellStyle name="40% - 强调文字颜色 6 2 3 3" xfId="15846"/>
    <cellStyle name="좋음 4 2" xfId="15847"/>
    <cellStyle name="備註 2 3 2 2 2 6" xfId="15848"/>
    <cellStyle name="一般 8 10" xfId="15849"/>
    <cellStyle name="60% - アクセント 6 4" xfId="15850"/>
    <cellStyle name="Normal 5 3 6" xfId="15851"/>
    <cellStyle name="常规 2 25 3 3" xfId="15852"/>
    <cellStyle name="常规 4 4 5 2" xfId="15853"/>
    <cellStyle name="40% - 强调文字颜色 6 2 3 3 2" xfId="15854"/>
    <cellStyle name="常规 10 3 2 2 3" xfId="15855"/>
    <cellStyle name="輸入 7 7" xfId="15856"/>
    <cellStyle name="備註 2 3 2 2 2 6 2" xfId="15857"/>
    <cellStyle name="60% - アクセント 6 4 2" xfId="15858"/>
    <cellStyle name="Normal 5 3 7" xfId="15859"/>
    <cellStyle name="常规 4 4 5 3" xfId="15860"/>
    <cellStyle name="40% - 强调文字颜色 6 2 3 3 3" xfId="15861"/>
    <cellStyle name="輸入 2 10 2 2" xfId="15862"/>
    <cellStyle name="60% - アクセント 6 4 3" xfId="15863"/>
    <cellStyle name="40% - 强调文字颜色 6 2 4" xfId="15864"/>
    <cellStyle name="Output" xfId="15865"/>
    <cellStyle name="常规 4 5 4" xfId="15866"/>
    <cellStyle name="40% - 强调文字颜色 6 2 4 2" xfId="15867"/>
    <cellStyle name="좋음 5 2" xfId="15868"/>
    <cellStyle name="Header1 2 2" xfId="15869"/>
    <cellStyle name="常规 4 5 5" xfId="15870"/>
    <cellStyle name="40% - 强调文字颜色 6 2 4 3" xfId="15871"/>
    <cellStyle name="40% - 强调文字颜色 6 2 5" xfId="15872"/>
    <cellStyle name="常规 5 10 8 2" xfId="15873"/>
    <cellStyle name="40% - 强调文字颜色 6 3" xfId="15874"/>
    <cellStyle name="常规 5 10 8 3" xfId="15875"/>
    <cellStyle name="40% - 强调文字颜色 6 4" xfId="15876"/>
    <cellStyle name="常规 2 18 8 2" xfId="15877"/>
    <cellStyle name="Input 27 2 4" xfId="15878"/>
    <cellStyle name="40% - 着色 1 2" xfId="15879"/>
    <cellStyle name="常规 3 3 2 3 2 2" xfId="15880"/>
    <cellStyle name="超链接 8 6 2 2 2" xfId="15881"/>
    <cellStyle name="40% - 着色 2 2" xfId="15882"/>
    <cellStyle name="常规 3 3 2 3 3 2" xfId="15883"/>
    <cellStyle name="40% - 着色 4 2" xfId="15884"/>
    <cellStyle name="常规 3 3 2 3 5 2" xfId="15885"/>
    <cellStyle name="60% - Accent6 4 2 2 2" xfId="15886"/>
    <cellStyle name="標題 5 2 6" xfId="15887"/>
    <cellStyle name="合計 7" xfId="15888"/>
    <cellStyle name="40% - 着色 5 2" xfId="15889"/>
    <cellStyle name="常规 3 3 2 3 6 2" xfId="15890"/>
    <cellStyle name="60% - Accent6 4 2 3 2" xfId="15891"/>
    <cellStyle name="常规 3 2 4 2 2 2 2 2" xfId="15892"/>
    <cellStyle name="Normal 7 4 9" xfId="15893"/>
    <cellStyle name="60% - Accent6 4 2 3 2 2" xfId="15894"/>
    <cellStyle name="常规 3 2 4 2 2 2 2 2 2" xfId="15895"/>
    <cellStyle name="合計 7 2" xfId="15896"/>
    <cellStyle name="40% - 着色 5 2 2" xfId="15897"/>
    <cellStyle name="合計 7 2 2" xfId="15898"/>
    <cellStyle name="40% - 着色 5 2 2 2" xfId="15899"/>
    <cellStyle name="常规 3 2 4 2 2 2 2 2 3" xfId="15900"/>
    <cellStyle name="合計 7 3" xfId="15901"/>
    <cellStyle name="40% - 着色 5 2 3" xfId="15902"/>
    <cellStyle name="요약 2 3 12 3" xfId="15903"/>
    <cellStyle name="Calculation 2 2 5 2 2" xfId="15904"/>
    <cellStyle name="千位分隔[0] 2 2 6" xfId="15905"/>
    <cellStyle name="超链接 3 3 4 2 4" xfId="15906"/>
    <cellStyle name="60% - Accent6 4 2 4 2" xfId="15907"/>
    <cellStyle name="40% - 着色 6 2" xfId="15908"/>
    <cellStyle name="40% - 着色 6 2 3" xfId="15909"/>
    <cellStyle name="60% - Accent1" xfId="15910"/>
    <cellStyle name="常规 8 2 9" xfId="15911"/>
    <cellStyle name="Input 2 2 5 4" xfId="15912"/>
    <cellStyle name="常规 2 3 2 3 2 2 3 2 2" xfId="15913"/>
    <cellStyle name="60% - Accent1 2 2 2 2 2" xfId="15914"/>
    <cellStyle name="常规 2 2 2 2 2 2 5 2 2" xfId="15915"/>
    <cellStyle name="Input 2 2 5 5" xfId="15916"/>
    <cellStyle name="常规 2 3 2 3 2 2 3 2 3" xfId="15917"/>
    <cellStyle name="60% - Accent1 2 2 2 2 3" xfId="15918"/>
    <cellStyle name="常规 2 2 2 2 2 2 5 2 3" xfId="15919"/>
    <cellStyle name="60% - 강조색6 2 2" xfId="15920"/>
    <cellStyle name="常规 3 3 2 2 6 2 2" xfId="15921"/>
    <cellStyle name="常规 9 2 11 5 2" xfId="15922"/>
    <cellStyle name="60% - Accent1 2 2 2 3" xfId="15923"/>
    <cellStyle name="常规 2 2 2 2 2 2 5 3" xfId="15924"/>
    <cellStyle name="60% - 강조색6 2 3" xfId="15925"/>
    <cellStyle name="常规 9 2 11 5 3" xfId="15926"/>
    <cellStyle name="60% - Accent1 2 2 2 4" xfId="15927"/>
    <cellStyle name="常规 2 2 2 2 2 2 5 4" xfId="15928"/>
    <cellStyle name="스타일 1" xfId="15929"/>
    <cellStyle name="Input 8 3 11" xfId="15930"/>
    <cellStyle name="60% - 강조색6 3 2" xfId="15931"/>
    <cellStyle name="常规 9 2 11 6 2" xfId="15932"/>
    <cellStyle name="超链接 3 4 2 5 3" xfId="15933"/>
    <cellStyle name="常规 2 4 2 4 2 2 2 3" xfId="15934"/>
    <cellStyle name="60% - Accent1 2 2 3 3" xfId="15935"/>
    <cellStyle name="超链接 3 4 2 6 2 2" xfId="15936"/>
    <cellStyle name="Normal - Style8 4" xfId="15937"/>
    <cellStyle name="常规 36 2 2 6" xfId="15938"/>
    <cellStyle name="60% - Accent1 2 2 4 2 2" xfId="15939"/>
    <cellStyle name="Итог 8" xfId="15940"/>
    <cellStyle name="Input 2 4 5 4" xfId="15941"/>
    <cellStyle name="60% - 강조색6 4 2" xfId="15942"/>
    <cellStyle name="常规 21 3 4 2 2" xfId="15943"/>
    <cellStyle name="常规 9 2 11 7 2" xfId="15944"/>
    <cellStyle name="60% - Accent1 2 2 4 3" xfId="15945"/>
    <cellStyle name="60% - 강조색3 2 2 2 3" xfId="15946"/>
    <cellStyle name="常规 3 3 2 2 3 2 2 2 3" xfId="15947"/>
    <cellStyle name="60% - Accent1 2 2 5 2" xfId="15948"/>
    <cellStyle name="60% - 강조색3 2 2 3 2" xfId="15949"/>
    <cellStyle name="Normal 2 6 2 2" xfId="15950"/>
    <cellStyle name="60% - 강조색3 2 2 4" xfId="15951"/>
    <cellStyle name="常规 3 3 2 2 3 2 2 4" xfId="15952"/>
    <cellStyle name="常规 2 2 4 3 8 2" xfId="15953"/>
    <cellStyle name="超链接 3 4 2 8" xfId="15954"/>
    <cellStyle name="超链接 2 6 4 3 2" xfId="15955"/>
    <cellStyle name="강조색1 2 2 3 3" xfId="15956"/>
    <cellStyle name="60% - Accent1 2 2 6" xfId="15957"/>
    <cellStyle name="Normal 7 4" xfId="15958"/>
    <cellStyle name="Normal 294" xfId="15959"/>
    <cellStyle name="常规 2 3 2 2 9 2" xfId="15960"/>
    <cellStyle name="60% - Accent1 2 3 2 2" xfId="15961"/>
    <cellStyle name="60% - Accent1 2 6" xfId="15962"/>
    <cellStyle name="60% - Accent1 2 7" xfId="15963"/>
    <cellStyle name="60% - Accent1 2 8" xfId="15964"/>
    <cellStyle name="Normal 5 2 11" xfId="15965"/>
    <cellStyle name="60% - Accent4 2 6" xfId="15966"/>
    <cellStyle name="Input 8 11" xfId="15967"/>
    <cellStyle name="60% - Accent1 3" xfId="15968"/>
    <cellStyle name="常规 5 4 2 2 2" xfId="15969"/>
    <cellStyle name="Normal 5 2 12" xfId="15970"/>
    <cellStyle name="60% - Accent4 2 7" xfId="15971"/>
    <cellStyle name="Input 8 12" xfId="15972"/>
    <cellStyle name="60% - Accent1 4" xfId="15973"/>
    <cellStyle name="60% - Accent1 4 2 2 3" xfId="15974"/>
    <cellStyle name="常规 17 8 2" xfId="15975"/>
    <cellStyle name="60% - Accent1 4 2 3 2" xfId="15976"/>
    <cellStyle name="計算方式 2 5 5 2 3" xfId="15977"/>
    <cellStyle name="常规 17 8 2 2" xfId="15978"/>
    <cellStyle name="60% - Accent1 4 2 3 2 2" xfId="15979"/>
    <cellStyle name="常规 17 9 2" xfId="15980"/>
    <cellStyle name="60% - Accent1 4 2 4 2" xfId="15981"/>
    <cellStyle name="Hyperlink 3 3 2 3" xfId="15982"/>
    <cellStyle name="60% - Accent1 4 6" xfId="15983"/>
    <cellStyle name="60% - Accent1 4 7" xfId="15984"/>
    <cellStyle name="60% - Accent1 5 2" xfId="15985"/>
    <cellStyle name="Calculation 3 4 2 2" xfId="15986"/>
    <cellStyle name="常规 4 3 2 2 2 3 2" xfId="15987"/>
    <cellStyle name="常规 48 2 4" xfId="15988"/>
    <cellStyle name="常规 6 3 2 3 4" xfId="15989"/>
    <cellStyle name="Total 4 2 7 2 3" xfId="15990"/>
    <cellStyle name="60% - 輔色5 2 5 4" xfId="15991"/>
    <cellStyle name="Milliers 2 8 2 2" xfId="15992"/>
    <cellStyle name="Calculation 3 4 2 3" xfId="15993"/>
    <cellStyle name="常规 4 3 2 2 2 3 3" xfId="15994"/>
    <cellStyle name="常规 48 2 5" xfId="15995"/>
    <cellStyle name="60% - Accent1 5 3" xfId="15996"/>
    <cellStyle name="Milliers 2 8 2 3" xfId="15997"/>
    <cellStyle name="常规 4 3 2 2 2 3 4" xfId="15998"/>
    <cellStyle name="常规 48 2 6" xfId="15999"/>
    <cellStyle name="60% - Accent1 5 4" xfId="16000"/>
    <cellStyle name="常规 5 3 3 2 2 2 2" xfId="16001"/>
    <cellStyle name="60% - Accent1 6 2" xfId="16002"/>
    <cellStyle name="Calculation 3 4 3 2" xfId="16003"/>
    <cellStyle name="常规 48 3 4" xfId="16004"/>
    <cellStyle name="常规 6 3 2 4 4" xfId="16005"/>
    <cellStyle name="Mon騁aire [0]_!!!GO" xfId="16006"/>
    <cellStyle name="Milliers 2 8 3 2" xfId="16007"/>
    <cellStyle name="Calculation 3 4 3 3" xfId="16008"/>
    <cellStyle name="常规 48 3 5" xfId="16009"/>
    <cellStyle name="常规 5 3 3 2 2 2 3" xfId="16010"/>
    <cellStyle name="60% - Accent1 6 3" xfId="16011"/>
    <cellStyle name="Normal 15 2 7" xfId="16012"/>
    <cellStyle name="Input 2 3 9 2" xfId="16013"/>
    <cellStyle name="60% - Accent2 2 2" xfId="16014"/>
    <cellStyle name="60% - Accent2 2 2 2" xfId="16015"/>
    <cellStyle name="Примечание 5 2 6" xfId="16016"/>
    <cellStyle name="常规 2 2 2 3 2 2 5" xfId="16017"/>
    <cellStyle name="60% - Accent2 2 2 2 2 3" xfId="16018"/>
    <cellStyle name="Accent3 2 8" xfId="16019"/>
    <cellStyle name="Normal 4 6 2 2" xfId="16020"/>
    <cellStyle name="60% - 강조색5 2 2 4" xfId="16021"/>
    <cellStyle name="60% - Accent3 2 2 6" xfId="16022"/>
    <cellStyle name="60% - Accent2 2 2 2 3 2" xfId="16023"/>
    <cellStyle name="60% - Accent2 2 2 2 4 2" xfId="16024"/>
    <cellStyle name="Accent3 4 7" xfId="16025"/>
    <cellStyle name="60% - Accent2 2 2 2 5" xfId="16026"/>
    <cellStyle name="常规 42 4 3 2 2 2 2 2" xfId="16027"/>
    <cellStyle name="60% - 輔色1 6 2" xfId="16028"/>
    <cellStyle name="常规 2 4 2 5 2 2 2" xfId="16029"/>
    <cellStyle name="60% - Accent2 2 2 3" xfId="16030"/>
    <cellStyle name="Примечание 5 2 7" xfId="16031"/>
    <cellStyle name="常规 2 2 2 3 2 2 6" xfId="16032"/>
    <cellStyle name="60% - Accent2 2 2 3 3" xfId="16033"/>
    <cellStyle name="Input 20 2 3" xfId="16034"/>
    <cellStyle name="Input 15 2 3" xfId="16035"/>
    <cellStyle name="常规 3 12 7 2" xfId="16036"/>
    <cellStyle name="60% - 강조색4 2 2 2 3" xfId="16037"/>
    <cellStyle name="合計 2 3 2 4" xfId="16038"/>
    <cellStyle name="60% - Accent2 2 2 4 3" xfId="16039"/>
    <cellStyle name="60% - 강조색4 2 2 3 2" xfId="16040"/>
    <cellStyle name="Input 20 3 2" xfId="16041"/>
    <cellStyle name="Input 15 3 2" xfId="16042"/>
    <cellStyle name="合計 2 3 3 3" xfId="16043"/>
    <cellStyle name="60% - Accent2 2 2 5 2" xfId="16044"/>
    <cellStyle name="Примечание 5 2 9 2" xfId="16045"/>
    <cellStyle name="Normal 3 6 2 2" xfId="16046"/>
    <cellStyle name="60% - 강조색4 2 2 4" xfId="16047"/>
    <cellStyle name="Input 20 4" xfId="16048"/>
    <cellStyle name="Input 15 4" xfId="16049"/>
    <cellStyle name="60% - Accent2 2 2 6" xfId="16050"/>
    <cellStyle name="Normal 3 6 2 3" xfId="16051"/>
    <cellStyle name="60% - 강조색4 2 2 5" xfId="16052"/>
    <cellStyle name="超連結 2 3 2" xfId="16053"/>
    <cellStyle name="Input 20 5" xfId="16054"/>
    <cellStyle name="Input 15 5" xfId="16055"/>
    <cellStyle name="Comma [0] 2 2 2" xfId="16056"/>
    <cellStyle name="輸入 2 2 5 10" xfId="16057"/>
    <cellStyle name="60% - Accent2 2 2 7" xfId="16058"/>
    <cellStyle name="Normal 15 2 8" xfId="16059"/>
    <cellStyle name="Input 2 3 9 3" xfId="16060"/>
    <cellStyle name="60% - Accent2 2 3" xfId="16061"/>
    <cellStyle name="60% - 强调文字颜色 5 2 3" xfId="16062"/>
    <cellStyle name="計算方式 2 7 4 5 2" xfId="16063"/>
    <cellStyle name="常规 2 4 2 2 9" xfId="16064"/>
    <cellStyle name="Normal 2 5 3 5 3" xfId="16065"/>
    <cellStyle name="常规 2 3 2 4 2 3 3" xfId="16066"/>
    <cellStyle name="60% - Accent2 2 3 2" xfId="16067"/>
    <cellStyle name="常规 2 2 2 3 2 3 5" xfId="16068"/>
    <cellStyle name="超链接 2 9 5" xfId="16069"/>
    <cellStyle name="Normal 3 2 2 6 2 2 2" xfId="16070"/>
    <cellStyle name="輔色6 2 6 2 2" xfId="16071"/>
    <cellStyle name="60% - 强调文字颜色 5 2 4" xfId="16072"/>
    <cellStyle name="60% - 輔色1 7 2" xfId="16073"/>
    <cellStyle name="60% - Accent2 2 3 3" xfId="16074"/>
    <cellStyle name="計算方式 2 7 4 6 2" xfId="16075"/>
    <cellStyle name="常规 2 4 2 3 9" xfId="16076"/>
    <cellStyle name="輸入 2 3 3 3 8" xfId="16077"/>
    <cellStyle name="Hyperlink 11 2 2" xfId="16078"/>
    <cellStyle name="常规 3 3 3 4 2 2 3" xfId="16079"/>
    <cellStyle name="检查单元格 3 2 2" xfId="16080"/>
    <cellStyle name="60% - Accent2 2 4 2" xfId="16081"/>
    <cellStyle name="Lien hypertexte 2 2 3" xfId="16082"/>
    <cellStyle name="60% - 輔色1 8 2" xfId="16083"/>
    <cellStyle name="60% - Accent2 2 4 3" xfId="16084"/>
    <cellStyle name="60% - Accent2 2 5 2" xfId="16085"/>
    <cellStyle name="計算方式 2 7 4 7 2" xfId="16086"/>
    <cellStyle name="60% - 輔色3 2 2 4" xfId="16087"/>
    <cellStyle name="備註 2 4 4 2 2 2" xfId="16088"/>
    <cellStyle name="60% - Accent2 2 6" xfId="16089"/>
    <cellStyle name="60% - Accent2 2 7" xfId="16090"/>
    <cellStyle name="60% - Accent2 3 2" xfId="16091"/>
    <cellStyle name="나쁨 2 2 3" xfId="16092"/>
    <cellStyle name="Normal 2 5 4 4 3" xfId="16093"/>
    <cellStyle name="常规 2 3 2 4 3 2 3" xfId="16094"/>
    <cellStyle name="60% - Accent2 3 2 2" xfId="16095"/>
    <cellStyle name="常规 2 2 2 3 3 2 5" xfId="16096"/>
    <cellStyle name="Output 2 2 2 2 7" xfId="16097"/>
    <cellStyle name="合計 2 6 2 4 8 2" xfId="16098"/>
    <cellStyle name="60% - 輔色2 6 2" xfId="16099"/>
    <cellStyle name="60% - Accent2 3 2 3" xfId="16100"/>
    <cellStyle name="60% - Accent2 3 3" xfId="16101"/>
    <cellStyle name="Output 2 2 2 3 6" xfId="16102"/>
    <cellStyle name="60% - 强调文字颜色 6 2 3" xfId="16103"/>
    <cellStyle name="60% - Accent2 3 3 2" xfId="16104"/>
    <cellStyle name="Output 2 2 2 3 7" xfId="16105"/>
    <cellStyle name="輔色6 2 7 2 2" xfId="16106"/>
    <cellStyle name="60% - 强调文字颜色 6 2 4" xfId="16107"/>
    <cellStyle name="合計 2 6 2 4 9 2" xfId="16108"/>
    <cellStyle name="60% - 輔色2 7 2" xfId="16109"/>
    <cellStyle name="常规_上海口岸船期表_63 2" xfId="16110"/>
    <cellStyle name="60% - Accent2 3 3 3" xfId="16111"/>
    <cellStyle name="Hyperlink 12 2" xfId="16112"/>
    <cellStyle name="常规 2 2 6 2 3 2 2" xfId="16113"/>
    <cellStyle name="输出 2 2 2 3 10" xfId="16114"/>
    <cellStyle name="60% - Accent2 3 4" xfId="16115"/>
    <cellStyle name="Normal 10 2 2 2 2 2" xfId="16116"/>
    <cellStyle name="常规 2 2 6 2 3 2 3" xfId="16117"/>
    <cellStyle name="输出 2 2 2 3 11" xfId="16118"/>
    <cellStyle name="60% - Accent2 3 5" xfId="16119"/>
    <cellStyle name="Normal 10 2 2 2 2 3" xfId="16120"/>
    <cellStyle name="備註 2 4 4 2 3 2" xfId="16121"/>
    <cellStyle name="60% - Accent2 3 6" xfId="16122"/>
    <cellStyle name="60% - Accent2 4" xfId="16123"/>
    <cellStyle name="60% - Accent2 4 2" xfId="16124"/>
    <cellStyle name="一般 2 10" xfId="16125"/>
    <cellStyle name="60% - Accent2 4 2 2 3" xfId="16126"/>
    <cellStyle name="Input 3 3 2 3 2" xfId="16127"/>
    <cellStyle name="Output 2 2 3 2 7" xfId="16128"/>
    <cellStyle name="60% - 輔色3 6 2" xfId="16129"/>
    <cellStyle name="60% - Accent2 4 2 3" xfId="16130"/>
    <cellStyle name="60% - Accent2 4 2 3 2" xfId="16131"/>
    <cellStyle name="Calculation 5 5" xfId="16132"/>
    <cellStyle name="60% - Accent2 4 2 3 2 2" xfId="16133"/>
    <cellStyle name="Input 7 2 5 3" xfId="16134"/>
    <cellStyle name="60% - Accent2 4 2 3 3" xfId="16135"/>
    <cellStyle name="60% - Accent2 4 2 4" xfId="16136"/>
    <cellStyle name="リンク セル" xfId="16137"/>
    <cellStyle name="合計 4 3 2 3" xfId="16138"/>
    <cellStyle name="60% - Accent2 4 2 4 2" xfId="16139"/>
    <cellStyle name="リンク セル 2" xfId="16140"/>
    <cellStyle name="60% - Accent2 4 2 5" xfId="16141"/>
    <cellStyle name="60% - Accent2 4 3" xfId="16142"/>
    <cellStyle name="Input 3 3 2 4 2" xfId="16143"/>
    <cellStyle name="60% - 輔色3 7 2" xfId="16144"/>
    <cellStyle name="60% - Accent2 4 3 3" xfId="16145"/>
    <cellStyle name="60% - Accent2 4 4" xfId="16146"/>
    <cellStyle name="超链接 9 3 3 5" xfId="16147"/>
    <cellStyle name="60% - Accent2 4 4 2 2" xfId="16148"/>
    <cellStyle name="Input 3 3 2 5 2" xfId="16149"/>
    <cellStyle name="60% - 輔色3 8 2" xfId="16150"/>
    <cellStyle name="Total 4 2 2 7" xfId="16151"/>
    <cellStyle name="Normal 3 3 2 2 2 2" xfId="16152"/>
    <cellStyle name="連結的儲存格 2 2 2 2 2" xfId="16153"/>
    <cellStyle name="60% - Accent2 4 4 3" xfId="16154"/>
    <cellStyle name="Note 5 2 2 2" xfId="16155"/>
    <cellStyle name="60% - Accent2 4 5" xfId="16156"/>
    <cellStyle name="60% - Accent2 4 5 2" xfId="16157"/>
    <cellStyle name="60% - Accent2 4 7" xfId="16158"/>
    <cellStyle name="常规 4 4 2 3 3 3 2" xfId="16159"/>
    <cellStyle name="60% - Accent2 5 4" xfId="16160"/>
    <cellStyle name="標題 2 2 2 2" xfId="16161"/>
    <cellStyle name="常规 5 3 3 2 3 2" xfId="16162"/>
    <cellStyle name="60% - Accent2 6" xfId="16163"/>
    <cellStyle name="檢查儲存格 2 5 6" xfId="16164"/>
    <cellStyle name="Calculation 3 5 3" xfId="16165"/>
    <cellStyle name="常规 4 3 2 2 3 4" xfId="16166"/>
    <cellStyle name="60% - Accent2 6 2" xfId="16167"/>
    <cellStyle name="60% - Accent2 6 3" xfId="16168"/>
    <cellStyle name="常规 9 2 4 11" xfId="16169"/>
    <cellStyle name="입력 2 3 2 6 2" xfId="16170"/>
    <cellStyle name="60% - Accent4 4 5 2" xfId="16171"/>
    <cellStyle name="Normal 16 2 7" xfId="16172"/>
    <cellStyle name="Input 2 4 9 2" xfId="16173"/>
    <cellStyle name="60% - Accent3 2 2" xfId="16174"/>
    <cellStyle name="Accent3 3 3" xfId="16175"/>
    <cellStyle name="强调文字颜色 1 2 2 5" xfId="16176"/>
    <cellStyle name="檢查儲存格 2 6 2 2 2" xfId="16177"/>
    <cellStyle name="常规 2 3 2 5 2 2 3" xfId="16178"/>
    <cellStyle name="計算方式 2 8 4 4 2" xfId="16179"/>
    <cellStyle name="Heading 1 2 2 2 4" xfId="16180"/>
    <cellStyle name="60% - Accent3 2 2 2" xfId="16181"/>
    <cellStyle name="常规 2 2 2 4 2 2 5" xfId="16182"/>
    <cellStyle name="輸出 2 7 4 2 11" xfId="16183"/>
    <cellStyle name="超連結 2 2 3" xfId="16184"/>
    <cellStyle name="Input 14 6" xfId="16185"/>
    <cellStyle name="超链接 2 7 4 2 4" xfId="16186"/>
    <cellStyle name="Accent3 3 3 2 2" xfId="16187"/>
    <cellStyle name="N 2 3" xfId="16188"/>
    <cellStyle name="常规 42 4 3 5 3 2" xfId="16189"/>
    <cellStyle name="60% - Accent3 2 2 2 2 2" xfId="16190"/>
    <cellStyle name="Accent3 3 3 3" xfId="16191"/>
    <cellStyle name="60% - Accent3 2 2 2 3" xfId="16192"/>
    <cellStyle name="N 3 3" xfId="16193"/>
    <cellStyle name="常规 42 4 3 5 4 2" xfId="16194"/>
    <cellStyle name="60% - Accent3 2 2 2 3 2" xfId="16195"/>
    <cellStyle name="강조색6 2 2 4" xfId="16196"/>
    <cellStyle name="60% - Accent3 2 2 2 3 2 2" xfId="16197"/>
    <cellStyle name="常规 2 5 12" xfId="16198"/>
    <cellStyle name="60% - Accent3 2 2 2 3 3" xfId="16199"/>
    <cellStyle name="강조색6 2 2 5" xfId="16200"/>
    <cellStyle name="60% - Accent3 4 2 4 2" xfId="16201"/>
    <cellStyle name="60% - Accent3 2 2 2 4" xfId="16202"/>
    <cellStyle name="60% - Accent3 2 2 2 5" xfId="16203"/>
    <cellStyle name="Note 3 3 6 2" xfId="16204"/>
    <cellStyle name="常规 57 6 3" xfId="16205"/>
    <cellStyle name="60% - Accent3 2 2 4 2 2" xfId="16206"/>
    <cellStyle name="60% - Accent3 2 2 4 3" xfId="16207"/>
    <cellStyle name="货币 2 2 4" xfId="16208"/>
    <cellStyle name="60% - 강조색5 2 2 2 3" xfId="16209"/>
    <cellStyle name="常规 2 2 2 15" xfId="16210"/>
    <cellStyle name="60% - Accent3 2 2 5 2" xfId="16211"/>
    <cellStyle name="60% - 강조색5 2 2 3 2" xfId="16212"/>
    <cellStyle name="Normal 16 2 8" xfId="16213"/>
    <cellStyle name="Input 2 4 9 3" xfId="16214"/>
    <cellStyle name="60% - Accent3 2 3" xfId="16215"/>
    <cellStyle name="Accent3 4 3 2" xfId="16216"/>
    <cellStyle name="60% - Accent3 2 3 2 2" xfId="16217"/>
    <cellStyle name="Accent3 4 4" xfId="16218"/>
    <cellStyle name="60% - Accent3 2 3 3" xfId="16219"/>
    <cellStyle name="Normal 16 2 9" xfId="16220"/>
    <cellStyle name="60% - Accent3 2 4" xfId="16221"/>
    <cellStyle name="常规 42 8 3 6" xfId="16222"/>
    <cellStyle name="60% - Accent3 2 4 2 2" xfId="16223"/>
    <cellStyle name="Accent3 5 4" xfId="16224"/>
    <cellStyle name="60% - Accent3 2 4 3" xfId="16225"/>
    <cellStyle name="60% - Accent3 2 5" xfId="16226"/>
    <cellStyle name="計算方式 2 8 4 8" xfId="16227"/>
    <cellStyle name="Input 21 2 6 2" xfId="16228"/>
    <cellStyle name="Input 16 2 6 2" xfId="16229"/>
    <cellStyle name="60% - Accent3 2 6" xfId="16230"/>
    <cellStyle name="計算方式 2 8 4 9" xfId="16231"/>
    <cellStyle name="Input 21 2 6 3" xfId="16232"/>
    <cellStyle name="Input 16 2 6 3" xfId="16233"/>
    <cellStyle name="60% - Accent3 2 7" xfId="16234"/>
    <cellStyle name="Calculation 2 4 2" xfId="16235"/>
    <cellStyle name="Input 7 2 2 2 2" xfId="16236"/>
    <cellStyle name="Input 3 13" xfId="16237"/>
    <cellStyle name="60% - Accent3 2 8" xfId="16238"/>
    <cellStyle name="Normal 16 3 9" xfId="16239"/>
    <cellStyle name="60% - Accent3 3 4" xfId="16240"/>
    <cellStyle name="差_COSCON THAILAND COSNAM STAFF 2012 JULY_副本东南亚分部各类数据统计201303" xfId="16241"/>
    <cellStyle name="60% - Accent3 3 5" xfId="16242"/>
    <cellStyle name="Normal 10 2 2 3 2 2" xfId="16243"/>
    <cellStyle name="Input 21 2 7 2" xfId="16244"/>
    <cellStyle name="Input 16 2 7 2" xfId="16245"/>
    <cellStyle name="60% - Accent3 3 6" xfId="16246"/>
    <cellStyle name="計算方式 2 3 5 2 7" xfId="16247"/>
    <cellStyle name="计算 2 3 2 3" xfId="16248"/>
    <cellStyle name="60% - Accent3 4 2 3 2 2" xfId="16249"/>
    <cellStyle name="입력 2 2 2 4" xfId="16250"/>
    <cellStyle name="60% - Accent3 4 3" xfId="16251"/>
    <cellStyle name="輸出 2 2 3 3 2 2 3" xfId="16252"/>
    <cellStyle name="Accent5 4 4" xfId="16253"/>
    <cellStyle name="Вычисление 3 5" xfId="16254"/>
    <cellStyle name="입력 2 2 2 4 3" xfId="16255"/>
    <cellStyle name="60% - Accent3 4 3 3" xfId="16256"/>
    <cellStyle name="汇总 2 3 2" xfId="16257"/>
    <cellStyle name="60% - Accent3 4 4 2 2" xfId="16258"/>
    <cellStyle name="입력 2 2 2 6" xfId="16259"/>
    <cellStyle name="Note 5 3 2 2" xfId="16260"/>
    <cellStyle name="60% - Accent3 4 5" xfId="16261"/>
    <cellStyle name="Input 21 2 8 2" xfId="16262"/>
    <cellStyle name="Input 16 2 8 2" xfId="16263"/>
    <cellStyle name="입력 2 2 2 7" xfId="16264"/>
    <cellStyle name="60% - Accent3 4 6" xfId="16265"/>
    <cellStyle name="입력 2 2 2 8" xfId="16266"/>
    <cellStyle name="60% - Accent3 4 7" xfId="16267"/>
    <cellStyle name="Output 2 3 2 2 2" xfId="16268"/>
    <cellStyle name="Input 21 2 8 3" xfId="16269"/>
    <cellStyle name="Input 16 2 8 3" xfId="16270"/>
    <cellStyle name="常规 2 2 2 4 4 2 2" xfId="16271"/>
    <cellStyle name="60% - Accent3 5" xfId="16272"/>
    <cellStyle name="常规 15 3 2 3" xfId="16273"/>
    <cellStyle name="檢查儲存格 2 6 5" xfId="16274"/>
    <cellStyle name="Calculation 3 6 2" xfId="16275"/>
    <cellStyle name="常规 4 3 2 2 4 3" xfId="16276"/>
    <cellStyle name="常规 2 2 2 4 4 2 2 3" xfId="16277"/>
    <cellStyle name="60% - Accent3 5 3" xfId="16278"/>
    <cellStyle name="Calculation 3 6 2 3" xfId="16279"/>
    <cellStyle name="常规 6 3 4 3 5" xfId="16280"/>
    <cellStyle name="60% - Accent3 5 4" xfId="16281"/>
    <cellStyle name="檢查儲存格 2 6 6" xfId="16282"/>
    <cellStyle name="Heading 1 2 4 2 2" xfId="16283"/>
    <cellStyle name="Calculation 3 6 3" xfId="16284"/>
    <cellStyle name="常规 4 3 2 2 4 4" xfId="16285"/>
    <cellStyle name="常规 2 2 2 4 4 2 3" xfId="16286"/>
    <cellStyle name="超链接 5 6 2 2" xfId="16287"/>
    <cellStyle name="60% - Accent3 6" xfId="16288"/>
    <cellStyle name="60% - Accent3 6 2" xfId="16289"/>
    <cellStyle name="60% - 輔色1 2 8" xfId="16290"/>
    <cellStyle name="Normal 6 13" xfId="16291"/>
    <cellStyle name="60% - Акцент4 3" xfId="16292"/>
    <cellStyle name="備註 2 6 5 2" xfId="16293"/>
    <cellStyle name="常规 2 7 2 3 2 3" xfId="16294"/>
    <cellStyle name="60% - Accent3_012-(KMX) BTL Schedules for KHH_Cebu" xfId="16295"/>
    <cellStyle name="60% - Accent4 2" xfId="16296"/>
    <cellStyle name="Normal 17 2 7" xfId="16297"/>
    <cellStyle name="60% - Accent4 2 2" xfId="16298"/>
    <cellStyle name="Accent1 6" xfId="16299"/>
    <cellStyle name="Total 2 2 2 4 7" xfId="16300"/>
    <cellStyle name="60% - Accent4 2 2 2 2 3" xfId="16301"/>
    <cellStyle name="Accent2 5" xfId="16302"/>
    <cellStyle name="60% - Accent4 2 2 2 3 2" xfId="16303"/>
    <cellStyle name="合計 2 7 4 2 8" xfId="16304"/>
    <cellStyle name="Accent2 5 2" xfId="16305"/>
    <cellStyle name="60% - Accent4 2 2 2 3 2 2" xfId="16306"/>
    <cellStyle name="Accent2 6" xfId="16307"/>
    <cellStyle name="60% - Accent4 2 2 2 3 3" xfId="16308"/>
    <cellStyle name="計算方式 2 12 2 8 3" xfId="16309"/>
    <cellStyle name="60% - Accent4 2 2 2 5" xfId="16310"/>
    <cellStyle name="超链接 3 4 3 2 4 2 3" xfId="16311"/>
    <cellStyle name="60% - Accent4 2 2 7" xfId="16312"/>
    <cellStyle name="60% - 강조색6 2 2 5" xfId="16313"/>
    <cellStyle name="Normal 17 2 8" xfId="16314"/>
    <cellStyle name="60% - Accent4 2 3" xfId="16315"/>
    <cellStyle name="Input 4 3 5 2 3" xfId="16316"/>
    <cellStyle name="Bad 4 2 2 2" xfId="16317"/>
    <cellStyle name="60% - Accent4 3" xfId="16318"/>
    <cellStyle name="60% - Accent4 3 2" xfId="16319"/>
    <cellStyle name="超链接 6 5 2 4" xfId="16320"/>
    <cellStyle name="常规 16 2 2 6" xfId="16321"/>
    <cellStyle name="常规 21 2 2 6" xfId="16322"/>
    <cellStyle name="60% - Accent4 3 2 2" xfId="16323"/>
    <cellStyle name="常规 2 2 2 5 3 2 5" xfId="16324"/>
    <cellStyle name="常规 16 2 2 7" xfId="16325"/>
    <cellStyle name="常规 21 2 2 7" xfId="16326"/>
    <cellStyle name="60% - Accent4 3 2 3" xfId="16327"/>
    <cellStyle name="常规 2 2 2 5 3 2 6" xfId="16328"/>
    <cellStyle name="60% - Accent4 3 3" xfId="16329"/>
    <cellStyle name="60% - Accent4 3 3 2" xfId="16330"/>
    <cellStyle name="60% - Accent4 3 3 3" xfId="16331"/>
    <cellStyle name="備註 2 8 2 3 2" xfId="16332"/>
    <cellStyle name="60% - Accent4 3 4" xfId="16333"/>
    <cellStyle name="60% - Accent4 3 4 2" xfId="16334"/>
    <cellStyle name="常规 5 2 2 2 2 3 2" xfId="16335"/>
    <cellStyle name="Bad 4 2 2 3" xfId="16336"/>
    <cellStyle name="60% - Accent4 4" xfId="16337"/>
    <cellStyle name="常规 15 3 3 2" xfId="16338"/>
    <cellStyle name="常规 20 3 3 2" xfId="16339"/>
    <cellStyle name="입력 2 3 2 3" xfId="16340"/>
    <cellStyle name="合計 2 6 2 4 2 8" xfId="16341"/>
    <cellStyle name="60% - Accent4 4 2" xfId="16342"/>
    <cellStyle name="常规 20 3 3 2 2" xfId="16343"/>
    <cellStyle name="超链接 6 6 2 4" xfId="16344"/>
    <cellStyle name="常规 21 3 2 6" xfId="16345"/>
    <cellStyle name="입력 2 3 2 3 2" xfId="16346"/>
    <cellStyle name="合計 2 6 2 4 2 8 2" xfId="16347"/>
    <cellStyle name="60% - Accent4 4 2 2" xfId="16348"/>
    <cellStyle name="Total 2 2 2 3 4 3" xfId="16349"/>
    <cellStyle name="60% - Accent4 4 2 2 2" xfId="16350"/>
    <cellStyle name="メモ 2 3" xfId="16351"/>
    <cellStyle name="常规 10 5 3 3" xfId="16352"/>
    <cellStyle name="Normal 2 12 7 2" xfId="16353"/>
    <cellStyle name="常规 21 3 2 7" xfId="16354"/>
    <cellStyle name="合計 2 6 2 4 2 8 3" xfId="16355"/>
    <cellStyle name="60% - Accent4 4 2 3" xfId="16356"/>
    <cellStyle name="60% - Accent4 4 2 3 2 2" xfId="16357"/>
    <cellStyle name="常规 21 3 2 8" xfId="16358"/>
    <cellStyle name="60% - Accent4 4 2 4" xfId="16359"/>
    <cellStyle name="60% - Accent4 4 2 4 2" xfId="16360"/>
    <cellStyle name="メモ 4 3" xfId="16361"/>
    <cellStyle name="입력 2 3 2 4" xfId="16362"/>
    <cellStyle name="合計 2 6 2 4 2 9" xfId="16363"/>
    <cellStyle name="60% - Accent4 4 3" xfId="16364"/>
    <cellStyle name="입력 2 3 2 4 2" xfId="16365"/>
    <cellStyle name="合計 2 6 2 4 2 9 2" xfId="16366"/>
    <cellStyle name="60% - Accent4 4 3 2" xfId="16367"/>
    <cellStyle name="合計 2 6 2 4 2 9 3" xfId="16368"/>
    <cellStyle name="60% - Accent4 4 3 3" xfId="16369"/>
    <cellStyle name="입력 2 3 2 5 2" xfId="16370"/>
    <cellStyle name="Normal 2 3 3 2 2 3" xfId="16371"/>
    <cellStyle name="60% - Accent4 4 4 2" xfId="16372"/>
    <cellStyle name="60% - Accent4 4 4 2 2" xfId="16373"/>
    <cellStyle name="Accent2 3 3" xfId="16374"/>
    <cellStyle name="常规 9 2 2 2 2" xfId="16375"/>
    <cellStyle name="60% - Accent4 4 4 3" xfId="16376"/>
    <cellStyle name="60% - Accent4 5" xfId="16377"/>
    <cellStyle name="檢查儲存格 2 7 5" xfId="16378"/>
    <cellStyle name="Calculation 3 7 2" xfId="16379"/>
    <cellStyle name="常规 4 3 2 2 5 3" xfId="16380"/>
    <cellStyle name="輸入 2 4 5 2 5" xfId="16381"/>
    <cellStyle name="Нейтральный 2" xfId="16382"/>
    <cellStyle name="計算方式 7" xfId="16383"/>
    <cellStyle name="60% - Accent4 5 3" xfId="16384"/>
    <cellStyle name="Calculation 3 7 2 3" xfId="16385"/>
    <cellStyle name="備註 2 8 2 5 2" xfId="16386"/>
    <cellStyle name="計算方式 8" xfId="16387"/>
    <cellStyle name="60% - Accent4 5 4" xfId="16388"/>
    <cellStyle name="超链接 5 6 3 2" xfId="16389"/>
    <cellStyle name="60% - Accent4 6" xfId="16390"/>
    <cellStyle name="常规 3 9 2 2 2 2" xfId="16391"/>
    <cellStyle name="輸入 2 4 5 2 6" xfId="16392"/>
    <cellStyle name="Нейтральный 3" xfId="16393"/>
    <cellStyle name="Calculation 3 7 3" xfId="16394"/>
    <cellStyle name="입력 2 3 4 3" xfId="16395"/>
    <cellStyle name="超链接 5 6 3 2 2" xfId="16396"/>
    <cellStyle name="60% - Accent4 6 2" xfId="16397"/>
    <cellStyle name="60% - 輔色2 2 8" xfId="16398"/>
    <cellStyle name="常规 3 9 2 2 2 2 2" xfId="16399"/>
    <cellStyle name="Normal 2 7 2 2 2" xfId="16400"/>
    <cellStyle name="常规 48 3 2 2 2 3" xfId="16401"/>
    <cellStyle name="Input 23 2 9" xfId="16402"/>
    <cellStyle name="Input 18 2 9" xfId="16403"/>
    <cellStyle name="60% - Accent4_012-(KMX) BTL Schedules for KHH_Cebu" xfId="16404"/>
    <cellStyle name="60% - Accent5" xfId="16405"/>
    <cellStyle name="超链接 2 4 2 4 3 2" xfId="16406"/>
    <cellStyle name="Input 3 2 6 2" xfId="16407"/>
    <cellStyle name="Акцент6 3" xfId="16408"/>
    <cellStyle name="Accent6 2 2 2 3 2 2" xfId="16409"/>
    <cellStyle name="60% - Accent5 2 2 2" xfId="16410"/>
    <cellStyle name="Note 3 3 7" xfId="16411"/>
    <cellStyle name="60% - Accent5 2 2 2 2" xfId="16412"/>
    <cellStyle name="60% - Accent5 2 2 2 2 2" xfId="16413"/>
    <cellStyle name="Note 3 3 8" xfId="16414"/>
    <cellStyle name="常规 10 4 3 2 2" xfId="16415"/>
    <cellStyle name="60% - Accent5 2 2 2 3" xfId="16416"/>
    <cellStyle name="合計 2 5 6 6 3" xfId="16417"/>
    <cellStyle name="常规 10 4 3 2 2 2" xfId="16418"/>
    <cellStyle name="60% - Accent5 2 2 2 3 2" xfId="16419"/>
    <cellStyle name="60% - Accent5 2 2 2 3 2 2" xfId="16420"/>
    <cellStyle name="Header2 2 2 2" xfId="16421"/>
    <cellStyle name="Output 2 3 2 10" xfId="16422"/>
    <cellStyle name="60% - Accent5 2 2 2 4" xfId="16423"/>
    <cellStyle name="常规 5 5 5 2" xfId="16424"/>
    <cellStyle name="Header2 2 2 3" xfId="16425"/>
    <cellStyle name="Output 2 3 2 11" xfId="16426"/>
    <cellStyle name="60% - Accent5 2 2 2 5" xfId="16427"/>
    <cellStyle name="常规 5 5 5 3" xfId="16428"/>
    <cellStyle name="60% - Accent5 2 2 3" xfId="16429"/>
    <cellStyle name="超链接 3 4 4 3 2 4" xfId="16430"/>
    <cellStyle name="Note 3 4 7" xfId="16431"/>
    <cellStyle name="60% - Accent5 2 2 3 2" xfId="16432"/>
    <cellStyle name="チェック セル" xfId="16433"/>
    <cellStyle name="常规 2 7 9" xfId="16434"/>
    <cellStyle name="60% - Accent5 2 2 3 2 2" xfId="16435"/>
    <cellStyle name="チェック セル 2" xfId="16436"/>
    <cellStyle name="Note 3 4 8" xfId="16437"/>
    <cellStyle name="常规 10 4 3 3 2" xfId="16438"/>
    <cellStyle name="60% - Accent5 2 2 3 3" xfId="16439"/>
    <cellStyle name="60% - Accent5 2 2 4" xfId="16440"/>
    <cellStyle name="Input 3 2 8" xfId="16441"/>
    <cellStyle name="Calculation 2 10 3" xfId="16442"/>
    <cellStyle name="常规 9 2 4 3 3" xfId="16443"/>
    <cellStyle name="60% - Accent5 2 4" xfId="16444"/>
    <cellStyle name="60% - Accent5 2 4 2" xfId="16445"/>
    <cellStyle name="60% - Accent5 2 4 3" xfId="16446"/>
    <cellStyle name="60% - Accent5 2 5" xfId="16447"/>
    <cellStyle name="60% - Accent5 2 5 2" xfId="16448"/>
    <cellStyle name="60% - 輔色6 2 2 4" xfId="16449"/>
    <cellStyle name="合計 2 4 4 7 2" xfId="16450"/>
    <cellStyle name="60% - Accent5 2 6" xfId="16451"/>
    <cellStyle name="合計 2 6 3" xfId="16452"/>
    <cellStyle name="Normal 16 2 10" xfId="16453"/>
    <cellStyle name="입력 2 3 4 7" xfId="16454"/>
    <cellStyle name="Accent6 2 2 2 4" xfId="16455"/>
    <cellStyle name="Bad 4 2 3 2" xfId="16456"/>
    <cellStyle name="說明文字 2 2" xfId="16457"/>
    <cellStyle name="60% - Accent5 3" xfId="16458"/>
    <cellStyle name="Input 3 3 6" xfId="16459"/>
    <cellStyle name="常规 2 4 2 3 2 2 2 3" xfId="16460"/>
    <cellStyle name="입력 2 3 4 7 2" xfId="16461"/>
    <cellStyle name="Accent6 2 2 2 4 2" xfId="16462"/>
    <cellStyle name="Bad 4 2 3 2 2" xfId="16463"/>
    <cellStyle name="常规 2 3 2 2 2 2 4 3" xfId="16464"/>
    <cellStyle name="說明文字 2 2 2" xfId="16465"/>
    <cellStyle name="60% - Accent5 3 2" xfId="16466"/>
    <cellStyle name="說明文字 2 2 2 2" xfId="16467"/>
    <cellStyle name="60% - Accent5 3 2 2" xfId="16468"/>
    <cellStyle name="常规 2 10 2 5" xfId="16469"/>
    <cellStyle name="超链接 7 5 2 4" xfId="16470"/>
    <cellStyle name="常规 17 2 2 6" xfId="16471"/>
    <cellStyle name="Input 3 3 7" xfId="16472"/>
    <cellStyle name="常规 2 4 2 3 2 2 2 4" xfId="16473"/>
    <cellStyle name="Calculation 2 11 2" xfId="16474"/>
    <cellStyle name="常规 9 2 4 4 2" xfId="16475"/>
    <cellStyle name="常规 2 3 2 2 2 2 4 4" xfId="16476"/>
    <cellStyle name="說明文字 2 2 3" xfId="16477"/>
    <cellStyle name="60% - Accent5 3 3" xfId="16478"/>
    <cellStyle name="Total 3 2 11" xfId="16479"/>
    <cellStyle name="說明文字 2 2 3 2" xfId="16480"/>
    <cellStyle name="60% - Accent5 3 3 2" xfId="16481"/>
    <cellStyle name="常规 2 10 3 5" xfId="16482"/>
    <cellStyle name="常规 17 2 3 6" xfId="16483"/>
    <cellStyle name="Total 3 2 12" xfId="16484"/>
    <cellStyle name="常规 17 2 3 7" xfId="16485"/>
    <cellStyle name="說明文字 2 2 3 3" xfId="16486"/>
    <cellStyle name="60% - Accent5 3 3 3" xfId="16487"/>
    <cellStyle name="Input 3 3 8" xfId="16488"/>
    <cellStyle name="Calculation 2 11 3" xfId="16489"/>
    <cellStyle name="常规 9 2 4 4 3" xfId="16490"/>
    <cellStyle name="說明文字 2 2 4" xfId="16491"/>
    <cellStyle name="60% - Accent5 3 4" xfId="16492"/>
    <cellStyle name="입력 2 3 4 8" xfId="16493"/>
    <cellStyle name="Accent6 2 2 2 5" xfId="16494"/>
    <cellStyle name="Bad 4 2 3 3" xfId="16495"/>
    <cellStyle name="常规 2 2 4 2 2 3 2 2" xfId="16496"/>
    <cellStyle name="說明文字 2 3" xfId="16497"/>
    <cellStyle name="60% - Accent5 4" xfId="16498"/>
    <cellStyle name="常规 6 2 3 2 2 2 2 2" xfId="16499"/>
    <cellStyle name="셀 확인 2 6" xfId="16500"/>
    <cellStyle name="Input 3 4 6" xfId="16501"/>
    <cellStyle name="입력 2 3 4 8 2" xfId="16502"/>
    <cellStyle name="60% - 강조색2 2 2 2 3" xfId="16503"/>
    <cellStyle name="常规 3 3 2 2 2 2 2 2 3" xfId="16504"/>
    <cellStyle name="常规 2 2 4 2 2 3 2 2 2" xfId="16505"/>
    <cellStyle name="說明文字 2 3 2" xfId="16506"/>
    <cellStyle name="60% - Accent5 4 2" xfId="16507"/>
    <cellStyle name="常规 3 2 2 3 5 2" xfId="16508"/>
    <cellStyle name="說明文字 2 3 2 2 2" xfId="16509"/>
    <cellStyle name="60% - Accent5 4 2 2 2" xfId="16510"/>
    <cellStyle name="常规 3 2 2 3 6" xfId="16511"/>
    <cellStyle name="說明文字 2 3 2 3" xfId="16512"/>
    <cellStyle name="60% - Accent5 4 2 3" xfId="16513"/>
    <cellStyle name="常规 2 11 2 6" xfId="16514"/>
    <cellStyle name="Input 3 4 8" xfId="16515"/>
    <cellStyle name="Calculation 2 12 3" xfId="16516"/>
    <cellStyle name="常规 9 2 4 5 3" xfId="16517"/>
    <cellStyle name="說明文字 2 3 4" xfId="16518"/>
    <cellStyle name="Currency 2 2" xfId="16519"/>
    <cellStyle name="60% - Accent5 4 4" xfId="16520"/>
    <cellStyle name="常规 2 5 13" xfId="16521"/>
    <cellStyle name="60% - Accent5 4 4 2 2" xfId="16522"/>
    <cellStyle name="常规 3 2 2 5 6" xfId="16523"/>
    <cellStyle name="常规 9 3 2 2 2" xfId="16524"/>
    <cellStyle name="連結的儲存格 2 5 2 2 2" xfId="16525"/>
    <cellStyle name="60% - Accent5 4 4 3" xfId="16526"/>
    <cellStyle name="說明文字 2 3 5" xfId="16527"/>
    <cellStyle name="Note 5 5 2 2" xfId="16528"/>
    <cellStyle name="Currency 2 3" xfId="16529"/>
    <cellStyle name="60% - Accent5 4 5" xfId="16530"/>
    <cellStyle name="60% - Accent5 4 5 2" xfId="16531"/>
    <cellStyle name="說明文字 2 3 6" xfId="16532"/>
    <cellStyle name="合計 2 4 4 9 2" xfId="16533"/>
    <cellStyle name="60% - Accent5 4 6" xfId="16534"/>
    <cellStyle name="合計 2 8 4" xfId="16535"/>
    <cellStyle name="Output 2 3 4 2 2" xfId="16536"/>
    <cellStyle name="常规 5 2 2 2 3 2 2" xfId="16537"/>
    <cellStyle name="說明文字 2 3 7" xfId="16538"/>
    <cellStyle name="合計 2 4 4 9 3" xfId="16539"/>
    <cellStyle name="60% - Accent5 4 7" xfId="16540"/>
    <cellStyle name="常规 2 2 4 2 2 3 2 3" xfId="16541"/>
    <cellStyle name="說明文字 2 4" xfId="16542"/>
    <cellStyle name="60% - Accent5 5" xfId="16543"/>
    <cellStyle name="Calculation 3 8 2" xfId="16544"/>
    <cellStyle name="입력 2 3 4 9 2" xfId="16545"/>
    <cellStyle name="60% - 강조색2 2 2 3 3" xfId="16546"/>
    <cellStyle name="說明文字 2 4 2" xfId="16547"/>
    <cellStyle name="60% - Accent5 5 2" xfId="16548"/>
    <cellStyle name="Calculation 2 13 2" xfId="16549"/>
    <cellStyle name="常规 9 2 4 6 2" xfId="16550"/>
    <cellStyle name="說明文字 2 4 3" xfId="16551"/>
    <cellStyle name="60% - Accent5 5 3" xfId="16552"/>
    <cellStyle name="Calculation 2 13 3" xfId="16553"/>
    <cellStyle name="常规 2 5 5 2 2" xfId="16554"/>
    <cellStyle name="常规 9 2 4 6 3" xfId="16555"/>
    <cellStyle name="說明文字 2 4 4" xfId="16556"/>
    <cellStyle name="Currency 3 2" xfId="16557"/>
    <cellStyle name="60% - Accent5 5 4" xfId="16558"/>
    <cellStyle name="說明文字 2 5" xfId="16559"/>
    <cellStyle name="60% - Accent5 6" xfId="16560"/>
    <cellStyle name="常规 3 9 2 2 3 2" xfId="16561"/>
    <cellStyle name="常规 2 2 4 2 2 3 2 4" xfId="16562"/>
    <cellStyle name="Calculation 3 8 3" xfId="16563"/>
    <cellStyle name="說明文字 2 5 2" xfId="16564"/>
    <cellStyle name="60% - Accent5 6 2" xfId="16565"/>
    <cellStyle name="60% - 輔色3 2 8" xfId="16566"/>
    <cellStyle name="강조색4 2 2 2 3" xfId="16567"/>
    <cellStyle name="常规 3 9 2 2 3 2 2" xfId="16568"/>
    <cellStyle name="說明文字 2 5 3" xfId="16569"/>
    <cellStyle name="60% - Accent5 6 3" xfId="16570"/>
    <cellStyle name="60% - 輔色3 2 9" xfId="16571"/>
    <cellStyle name="60% - Accent6" xfId="16572"/>
    <cellStyle name="60% - Accent6 2 2 2 2" xfId="16573"/>
    <cellStyle name="一般 8 8" xfId="16574"/>
    <cellStyle name="Heading 2 4 2" xfId="16575"/>
    <cellStyle name="60% - Accent6 2 2 2 2 2" xfId="16576"/>
    <cellStyle name="一般 8 8 2" xfId="16577"/>
    <cellStyle name="Heading 2 4 2 2" xfId="16578"/>
    <cellStyle name="60% - Accent6 2 2 2 2 3" xfId="16579"/>
    <cellStyle name="Heading 2 4 2 3" xfId="16580"/>
    <cellStyle name="输出 2 12 3" xfId="16581"/>
    <cellStyle name="60% - アクセント 5 2 3" xfId="16582"/>
    <cellStyle name="輸出 2 5 2 5 2 5 2" xfId="16583"/>
    <cellStyle name="常规 5 5 3" xfId="16584"/>
    <cellStyle name="Copied 2 3" xfId="16585"/>
    <cellStyle name="60% - Accent6 2 2 2 3 2 2" xfId="16586"/>
    <cellStyle name="60% - Accent6 2 2 2 4" xfId="16587"/>
    <cellStyle name="Heading 2 4 4" xfId="16588"/>
    <cellStyle name="60% - Accent6 2 2 2 4 2" xfId="16589"/>
    <cellStyle name="Heading 2 4 4 2" xfId="16590"/>
    <cellStyle name="60% - Accent6 2 2 2 5" xfId="16591"/>
    <cellStyle name="Heading 2 4 5" xfId="16592"/>
    <cellStyle name="Total 2 2 5 2" xfId="16593"/>
    <cellStyle name="60% - Accent6 2 2 3 2 2" xfId="16594"/>
    <cellStyle name="출력 2 3 4 2" xfId="16595"/>
    <cellStyle name="60% - Accent6 2 2 4" xfId="16596"/>
    <cellStyle name="출력 2 3 2 2 7 3" xfId="16597"/>
    <cellStyle name="超链接 8 4 2 6" xfId="16598"/>
    <cellStyle name="超链接 3 2 3 2 4 2 4" xfId="16599"/>
    <cellStyle name="Heading 2 6" xfId="16600"/>
    <cellStyle name="汇总 2 2 4 2 6" xfId="16601"/>
    <cellStyle name="Total 2 3 5" xfId="16602"/>
    <cellStyle name="常规 2 4 5 4 3" xfId="16603"/>
    <cellStyle name="출력 2 3 4 2 2" xfId="16604"/>
    <cellStyle name="60% - Accent6 2 2 4 2" xfId="16605"/>
    <cellStyle name="汇总 2 2 4 2 6 2" xfId="16606"/>
    <cellStyle name="Total 2 3 5 2" xfId="16607"/>
    <cellStyle name="60% - Accent6 2 2 4 2 2" xfId="16608"/>
    <cellStyle name="Output 4 12" xfId="16609"/>
    <cellStyle name="汇总 2 2 4 2 7" xfId="16610"/>
    <cellStyle name="Total 2 3 6" xfId="16611"/>
    <cellStyle name="출력 2 3 4 2 3" xfId="16612"/>
    <cellStyle name="60% - Accent6 2 2 4 3" xfId="16613"/>
    <cellStyle name="60% - Accent6 2 3 2 2" xfId="16614"/>
    <cellStyle name="Heading 3 4 2" xfId="16615"/>
    <cellStyle name="60% - Accent6 2 3 3" xfId="16616"/>
    <cellStyle name="출력 2 3 2 2 8 2" xfId="16617"/>
    <cellStyle name="超链接 8 4 3 5" xfId="16618"/>
    <cellStyle name="Heading 3 5" xfId="16619"/>
    <cellStyle name="출력 2 3 5 2" xfId="16620"/>
    <cellStyle name="Normal 3 10" xfId="16621"/>
    <cellStyle name="60% - Accent6 2 3 4" xfId="16622"/>
    <cellStyle name="출력 2 3 2 2 8 3" xfId="16623"/>
    <cellStyle name="Heading 3 6" xfId="16624"/>
    <cellStyle name="Output 2 2 2 7" xfId="16625"/>
    <cellStyle name="60% - Accent6 2 4 2 2" xfId="16626"/>
    <cellStyle name="Heading 4 4 2" xfId="16627"/>
    <cellStyle name="60% - Accent6 2 5 2" xfId="16628"/>
    <cellStyle name="Heading 5 4" xfId="16629"/>
    <cellStyle name="合計 2 4 5 7 2" xfId="16630"/>
    <cellStyle name="60% - Accent6 2 6" xfId="16631"/>
    <cellStyle name="輸出 2 5 2 4 3 3" xfId="16632"/>
    <cellStyle name="合計 2 5 3 3 2 6" xfId="16633"/>
    <cellStyle name="Note 2 2 9 2" xfId="16634"/>
    <cellStyle name="常规 5 4 4 2 2" xfId="16635"/>
    <cellStyle name="合計 2 4 5 7 3" xfId="16636"/>
    <cellStyle name="60% - Accent6 2 7" xfId="16637"/>
    <cellStyle name="常规 5 4 4 2 3" xfId="16638"/>
    <cellStyle name="60% - Accent6 2 8" xfId="16639"/>
    <cellStyle name="60% - Accent6 3 3 2" xfId="16640"/>
    <cellStyle name="Total 3 8 2 3" xfId="16641"/>
    <cellStyle name="60% - Accent6 3 3 2 2" xfId="16642"/>
    <cellStyle name="60% - Accent6 3 3 3" xfId="16643"/>
    <cellStyle name="合計 2 5 3 3 3 3" xfId="16644"/>
    <cellStyle name="COST1 3 2" xfId="16645"/>
    <cellStyle name="60% - Accent6 3 4" xfId="16646"/>
    <cellStyle name="Explanatory Text 5" xfId="16647"/>
    <cellStyle name="60% - Accent6 3 4 2" xfId="16648"/>
    <cellStyle name="COST1 3 3" xfId="16649"/>
    <cellStyle name="60% - Accent6 3 5" xfId="16650"/>
    <cellStyle name="合計 2 4 5 8 2" xfId="16651"/>
    <cellStyle name="好_Book2" xfId="16652"/>
    <cellStyle name="60% - Accent6 3 6" xfId="16653"/>
    <cellStyle name="超链接 8 6 2 4" xfId="16654"/>
    <cellStyle name="常规 3 3 2 3 5" xfId="16655"/>
    <cellStyle name="60% - Accent6 4 2 2" xfId="16656"/>
    <cellStyle name="超链接 8 6 2 5" xfId="16657"/>
    <cellStyle name="常规 3 3 2 3 6" xfId="16658"/>
    <cellStyle name="60% - Accent6 4 2 3" xfId="16659"/>
    <cellStyle name="常规 3 2 4 2 2 2 2" xfId="16660"/>
    <cellStyle name="60% - Accent6 4 2 3 3" xfId="16661"/>
    <cellStyle name="常规 3 2 4 2 2 2 2 3" xfId="16662"/>
    <cellStyle name="Normal 16 3 3 2 2" xfId="16663"/>
    <cellStyle name="Calculation 2 2 5 2" xfId="16664"/>
    <cellStyle name="60% - Accent6 4 2 4" xfId="16665"/>
    <cellStyle name="常规 3 2 4 2 2 2 3" xfId="16666"/>
    <cellStyle name="常规 3 3 2 4 5" xfId="16667"/>
    <cellStyle name="60% - Accent6 4 3 2" xfId="16668"/>
    <cellStyle name="常规 3 3 2 4 6" xfId="16669"/>
    <cellStyle name="60% - Accent6 4 3 3" xfId="16670"/>
    <cellStyle name="常规 3 2 4 2 2 3 2" xfId="16671"/>
    <cellStyle name="合計 2 5 3 3 4 3" xfId="16672"/>
    <cellStyle name="COST1 4 2" xfId="16673"/>
    <cellStyle name="60% - Accent6 4 4" xfId="16674"/>
    <cellStyle name="Normal 2 2 2 3" xfId="16675"/>
    <cellStyle name="60% - Accent6 4 4 2" xfId="16676"/>
    <cellStyle name="連結的儲存格 2 6 2 2 2" xfId="16677"/>
    <cellStyle name="Normal 2 2 2 4" xfId="16678"/>
    <cellStyle name="60% - Accent6 4 4 3" xfId="16679"/>
    <cellStyle name="COST1 4 3" xfId="16680"/>
    <cellStyle name="60% - Accent6 4 5" xfId="16681"/>
    <cellStyle name="60% - Accent6 5 2" xfId="16682"/>
    <cellStyle name="60% - Accent6 5 4" xfId="16683"/>
    <cellStyle name="60% - Accent6 6 2" xfId="16684"/>
    <cellStyle name="60% - 輔色4 2 8" xfId="16685"/>
    <cellStyle name="60% - Акцент2 2" xfId="16686"/>
    <cellStyle name="常规 3 5 3 3 2" xfId="16687"/>
    <cellStyle name="60% - Акцент2 3" xfId="16688"/>
    <cellStyle name="備註 2 6 3 2" xfId="16689"/>
    <cellStyle name="常规 3 5 3 3 3" xfId="16690"/>
    <cellStyle name="60% - Акцент3 2" xfId="16691"/>
    <cellStyle name="常规 3 5 3 4 2" xfId="16692"/>
    <cellStyle name="60% - Акцент3 3" xfId="16693"/>
    <cellStyle name="備註 2 6 4 2" xfId="16694"/>
    <cellStyle name="常规 3 5 3 4 3" xfId="16695"/>
    <cellStyle name="常规 9 2 10 2 2" xfId="16696"/>
    <cellStyle name="60% - Акцент4" xfId="16697"/>
    <cellStyle name="標題 4 2 3 2" xfId="16698"/>
    <cellStyle name="常规 3 5 3 5" xfId="16699"/>
    <cellStyle name="Normal 6 12" xfId="16700"/>
    <cellStyle name="60% - Акцент4 2" xfId="16701"/>
    <cellStyle name="標題 4 2 3 2 2" xfId="16702"/>
    <cellStyle name="常规 3 5 3 5 2" xfId="16703"/>
    <cellStyle name="常规 9 2 10 2 3" xfId="16704"/>
    <cellStyle name="60% - Акцент5" xfId="16705"/>
    <cellStyle name="標題 4 2 3 3" xfId="16706"/>
    <cellStyle name="常规 3 5 3 6" xfId="16707"/>
    <cellStyle name="60% - Акцент5 2" xfId="16708"/>
    <cellStyle name="常规 3 5 3 6 2" xfId="16709"/>
    <cellStyle name="60% - Акцент6" xfId="16710"/>
    <cellStyle name="標題 4 2 3 4" xfId="16711"/>
    <cellStyle name="常规 3 5 3 7" xfId="16712"/>
    <cellStyle name="60% - Акцент6 2" xfId="16713"/>
    <cellStyle name="計算方式 2 4 3 2 2 10" xfId="16714"/>
    <cellStyle name="超链接 3 2 3 3 2 3 2 3" xfId="16715"/>
    <cellStyle name="60% - アクセント 1 2 3" xfId="16716"/>
    <cellStyle name="常规 12 2 4 2 2" xfId="16717"/>
    <cellStyle name="60% - アクセント 1 3 2" xfId="16718"/>
    <cellStyle name="一般 7 10" xfId="16719"/>
    <cellStyle name="超链接 3 2 3 3 2 3 4" xfId="16720"/>
    <cellStyle name="60% - アクセント 1 4" xfId="16721"/>
    <cellStyle name="超链接 2 5 4 2 2" xfId="16722"/>
    <cellStyle name="60% - アクセント 1 4 3" xfId="16723"/>
    <cellStyle name="Total 4 2 10" xfId="16724"/>
    <cellStyle name="Input 8 2 4 3" xfId="16725"/>
    <cellStyle name="標題 2 2" xfId="16726"/>
    <cellStyle name="60% - アクセント 2 2 2" xfId="16727"/>
    <cellStyle name="標題 2 3" xfId="16728"/>
    <cellStyle name="60% - アクセント 2 2 3" xfId="16729"/>
    <cellStyle name="標題 3" xfId="16730"/>
    <cellStyle name="60% - アクセント 2 3" xfId="16731"/>
    <cellStyle name="標題 3 3" xfId="16732"/>
    <cellStyle name="60% - アクセント 2 3 3" xfId="16733"/>
    <cellStyle name="標題 4" xfId="16734"/>
    <cellStyle name="60% - アクセント 2 4" xfId="16735"/>
    <cellStyle name="標題 4 3" xfId="16736"/>
    <cellStyle name="超链接 2 5 5 2 2" xfId="16737"/>
    <cellStyle name="60% - アクセント 2 4 3" xfId="16738"/>
    <cellStyle name="Total 4 5 4 3" xfId="16739"/>
    <cellStyle name="合計 4 4 2 2" xfId="16740"/>
    <cellStyle name="超链接 3 2 3 3 2 5 2" xfId="16741"/>
    <cellStyle name="60% - アクセント 3 2" xfId="16742"/>
    <cellStyle name="60% - アクセント 3 2 2" xfId="16743"/>
    <cellStyle name="Input 8 3 4 3" xfId="16744"/>
    <cellStyle name="Comma 2 2 5" xfId="16745"/>
    <cellStyle name="合計 4 4 2 3" xfId="16746"/>
    <cellStyle name="60% - アクセント 3 3" xfId="16747"/>
    <cellStyle name="Normal 2 2 6" xfId="16748"/>
    <cellStyle name="常规 2 17 2 3" xfId="16749"/>
    <cellStyle name="常规 2 22 2 3" xfId="16750"/>
    <cellStyle name="60% - アクセント 3 3 2" xfId="16751"/>
    <cellStyle name="常规 7 3 2 2 2 3" xfId="16752"/>
    <cellStyle name="Input 8 3 5 3" xfId="16753"/>
    <cellStyle name="Comma 2 3 5" xfId="16754"/>
    <cellStyle name="60% - アクセント 3 4" xfId="16755"/>
    <cellStyle name="Normal 4" xfId="16756"/>
    <cellStyle name="Normal 2 3 7" xfId="16757"/>
    <cellStyle name="超链接 2 5 6 2 2" xfId="16758"/>
    <cellStyle name="60% - アクセント 3 4 3" xfId="16759"/>
    <cellStyle name="Total 4 5 5 3" xfId="16760"/>
    <cellStyle name="60% - アクセント 4 2" xfId="16761"/>
    <cellStyle name="60% - アクセント 4 2 3" xfId="16762"/>
    <cellStyle name="常规 7 5" xfId="16763"/>
    <cellStyle name="60% - アクセント 4 3" xfId="16764"/>
    <cellStyle name="60% - アクセント 4 4" xfId="16765"/>
    <cellStyle name="Copied" xfId="16766"/>
    <cellStyle name="Calculation 4 2 3 5 3" xfId="16767"/>
    <cellStyle name="超链接 5 3 2 5 5" xfId="16768"/>
    <cellStyle name="Note 2 3 7 2" xfId="16769"/>
    <cellStyle name="合計 4 4 4" xfId="16770"/>
    <cellStyle name="超链接 3 2 3 3 2 7" xfId="16771"/>
    <cellStyle name="60% - アクセント 5" xfId="16772"/>
    <cellStyle name="常规 48 4 3 3 2" xfId="16773"/>
    <cellStyle name="Note 2 3 7 2 2" xfId="16774"/>
    <cellStyle name="常规 4 3 3" xfId="16775"/>
    <cellStyle name="输出 2 12" xfId="16776"/>
    <cellStyle name="60% - アクセント 5 2" xfId="16777"/>
    <cellStyle name="输出 2 12 2" xfId="16778"/>
    <cellStyle name="60% - アクセント 5 2 2" xfId="16779"/>
    <cellStyle name="Note 2 3 7 3" xfId="16780"/>
    <cellStyle name="超链接 3 2 3 3 2 8" xfId="16781"/>
    <cellStyle name="60% - アクセント 6" xfId="16782"/>
    <cellStyle name="輸入 5 7" xfId="16783"/>
    <cellStyle name="警告文本 2" xfId="16784"/>
    <cellStyle name="備註 2 3 2 2 2 4 2" xfId="16785"/>
    <cellStyle name="60% - アクセント 6 2 2" xfId="16786"/>
    <cellStyle name="60% - アクセント 6 2 3" xfId="16787"/>
    <cellStyle name="60% - 강조색1" xfId="16788"/>
    <cellStyle name="常规 3 3 4 2 3 4" xfId="16789"/>
    <cellStyle name="常规 9 2 8" xfId="16790"/>
    <cellStyle name="60% - 강조색1 2 2" xfId="16791"/>
    <cellStyle name="常规 9 2 8 2 2" xfId="16792"/>
    <cellStyle name="60% - 강조색1 2 2 2" xfId="16793"/>
    <cellStyle name="常规 43 2 3" xfId="16794"/>
    <cellStyle name="Normal 10 2 3 5" xfId="16795"/>
    <cellStyle name="Total 4 2 2 2 2" xfId="16796"/>
    <cellStyle name="常规 2 4 2 2 2 2 3 3" xfId="16797"/>
    <cellStyle name="60% - 강조색1 2 2 2 3" xfId="16798"/>
    <cellStyle name="Normal 10 2 4 5" xfId="16799"/>
    <cellStyle name="Total 4 2 2 3 2" xfId="16800"/>
    <cellStyle name="計算方式 2 3 5 2 11" xfId="16801"/>
    <cellStyle name="常规 2 5 2 3 2 2 2 3" xfId="16802"/>
    <cellStyle name="60% - 강조색1 2 2 3 3" xfId="16803"/>
    <cellStyle name="60% - 강조색1 2 3" xfId="16804"/>
    <cellStyle name="常规 9 2 8 2 3" xfId="16805"/>
    <cellStyle name="Normal 8 3 3 2 2" xfId="16806"/>
    <cellStyle name="60% - 강조색1 2 3 3" xfId="16807"/>
    <cellStyle name="常规 39 3" xfId="16808"/>
    <cellStyle name="常规 44 3" xfId="16809"/>
    <cellStyle name="計算方式 2 2 8" xfId="16810"/>
    <cellStyle name="Input 5 2 4" xfId="16811"/>
    <cellStyle name="常规 2 4 2 2 2 3 4" xfId="16812"/>
    <cellStyle name="60% - 강조색1 2 4" xfId="16813"/>
    <cellStyle name="常规 45 2" xfId="16814"/>
    <cellStyle name="常规 50 2" xfId="16815"/>
    <cellStyle name="計算方式 2 3 7" xfId="16816"/>
    <cellStyle name="Input 5 3 3" xfId="16817"/>
    <cellStyle name="常规 2 4 2 2 2 4 3" xfId="16818"/>
    <cellStyle name="常规 3 4 3 2 2 2 3" xfId="16819"/>
    <cellStyle name="超链接 3 4 2 2 6 2 4" xfId="16820"/>
    <cellStyle name="60% - 강조색1 2 4 2" xfId="16821"/>
    <cellStyle name="常规 3 4 3 2 2 2 4" xfId="16822"/>
    <cellStyle name="Normal 8 3 3 3 2" xfId="16823"/>
    <cellStyle name="60% - 강조색1 2 4 3" xfId="16824"/>
    <cellStyle name="常规 45 3" xfId="16825"/>
    <cellStyle name="常规 50 3" xfId="16826"/>
    <cellStyle name="計算方式 2 3 8" xfId="16827"/>
    <cellStyle name="Input 5 3 4" xfId="16828"/>
    <cellStyle name="常规 2 4 2 2 2 4 4" xfId="16829"/>
    <cellStyle name="60% - 강조색1 3" xfId="16830"/>
    <cellStyle name="常规 9 2 8 3" xfId="16831"/>
    <cellStyle name="輸出 7 2 4 3" xfId="16832"/>
    <cellStyle name="输出 2 4 2 7 2" xfId="16833"/>
    <cellStyle name="Вывод 2 9 2" xfId="16834"/>
    <cellStyle name="Input 7 3 11" xfId="16835"/>
    <cellStyle name="60% - 강조색1 3 2" xfId="16836"/>
    <cellStyle name="常规 9 2 8 3 2" xfId="16837"/>
    <cellStyle name="Input 7 2 7" xfId="16838"/>
    <cellStyle name="Input 7 2 8" xfId="16839"/>
    <cellStyle name="60% - 강조색1 3 3" xfId="16840"/>
    <cellStyle name="常规 9 2 8 3 3" xfId="16841"/>
    <cellStyle name="60% - 강조색1 4" xfId="16842"/>
    <cellStyle name="常规 9 2 8 4" xfId="16843"/>
    <cellStyle name="输出 2 4 2 7 3" xfId="16844"/>
    <cellStyle name="Вывод 2 9 3" xfId="16845"/>
    <cellStyle name="60% - 강조색1 5" xfId="16846"/>
    <cellStyle name="常规 9 2 8 5" xfId="16847"/>
    <cellStyle name="60% - 강조색1 5 2" xfId="16848"/>
    <cellStyle name="常规 9 2 8 5 2" xfId="16849"/>
    <cellStyle name="輸入 2 4 3 2 2 10" xfId="16850"/>
    <cellStyle name="60% - 강조색1 5 3" xfId="16851"/>
    <cellStyle name="常规 9 2 8 5 3" xfId="16852"/>
    <cellStyle name="60% - 강조색1 6" xfId="16853"/>
    <cellStyle name="常规 9 2 8 6" xfId="16854"/>
    <cellStyle name="60% - 강조색2 2 2 2 2" xfId="16855"/>
    <cellStyle name="常规 3 3 2 2 2 2 2 2 2" xfId="16856"/>
    <cellStyle name="Style 1 4 2" xfId="16857"/>
    <cellStyle name="셀 확인 2 5" xfId="16858"/>
    <cellStyle name="超链接 2 4 2 6 2" xfId="16859"/>
    <cellStyle name="Input 3 4 5" xfId="16860"/>
    <cellStyle name="輸出 2 5 2 4 10" xfId="16861"/>
    <cellStyle name="常规 3 4 3 3 2 2 3" xfId="16862"/>
    <cellStyle name="60% - 강조색2 2 4 2" xfId="16863"/>
    <cellStyle name="常规 2 20 6 2" xfId="16864"/>
    <cellStyle name="常规 2 3 2 2 2 4 5" xfId="16865"/>
    <cellStyle name="Input 31 2 5" xfId="16866"/>
    <cellStyle name="Input 26 2 5" xfId="16867"/>
    <cellStyle name="60% - 강조색2 3" xfId="16868"/>
    <cellStyle name="Calculation 3 10" xfId="16869"/>
    <cellStyle name="常规 3 3 2 2 2 3" xfId="16870"/>
    <cellStyle name="常规 9 2 9 3" xfId="16871"/>
    <cellStyle name="Input 31 2 6" xfId="16872"/>
    <cellStyle name="Input 26 2 6" xfId="16873"/>
    <cellStyle name="60% - 강조색2 4" xfId="16874"/>
    <cellStyle name="Calculation 3 11" xfId="16875"/>
    <cellStyle name="常规 3 3 2 2 2 4" xfId="16876"/>
    <cellStyle name="常规 9 2 9 4" xfId="16877"/>
    <cellStyle name="常规 4 3 3 2 2 2 3" xfId="16878"/>
    <cellStyle name="常规 7 3 2 2 5" xfId="16879"/>
    <cellStyle name="Input 8 3 8" xfId="16880"/>
    <cellStyle name="Input 31 2 6 3" xfId="16881"/>
    <cellStyle name="Input 26 2 6 3" xfId="16882"/>
    <cellStyle name="60% - 강조색2 4 3" xfId="16883"/>
    <cellStyle name="Calculation 3 11 3" xfId="16884"/>
    <cellStyle name="常规 2 17 5" xfId="16885"/>
    <cellStyle name="常规 2 22 5" xfId="16886"/>
    <cellStyle name="常规 3 3 2 2 2 4 3" xfId="16887"/>
    <cellStyle name="常规 9 2 9 4 3" xfId="16888"/>
    <cellStyle name="Input 31 2 8" xfId="16889"/>
    <cellStyle name="Input 26 2 8" xfId="16890"/>
    <cellStyle name="60% - 강조색2 6" xfId="16891"/>
    <cellStyle name="Calculation 3 13" xfId="16892"/>
    <cellStyle name="常规 3 3 2 2 2 6" xfId="16893"/>
    <cellStyle name="常规 9 2 9 6" xfId="16894"/>
    <cellStyle name="常规 48 3 2 5 2 2" xfId="16895"/>
    <cellStyle name="常规 5 3 4 2 2 2" xfId="16896"/>
    <cellStyle name="Normal 2 7 5 2 2" xfId="16897"/>
    <cellStyle name="Input 31 2 9" xfId="16898"/>
    <cellStyle name="Input 26 2 9" xfId="16899"/>
    <cellStyle name="60% - 강조색2 7" xfId="16900"/>
    <cellStyle name="Calculation 3 14" xfId="16901"/>
    <cellStyle name="常规 3 3 2 2 2 7" xfId="16902"/>
    <cellStyle name="常规 9 2 3 10" xfId="16903"/>
    <cellStyle name="常规 9 2 9 7" xfId="16904"/>
    <cellStyle name="常规 5 3 4 2 2 3" xfId="16905"/>
    <cellStyle name="60% - 강조색3 2" xfId="16906"/>
    <cellStyle name="常规 3 18 8 3" xfId="16907"/>
    <cellStyle name="常规 3 3 2 2 3 2" xfId="16908"/>
    <cellStyle name="Percent 2 8" xfId="16909"/>
    <cellStyle name="60% - 강조색6 5 2" xfId="16910"/>
    <cellStyle name="常规 9 2 11 8 2" xfId="16911"/>
    <cellStyle name="60% - 강조색3 2 2 3 3" xfId="16912"/>
    <cellStyle name="Good 4 2 3" xfId="16913"/>
    <cellStyle name="60% - 강조색3 2 4 3" xfId="16914"/>
    <cellStyle name="60% - 강조색3 3" xfId="16915"/>
    <cellStyle name="常规 3 3 2 2 3 3" xfId="16916"/>
    <cellStyle name="60% - 강조색3 4" xfId="16917"/>
    <cellStyle name="常规 3 3 2 2 3 4" xfId="16918"/>
    <cellStyle name="60% - 강조색3 5" xfId="16919"/>
    <cellStyle name="常规 3 3 2 2 3 5" xfId="16920"/>
    <cellStyle name="60% - 강조색3 6" xfId="16921"/>
    <cellStyle name="合計 2 5 2 5 2 7 3" xfId="16922"/>
    <cellStyle name="Check Cell 2 2 4 2 2" xfId="16923"/>
    <cellStyle name="60% - 강조색4" xfId="16924"/>
    <cellStyle name="常规 3 3 2 2 4" xfId="16925"/>
    <cellStyle name="60% - 강조색4 2" xfId="16926"/>
    <cellStyle name="常规 3 18 9 3" xfId="16927"/>
    <cellStyle name="常规 3 3 2 2 4 2" xfId="16928"/>
    <cellStyle name="Input 20 3 3" xfId="16929"/>
    <cellStyle name="Input 15 3 3" xfId="16930"/>
    <cellStyle name="常规 3 12 8 2" xfId="16931"/>
    <cellStyle name="60% - 강조색4 2 2 3 3" xfId="16932"/>
    <cellStyle name="輔色6 2 6 2 4" xfId="16933"/>
    <cellStyle name="60% - 强调文字颜色 5 2 6" xfId="16934"/>
    <cellStyle name="60% - 강조색4 2 3 3" xfId="16935"/>
    <cellStyle name="Input 21 3" xfId="16936"/>
    <cellStyle name="Input 16 3" xfId="16937"/>
    <cellStyle name="60% - 강조색4 2 4 2" xfId="16938"/>
    <cellStyle name="Input 22 2" xfId="16939"/>
    <cellStyle name="Input 17 2" xfId="16940"/>
    <cellStyle name="Calculation 6 10" xfId="16941"/>
    <cellStyle name="60% - 강조색4 2 4 3" xfId="16942"/>
    <cellStyle name="Input 22 3" xfId="16943"/>
    <cellStyle name="Input 17 3" xfId="16944"/>
    <cellStyle name="Calculation 6 11" xfId="16945"/>
    <cellStyle name="60% - 강조색4 2 6" xfId="16946"/>
    <cellStyle name="Input 24" xfId="16947"/>
    <cellStyle name="Input 19" xfId="16948"/>
    <cellStyle name="60% - 강조색4 3" xfId="16949"/>
    <cellStyle name="常规 3 3 2 2 4 3" xfId="16950"/>
    <cellStyle name="60% - 강조색4 3 3" xfId="16951"/>
    <cellStyle name="常规 3 3 2 2 4 3 3" xfId="16952"/>
    <cellStyle name="Hyperlink 2 2 2 2 2" xfId="16953"/>
    <cellStyle name="60% - 강조색4 4" xfId="16954"/>
    <cellStyle name="常规 16 3 2 2" xfId="16955"/>
    <cellStyle name="常规 21 3 2 2" xfId="16956"/>
    <cellStyle name="常规 3 3 2 2 4 4" xfId="16957"/>
    <cellStyle name="60% - 강조색4 5" xfId="16958"/>
    <cellStyle name="常规 16 3 2 3" xfId="16959"/>
    <cellStyle name="常规 21 3 2 3" xfId="16960"/>
    <cellStyle name="常规 2 2 2 5 4 2 2" xfId="16961"/>
    <cellStyle name="60% - 강조색4 5 3" xfId="16962"/>
    <cellStyle name="常规 21 3 2 3 3" xfId="16963"/>
    <cellStyle name="常规 2 4 3 12" xfId="16964"/>
    <cellStyle name="Heading 1 3 4 2 2" xfId="16965"/>
    <cellStyle name="超链接 6 6 2 2" xfId="16966"/>
    <cellStyle name="60% - 강조색4 6" xfId="16967"/>
    <cellStyle name="常规 16 3 2 4" xfId="16968"/>
    <cellStyle name="常规 21 3 2 4" xfId="16969"/>
    <cellStyle name="常规 2 2 2 5 4 2 3" xfId="16970"/>
    <cellStyle name="超链接 6 6 2 3" xfId="16971"/>
    <cellStyle name="60% - 강조색4 7" xfId="16972"/>
    <cellStyle name="常规 16 3 2 5" xfId="16973"/>
    <cellStyle name="常规 21 3 2 5" xfId="16974"/>
    <cellStyle name="60% - 강조색5" xfId="16975"/>
    <cellStyle name="常规 3 3 2 2 5" xfId="16976"/>
    <cellStyle name="60% - 강조색5 2" xfId="16977"/>
    <cellStyle name="常规 3 3 2 2 5 2" xfId="16978"/>
    <cellStyle name="常规 9 2 10 5" xfId="16979"/>
    <cellStyle name="標題 4 2 6" xfId="16980"/>
    <cellStyle name="60% - 강조색5 2 2 3 3" xfId="16981"/>
    <cellStyle name="Linked Cell 2 2 2 2" xfId="16982"/>
    <cellStyle name="備註 2 9 6 2" xfId="16983"/>
    <cellStyle name="60% - 강조색5 2 3 3" xfId="16984"/>
    <cellStyle name="Calculation 2 3 2 4 2 3" xfId="16985"/>
    <cellStyle name="Accent3 4 6" xfId="16986"/>
    <cellStyle name="60% - 강조색5 2 4 2" xfId="16987"/>
    <cellStyle name="Linked Cell 2 2 3 2" xfId="16988"/>
    <cellStyle name="備註 2 9 7 2" xfId="16989"/>
    <cellStyle name="60% - 강조색5 2 4 3" xfId="16990"/>
    <cellStyle name="60% - 강조색5 2 6" xfId="16991"/>
    <cellStyle name="60% - 강조색5 3 3" xfId="16992"/>
    <cellStyle name="常规 9 2 10 6 3" xfId="16993"/>
    <cellStyle name="Hyperlink 2 2 3 2 2" xfId="16994"/>
    <cellStyle name="輸入 2 5 5 2 3 3" xfId="16995"/>
    <cellStyle name="Calculation 2 3 2 5 2" xfId="16996"/>
    <cellStyle name="60% - 강조색5 4" xfId="16997"/>
    <cellStyle name="常规 16 3 3 2" xfId="16998"/>
    <cellStyle name="常规 21 3 3 2" xfId="16999"/>
    <cellStyle name="常规 3 3 2 2 5 4" xfId="17000"/>
    <cellStyle name="常规 9 2 10 7" xfId="17001"/>
    <cellStyle name="標題 4 2 8" xfId="17002"/>
    <cellStyle name="60% - 강조색5 5" xfId="17003"/>
    <cellStyle name="常规 16 3 3 3" xfId="17004"/>
    <cellStyle name="常规 21 3 3 3" xfId="17005"/>
    <cellStyle name="常规 9 2 10 8" xfId="17006"/>
    <cellStyle name="Input 7 2 10 2" xfId="17007"/>
    <cellStyle name="標題 4 2 9" xfId="17008"/>
    <cellStyle name="60% - 강조색5 5 3" xfId="17009"/>
    <cellStyle name="常规 9 2 10 8 3" xfId="17010"/>
    <cellStyle name="輸入 2 5 5 2 5 3" xfId="17011"/>
    <cellStyle name="Calculation 2 3 2 7 2" xfId="17012"/>
    <cellStyle name="60% - 강조색5 6" xfId="17013"/>
    <cellStyle name="常规 16 3 3 4" xfId="17014"/>
    <cellStyle name="常规 21 3 3 4" xfId="17015"/>
    <cellStyle name="常规 3 9 3 2 2 2" xfId="17016"/>
    <cellStyle name="常规 9 2 10 9" xfId="17017"/>
    <cellStyle name="Input 7 2 10 3" xfId="17018"/>
    <cellStyle name="60% - 강조색5 7" xfId="17019"/>
    <cellStyle name="60% - 강조색6" xfId="17020"/>
    <cellStyle name="常规 3 3 2 2 6" xfId="17021"/>
    <cellStyle name="計算方式 2 2 6 10" xfId="17022"/>
    <cellStyle name="Input 5 2 2 10" xfId="17023"/>
    <cellStyle name="60% - 강조색6 2 2 3 3" xfId="17024"/>
    <cellStyle name="60% - 강조색6 3" xfId="17025"/>
    <cellStyle name="常规 9 2 11 6" xfId="17026"/>
    <cellStyle name="60% - 강조색6 3 3" xfId="17027"/>
    <cellStyle name="常规 9 2 11 6 3" xfId="17028"/>
    <cellStyle name="60% - 강조색6 4" xfId="17029"/>
    <cellStyle name="常规 16 3 4 2" xfId="17030"/>
    <cellStyle name="常规 21 3 4 2" xfId="17031"/>
    <cellStyle name="常规 9 2 11 7" xfId="17032"/>
    <cellStyle name="常规 2 2 4 2 3 3 2 2" xfId="17033"/>
    <cellStyle name="60% - 강조색6 5" xfId="17034"/>
    <cellStyle name="常规 16 3 4 3" xfId="17035"/>
    <cellStyle name="常规 21 3 4 3" xfId="17036"/>
    <cellStyle name="常规 9 2 11 8" xfId="17037"/>
    <cellStyle name="常规 2 2 4 2 3 3 2 3" xfId="17038"/>
    <cellStyle name="60% - 강조색6 6" xfId="17039"/>
    <cellStyle name="常规 21 3 4 4" xfId="17040"/>
    <cellStyle name="常规 9 2 11 9" xfId="17041"/>
    <cellStyle name="60% - 강조색6 7" xfId="17042"/>
    <cellStyle name="常规 21 3 4 5" xfId="17043"/>
    <cellStyle name="Normal 2 3 3 2 2 2" xfId="17044"/>
    <cellStyle name="Heading 3 4 4 3" xfId="17045"/>
    <cellStyle name="60% - 輔色1 2 10" xfId="17046"/>
    <cellStyle name="Note 2 2 3 3 2" xfId="17047"/>
    <cellStyle name="计算 3 3 3" xfId="17048"/>
    <cellStyle name="60% - 輔色1 2 2 2" xfId="17049"/>
    <cellStyle name="常规 2 2 2 4 7" xfId="17050"/>
    <cellStyle name="超链接 2 4 5 2 2" xfId="17051"/>
    <cellStyle name="Calculation 6 6" xfId="17052"/>
    <cellStyle name="60% - 輔色1 2 2 2 2" xfId="17053"/>
    <cellStyle name="60% - 輔色1 2 2 5" xfId="17054"/>
    <cellStyle name="常规 3 4 3 3 2 3 2" xfId="17055"/>
    <cellStyle name="常规 2 3 2 2 2 5 4" xfId="17056"/>
    <cellStyle name="常规 2 20 7 2" xfId="17057"/>
    <cellStyle name="常规 3 4 2 2 2 2 2 2 2" xfId="17058"/>
    <cellStyle name="60% - 輔色1 2 2 6" xfId="17059"/>
    <cellStyle name="常规 2 20 7 3" xfId="17060"/>
    <cellStyle name="常规 3 4 2 2 2 2 2 2 3" xfId="17061"/>
    <cellStyle name="60% - 輔色1 2 2 7" xfId="17062"/>
    <cellStyle name="輸入 8 2 3 2" xfId="17063"/>
    <cellStyle name="Calculation 2 2 4 6 3" xfId="17064"/>
    <cellStyle name="Normal 16 6 2" xfId="17065"/>
    <cellStyle name="60% - 輔色1 2 3" xfId="17066"/>
    <cellStyle name="60% - 輔色1 2 3 2" xfId="17067"/>
    <cellStyle name="常规 2 2 2 5 7" xfId="17068"/>
    <cellStyle name="常规 8 3 2 2 3" xfId="17069"/>
    <cellStyle name="Output 2 2 12" xfId="17070"/>
    <cellStyle name="リンク セル 3 3" xfId="17071"/>
    <cellStyle name="60% - 輔色1 2 3 2 2" xfId="17072"/>
    <cellStyle name="Output 2 2 13" xfId="17073"/>
    <cellStyle name="60% - 輔色1 2 3 2 3" xfId="17074"/>
    <cellStyle name="60% - 輔色1 2 3 3" xfId="17075"/>
    <cellStyle name="常规 2 2 2 5 8" xfId="17076"/>
    <cellStyle name="常规 4 3 4 2 2 2 2" xfId="17077"/>
    <cellStyle name="Normal 8 2 10" xfId="17078"/>
    <cellStyle name="60% - 輔色1 2 3 4" xfId="17079"/>
    <cellStyle name="常规 2 2 2 5 9" xfId="17080"/>
    <cellStyle name="常规 4 3 4 2 2 2 3" xfId="17081"/>
    <cellStyle name="60% - 輔色1 2 3 5" xfId="17082"/>
    <cellStyle name="60% - 輔色1 2 4" xfId="17083"/>
    <cellStyle name="60% - 輔色1 2 4 2" xfId="17084"/>
    <cellStyle name="常规 2 14" xfId="17085"/>
    <cellStyle name="常规 8 3 2 3 3" xfId="17086"/>
    <cellStyle name="Итог 2 11" xfId="17087"/>
    <cellStyle name="60% - 輔色1 2 4 3" xfId="17088"/>
    <cellStyle name="常规 2 15" xfId="17089"/>
    <cellStyle name="常规 2 20" xfId="17090"/>
    <cellStyle name="常规 8 3 2 3 4" xfId="17091"/>
    <cellStyle name="Итог 2 12" xfId="17092"/>
    <cellStyle name="60% - 輔色1 2 5 2" xfId="17093"/>
    <cellStyle name="常规 2 59" xfId="17094"/>
    <cellStyle name="常规 2 64" xfId="17095"/>
    <cellStyle name="常规 3 3 5 3" xfId="17096"/>
    <cellStyle name="60% - 輔色1 2 5 2 2" xfId="17097"/>
    <cellStyle name="常规 2 59 2" xfId="17098"/>
    <cellStyle name="60% - 輔色1 2 5 3" xfId="17099"/>
    <cellStyle name="常规 2 65" xfId="17100"/>
    <cellStyle name="60% - 輔色1 2 6 2" xfId="17101"/>
    <cellStyle name="どちらでもない" xfId="17102"/>
    <cellStyle name="60% - 輔色1 2 6 3" xfId="17103"/>
    <cellStyle name="超链接 3 2 2 2 10" xfId="17104"/>
    <cellStyle name="60% - 輔色1 2 7 2" xfId="17105"/>
    <cellStyle name="60% - 輔色1 3 2" xfId="17106"/>
    <cellStyle name="60% - 輔色1 3 3" xfId="17107"/>
    <cellStyle name="60% - 輔色1 4 2" xfId="17108"/>
    <cellStyle name="Calculation 2 2 4 9" xfId="17109"/>
    <cellStyle name="输出 2 2 2 3 8 2" xfId="17110"/>
    <cellStyle name="60% - 輔色1 5" xfId="17111"/>
    <cellStyle name="60% - 輔色1 5 2" xfId="17112"/>
    <cellStyle name="標題 1 2 5 2 2" xfId="17113"/>
    <cellStyle name="输出 2 2 2 3 8 3" xfId="17114"/>
    <cellStyle name="60% - 輔色1 6" xfId="17115"/>
    <cellStyle name="計算方式 2 5 3 3 11" xfId="17116"/>
    <cellStyle name="Normal 3 2 2 6 2 2" xfId="17117"/>
    <cellStyle name="스타일 1 3 2" xfId="17118"/>
    <cellStyle name="60% - 輔色1 7" xfId="17119"/>
    <cellStyle name="計算方式 2 5 3 3 12" xfId="17120"/>
    <cellStyle name="Normal 3 2 2 6 2 3" xfId="17121"/>
    <cellStyle name="스타일 1 3 3" xfId="17122"/>
    <cellStyle name="60% - 輔色1 8" xfId="17123"/>
    <cellStyle name="60% - 輔色1 9" xfId="17124"/>
    <cellStyle name="計算方式 2 7 4 7 3" xfId="17125"/>
    <cellStyle name="60% - 輔色3 2 2 5" xfId="17126"/>
    <cellStyle name="60% - 輔色1 9 2" xfId="17127"/>
    <cellStyle name="超链接 2 2 3 2" xfId="17128"/>
    <cellStyle name="60% - 輔色2 2 2 2 3" xfId="17129"/>
    <cellStyle name="60% - 輔色2 2 3 4" xfId="17130"/>
    <cellStyle name="60% - 輔色2 2 3 5" xfId="17131"/>
    <cellStyle name="60% - 輔色2 2 4 4" xfId="17132"/>
    <cellStyle name="合計 6 2 5 2" xfId="17133"/>
    <cellStyle name="60% - 輔色2 2 5" xfId="17134"/>
    <cellStyle name="60% - 輔色2 2 5 2" xfId="17135"/>
    <cellStyle name="輸出 2 5 2 4 2 11" xfId="17136"/>
    <cellStyle name="60% - 輔色2 2 5 2 2" xfId="17137"/>
    <cellStyle name="60% - 輔色2 2 5 4" xfId="17138"/>
    <cellStyle name="合計 6 2 5 3" xfId="17139"/>
    <cellStyle name="60% - 輔色2 2 6" xfId="17140"/>
    <cellStyle name="计算 2 2 4 5 2" xfId="17141"/>
    <cellStyle name="Calculation 2 2 5 7" xfId="17142"/>
    <cellStyle name="常规 5 8 7 3" xfId="17143"/>
    <cellStyle name="合計 2 6 2 4 5" xfId="17144"/>
    <cellStyle name="60% - 輔色2 3" xfId="17145"/>
    <cellStyle name="合計 2 6 2 4 5 2" xfId="17146"/>
    <cellStyle name="60% - 輔色2 3 2" xfId="17147"/>
    <cellStyle name="计算 2 2 4 5 3" xfId="17148"/>
    <cellStyle name="Calculation 2 2 5 8" xfId="17149"/>
    <cellStyle name="合計 2 6 2 4 6" xfId="17150"/>
    <cellStyle name="60% - 輔色2 4" xfId="17151"/>
    <cellStyle name="合計 2 6 2 4 6 2" xfId="17152"/>
    <cellStyle name="60% - 輔色2 4 2" xfId="17153"/>
    <cellStyle name="输出 2 2 2 3 9 2" xfId="17154"/>
    <cellStyle name="合計 2 6 2 4 7" xfId="17155"/>
    <cellStyle name="60% - 輔色2 5" xfId="17156"/>
    <cellStyle name="合計 2 6 2 4 7 2" xfId="17157"/>
    <cellStyle name="60% - 輔色2 5 2" xfId="17158"/>
    <cellStyle name="输出 2 2 2 3 9 3" xfId="17159"/>
    <cellStyle name="合計 2 6 2 4 8" xfId="17160"/>
    <cellStyle name="60% - 輔色2 6" xfId="17161"/>
    <cellStyle name="Normal 3 2 2 6 3 2" xfId="17162"/>
    <cellStyle name="스타일 1 4 2" xfId="17163"/>
    <cellStyle name="合計 2 6 2 4 9" xfId="17164"/>
    <cellStyle name="60% - 輔色2 7" xfId="17165"/>
    <cellStyle name="60% - 輔色2 9 2" xfId="17166"/>
    <cellStyle name="60% - 輔色3 2 10" xfId="17167"/>
    <cellStyle name="60% - 輔色3 2 11" xfId="17168"/>
    <cellStyle name="常规 3 2 3 3 2 3 3" xfId="17169"/>
    <cellStyle name="60% - 輔色3 2 2 2" xfId="17170"/>
    <cellStyle name="60% - 輔色3 2 2 2 2" xfId="17171"/>
    <cellStyle name="60% - 輔色3 2 2 2 3" xfId="17172"/>
    <cellStyle name="常规 3 15 3 2" xfId="17173"/>
    <cellStyle name="常规 3 2 3 3 2 3 4" xfId="17174"/>
    <cellStyle name="60% - 輔色3 2 2 3" xfId="17175"/>
    <cellStyle name="Input 23 2" xfId="17176"/>
    <cellStyle name="Input 18 2" xfId="17177"/>
    <cellStyle name="60% - 輔色3 2 2 6" xfId="17178"/>
    <cellStyle name="Input 23 3" xfId="17179"/>
    <cellStyle name="Input 18 3" xfId="17180"/>
    <cellStyle name="60% - 輔色3 2 2 7" xfId="17181"/>
    <cellStyle name="Input 3 3 5 4" xfId="17182"/>
    <cellStyle name="Normal 8 4 2" xfId="17183"/>
    <cellStyle name="超链接 3 4 3 5 2 2" xfId="17184"/>
    <cellStyle name="60% - 輔色6 7" xfId="17185"/>
    <cellStyle name="60% - 輔色3 2 3 2 3" xfId="17186"/>
    <cellStyle name="常规 3 16 3 2" xfId="17187"/>
    <cellStyle name="計算方式 2 7 4 8 2" xfId="17188"/>
    <cellStyle name="60% - 輔色3 2 3 4" xfId="17189"/>
    <cellStyle name="計算方式 2 7 4 8 3" xfId="17190"/>
    <cellStyle name="60% - 輔色3 2 3 5" xfId="17191"/>
    <cellStyle name="60% - 輔色3 2 4" xfId="17192"/>
    <cellStyle name="S3" xfId="17193"/>
    <cellStyle name="60% - 輔色3 2 4 3" xfId="17194"/>
    <cellStyle name="計算方式 2 7 4 9 2" xfId="17195"/>
    <cellStyle name="60% - 輔色3 2 4 4" xfId="17196"/>
    <cellStyle name="常规 6 10 3 2" xfId="17197"/>
    <cellStyle name="60% - 輔色3 2 5 2 2" xfId="17198"/>
    <cellStyle name="常规 57 2 3 3" xfId="17199"/>
    <cellStyle name="常规 6 11 3" xfId="17200"/>
    <cellStyle name="60% - 輔色3 2 6 2" xfId="17201"/>
    <cellStyle name="常规 6 11 4" xfId="17202"/>
    <cellStyle name="60% - 輔色3 2 6 3" xfId="17203"/>
    <cellStyle name="好_Zhiyu_201209" xfId="17204"/>
    <cellStyle name="60% - 輔色3 2 7" xfId="17205"/>
    <cellStyle name="강조색4 2 2 2 2" xfId="17206"/>
    <cellStyle name="常规 3 2 4 2 5" xfId="17207"/>
    <cellStyle name="常规 6 12 3" xfId="17208"/>
    <cellStyle name="好_Zhiyu_201209 2" xfId="17209"/>
    <cellStyle name="60% - 輔色3 2 7 2" xfId="17210"/>
    <cellStyle name="计算 2 2 4 6 2" xfId="17211"/>
    <cellStyle name="常规 5 8 8 3" xfId="17212"/>
    <cellStyle name="60% - 輔色3 3" xfId="17213"/>
    <cellStyle name="常规 2 2 5 2 2 2 3" xfId="17214"/>
    <cellStyle name="60% - 輔色3 3 2" xfId="17215"/>
    <cellStyle name="Date 3 2 2" xfId="17216"/>
    <cellStyle name="60% - 輔色3 4" xfId="17217"/>
    <cellStyle name="常规 2 2 5 2 2 3 3" xfId="17218"/>
    <cellStyle name="60% - 輔色3 4 2" xfId="17219"/>
    <cellStyle name="Input 3 3 2 2" xfId="17220"/>
    <cellStyle name="Date 3 2 3" xfId="17221"/>
    <cellStyle name="60% - 輔色3 5" xfId="17222"/>
    <cellStyle name="常规 5 3 2 3 7" xfId="17223"/>
    <cellStyle name="Input 3 3 2 2 2" xfId="17224"/>
    <cellStyle name="常规 3 2 6 2 2 2 3" xfId="17225"/>
    <cellStyle name="60% - 輔色3 5 2" xfId="17226"/>
    <cellStyle name="Input 3 3 2 3" xfId="17227"/>
    <cellStyle name="常规 3 6 2 2 2 2 2" xfId="17228"/>
    <cellStyle name="60% - 輔色3 6" xfId="17229"/>
    <cellStyle name="Input 3 3 2 4" xfId="17230"/>
    <cellStyle name="輔色6 2 8 2" xfId="17231"/>
    <cellStyle name="常规 3 6 2 2 2 2 3" xfId="17232"/>
    <cellStyle name="60% - 輔色3 7" xfId="17233"/>
    <cellStyle name="Input 3 3 2 5" xfId="17234"/>
    <cellStyle name="60% - 輔色3 8" xfId="17235"/>
    <cellStyle name="輸出 2 8" xfId="17236"/>
    <cellStyle name="60% - 輔色4 2 2 6" xfId="17237"/>
    <cellStyle name="輸出 2 9" xfId="17238"/>
    <cellStyle name="Linked Cell 2 2 4 2" xfId="17239"/>
    <cellStyle name="60% - 輔色4 2 2 7" xfId="17240"/>
    <cellStyle name="備註 2 9 8 2" xfId="17241"/>
    <cellStyle name="備註 2 3 4 2 2 2" xfId="17242"/>
    <cellStyle name="Heading 1 2 2 6" xfId="17243"/>
    <cellStyle name="60% - 輔色4 2 3" xfId="17244"/>
    <cellStyle name="輸出 3 4" xfId="17245"/>
    <cellStyle name="60% - 輔色4 2 3 2" xfId="17246"/>
    <cellStyle name="常规 5 4 6" xfId="17247"/>
    <cellStyle name="輸出 3 4 2" xfId="17248"/>
    <cellStyle name="60% - 輔色4 2 3 2 2" xfId="17249"/>
    <cellStyle name="常规 5 4 7" xfId="17250"/>
    <cellStyle name="輸出 3 4 3" xfId="17251"/>
    <cellStyle name="60% - 輔色4 2 3 2 3" xfId="17252"/>
    <cellStyle name="輸出 3 5" xfId="17253"/>
    <cellStyle name="60% - 輔色4 2 3 3" xfId="17254"/>
    <cellStyle name="輸出 3 6" xfId="17255"/>
    <cellStyle name="計算方式 2 8 4 8 2" xfId="17256"/>
    <cellStyle name="60% - 輔色4 2 3 4" xfId="17257"/>
    <cellStyle name="輸出 3 7" xfId="17258"/>
    <cellStyle name="計算方式 2 8 4 8 3" xfId="17259"/>
    <cellStyle name="60% - 輔色4 2 3 5" xfId="17260"/>
    <cellStyle name="Heading 1 2 2 7" xfId="17261"/>
    <cellStyle name="60% - 輔色4 2 4" xfId="17262"/>
    <cellStyle name="輸出 4 4" xfId="17263"/>
    <cellStyle name="60% - 輔色4 2 4 2" xfId="17264"/>
    <cellStyle name="輸出 4 5" xfId="17265"/>
    <cellStyle name="60% - 輔色4 2 4 3" xfId="17266"/>
    <cellStyle name="輸出 4 6" xfId="17267"/>
    <cellStyle name="計算方式 2 8 4 9 2" xfId="17268"/>
    <cellStyle name="60% - 輔色4 2 4 4" xfId="17269"/>
    <cellStyle name="60% - 輔色4 2 5" xfId="17270"/>
    <cellStyle name="常规 7 4 6" xfId="17271"/>
    <cellStyle name="輸出 5 4 2" xfId="17272"/>
    <cellStyle name="60% - 輔色4 2 5 2 2" xfId="17273"/>
    <cellStyle name="輸出 5 5" xfId="17274"/>
    <cellStyle name="60% - 輔色4 2 5 3" xfId="17275"/>
    <cellStyle name="60% - 輔色4 2 6" xfId="17276"/>
    <cellStyle name="60% - 輔色4 2 7" xfId="17277"/>
    <cellStyle name="计算 2 2 4 7 2" xfId="17278"/>
    <cellStyle name="常规 5 8 9 3" xfId="17279"/>
    <cellStyle name="60% - 輔色4 3" xfId="17280"/>
    <cellStyle name="備註 2 3 4 2 3 2" xfId="17281"/>
    <cellStyle name="常规 2 2 4 17" xfId="17282"/>
    <cellStyle name="常规 2 2 5 2 3 2 4" xfId="17283"/>
    <cellStyle name="60% - 輔色4 3 3" xfId="17284"/>
    <cellStyle name="Date 3 3 2" xfId="17285"/>
    <cellStyle name="60% - 輔色4 4" xfId="17286"/>
    <cellStyle name="60% - 輔色4 4 2" xfId="17287"/>
    <cellStyle name="Input 3 3 3 2" xfId="17288"/>
    <cellStyle name="60% - 輔色4 5" xfId="17289"/>
    <cellStyle name="超链接 5 7 5" xfId="17290"/>
    <cellStyle name="Input 3 3 3 2 2" xfId="17291"/>
    <cellStyle name="60% - 輔色4 5 2" xfId="17292"/>
    <cellStyle name="Input 3 3 3 3" xfId="17293"/>
    <cellStyle name="60% - 輔色4 6" xfId="17294"/>
    <cellStyle name="60% - 輔色4 6 2" xfId="17295"/>
    <cellStyle name="Input 3 3 3 4" xfId="17296"/>
    <cellStyle name="Normal 8 2 2" xfId="17297"/>
    <cellStyle name="60% - 輔色4 7" xfId="17298"/>
    <cellStyle name="Normal 8 2 2 2" xfId="17299"/>
    <cellStyle name="60% - 輔色4 7 2" xfId="17300"/>
    <cellStyle name="Normal 8 2 3" xfId="17301"/>
    <cellStyle name="60% - 輔色4 8" xfId="17302"/>
    <cellStyle name="常规 2 5 2 2 2 3" xfId="17303"/>
    <cellStyle name="연결된 셀" xfId="17304"/>
    <cellStyle name="Normal 8 2 3 2" xfId="17305"/>
    <cellStyle name="60% - 輔色4 8 2" xfId="17306"/>
    <cellStyle name="Total 4 3 2 7" xfId="17307"/>
    <cellStyle name="常规 5 15 2 2" xfId="17308"/>
    <cellStyle name="Normal 8 2 4" xfId="17309"/>
    <cellStyle name="60% - 輔色4 9" xfId="17310"/>
    <cellStyle name="常规 2 5 2 2 3 3" xfId="17311"/>
    <cellStyle name="輸入 2 4 3 2 2 3" xfId="17312"/>
    <cellStyle name="Normal 8 2 4 2" xfId="17313"/>
    <cellStyle name="60% - 輔色4 9 2" xfId="17314"/>
    <cellStyle name="60% - 輔色5" xfId="17315"/>
    <cellStyle name="60% - 輔色5 2" xfId="17316"/>
    <cellStyle name="60% - 輔色5 2 11" xfId="17317"/>
    <cellStyle name="Input 3 2 4 2" xfId="17318"/>
    <cellStyle name="Check Cell 4 5" xfId="17319"/>
    <cellStyle name="60% - 輔色5 2 2" xfId="17320"/>
    <cellStyle name="PSChar 2 3" xfId="17321"/>
    <cellStyle name="標準_20071212 RSS System" xfId="17322"/>
    <cellStyle name="60% - 輔色5 2 5 2 2" xfId="17323"/>
    <cellStyle name="Output 3 3 7" xfId="17324"/>
    <cellStyle name="備註 2 6 3 2 9" xfId="17325"/>
    <cellStyle name="常规 5 2 3 2 6" xfId="17326"/>
    <cellStyle name="常规 3 8 2 2 3" xfId="17327"/>
    <cellStyle name="60% - 輔色5 2 9" xfId="17328"/>
    <cellStyle name="常规 2 2 5 2 4 2 3" xfId="17329"/>
    <cellStyle name="60% - 輔色5 3 2" xfId="17330"/>
    <cellStyle name="60% - 輔色5 3 3" xfId="17331"/>
    <cellStyle name="超链接 6 7 5" xfId="17332"/>
    <cellStyle name="Input 3 3 4 2 2" xfId="17333"/>
    <cellStyle name="備註 8 2" xfId="17334"/>
    <cellStyle name="60% - 輔色5 5 2" xfId="17335"/>
    <cellStyle name="Input 3 3 4 3" xfId="17336"/>
    <cellStyle name="備註 9" xfId="17337"/>
    <cellStyle name="60% - 輔色5 6" xfId="17338"/>
    <cellStyle name="Input 4 4 12" xfId="17339"/>
    <cellStyle name="備註 9 2" xfId="17340"/>
    <cellStyle name="60% - 輔色5 6 2" xfId="17341"/>
    <cellStyle name="Input 3 3 4 4" xfId="17342"/>
    <cellStyle name="Normal 8 3 2" xfId="17343"/>
    <cellStyle name="Normal 393 2" xfId="17344"/>
    <cellStyle name="60% - 輔色5 7" xfId="17345"/>
    <cellStyle name="Normal 8 3 3" xfId="17346"/>
    <cellStyle name="常规 42 4 3 2 4 2 2" xfId="17347"/>
    <cellStyle name="60% - 輔色5 8" xfId="17348"/>
    <cellStyle name="常规 2 5 2 3 2 3" xfId="17349"/>
    <cellStyle name="Normal 8 3 3 2" xfId="17350"/>
    <cellStyle name="60% - 輔色5 8 2" xfId="17351"/>
    <cellStyle name="60% - 輔色6 2 11" xfId="17352"/>
    <cellStyle name="60% - 輔色6 2 2 2" xfId="17353"/>
    <cellStyle name="Normal 13 3 3 2 2" xfId="17354"/>
    <cellStyle name="60% - 輔色6 2 2 3" xfId="17355"/>
    <cellStyle name="60% - 輔色6 2 2 5" xfId="17356"/>
    <cellStyle name="Input 23 2 2" xfId="17357"/>
    <cellStyle name="Input 18 2 2" xfId="17358"/>
    <cellStyle name="Input 23 2 3" xfId="17359"/>
    <cellStyle name="Input 18 2 3" xfId="17360"/>
    <cellStyle name="常规 3 15 7 2" xfId="17361"/>
    <cellStyle name="60% - 輔色6 2 2 6" xfId="17362"/>
    <cellStyle name="Warning Text 6" xfId="17363"/>
    <cellStyle name="60% - 輔色6 2 3 2 2" xfId="17364"/>
    <cellStyle name="Hyperlink 2 2 2 2" xfId="17365"/>
    <cellStyle name="60% - 輔色6 2 3 2 3" xfId="17366"/>
    <cellStyle name="備註 2 6 3 10 2" xfId="17367"/>
    <cellStyle name="Warning Text 7" xfId="17368"/>
    <cellStyle name="60% - 輔色6 2 3 5" xfId="17369"/>
    <cellStyle name="Input 23 3 2" xfId="17370"/>
    <cellStyle name="Input 18 3 2" xfId="17371"/>
    <cellStyle name="注释 2 11" xfId="17372"/>
    <cellStyle name="常规 4 4 2 2 2" xfId="17373"/>
    <cellStyle name="60% - 輔色6 2 4" xfId="17374"/>
    <cellStyle name="注释 2 11 2" xfId="17375"/>
    <cellStyle name="常规 4 4 2 2 2 2" xfId="17376"/>
    <cellStyle name="60% - 輔色6 2 4 2" xfId="17377"/>
    <cellStyle name="常规 4 4 2 2 2 3" xfId="17378"/>
    <cellStyle name="60% - 輔色6 2 4 3" xfId="17379"/>
    <cellStyle name="注释 2 12" xfId="17380"/>
    <cellStyle name="常规 4 4 2 2 3" xfId="17381"/>
    <cellStyle name="60% - 輔色6 2 5" xfId="17382"/>
    <cellStyle name="注释 2 12 2" xfId="17383"/>
    <cellStyle name="常规 4 4 2 2 3 2" xfId="17384"/>
    <cellStyle name="60% - 輔色6 2 5 2" xfId="17385"/>
    <cellStyle name="常规 4 4 2 2 3 2 2" xfId="17386"/>
    <cellStyle name="60% - 輔色6 2 5 2 2" xfId="17387"/>
    <cellStyle name="常规 4 4 2 2 3 3" xfId="17388"/>
    <cellStyle name="60% - 輔色6 2 5 3" xfId="17389"/>
    <cellStyle name="標題 1 2 2" xfId="17390"/>
    <cellStyle name="Calculation 4 4 2 2" xfId="17391"/>
    <cellStyle name="常规 4 3 2 3 2 3 2" xfId="17392"/>
    <cellStyle name="常规 6 4 2 3 4" xfId="17393"/>
    <cellStyle name="常规 4 4 2 2 3 4" xfId="17394"/>
    <cellStyle name="60% - 輔色6 2 5 4" xfId="17395"/>
    <cellStyle name="標題 1 2 3" xfId="17396"/>
    <cellStyle name="注释 2 13" xfId="17397"/>
    <cellStyle name="計算方式 2 5 2 4 2 8 2" xfId="17398"/>
    <cellStyle name="常规 4 4 2 2 4" xfId="17399"/>
    <cellStyle name="60% - 輔色6 2 6" xfId="17400"/>
    <cellStyle name="注释 2 13 2" xfId="17401"/>
    <cellStyle name="備註 2 9 2 10" xfId="17402"/>
    <cellStyle name="常规 4 4 2 2 4 2" xfId="17403"/>
    <cellStyle name="60% - 輔色6 2 6 2" xfId="17404"/>
    <cellStyle name="60% - 輔色6 2 7" xfId="17405"/>
    <cellStyle name="常规 42 4 2 10" xfId="17406"/>
    <cellStyle name="注释 2 14" xfId="17407"/>
    <cellStyle name="計算方式 2 5 2 4 2 8 3" xfId="17408"/>
    <cellStyle name="常规 4 4 2 2 5" xfId="17409"/>
    <cellStyle name="注释 2 15" xfId="17410"/>
    <cellStyle name="常规 4 4 2 2 6" xfId="17411"/>
    <cellStyle name="60% - 輔色6 2 8" xfId="17412"/>
    <cellStyle name="60% - 輔色6 3" xfId="17413"/>
    <cellStyle name="60% - 輔色6 3 2" xfId="17414"/>
    <cellStyle name="60% - 輔色6 3 3" xfId="17415"/>
    <cellStyle name="60% - 輔色6 4" xfId="17416"/>
    <cellStyle name="60% - 輔色6 4 2" xfId="17417"/>
    <cellStyle name="Normal 8 4 3" xfId="17418"/>
    <cellStyle name="超链接 3 4 3 5 2 3" xfId="17419"/>
    <cellStyle name="60% - 輔色6 8" xfId="17420"/>
    <cellStyle name="Normal 8 4 4" xfId="17421"/>
    <cellStyle name="超链接 3 4 3 5 2 4" xfId="17422"/>
    <cellStyle name="60% - 輔色6 9" xfId="17423"/>
    <cellStyle name="超链接 3 6 3 2 4" xfId="17424"/>
    <cellStyle name="Accent4 2 2 2 2" xfId="17425"/>
    <cellStyle name="常规 18 5 4" xfId="17426"/>
    <cellStyle name="60% - 强调文字颜色 1 2 2" xfId="17427"/>
    <cellStyle name="Accent4 2 2 2 3" xfId="17428"/>
    <cellStyle name="常规 18 5 5" xfId="17429"/>
    <cellStyle name="60% - 强调文字颜色 1 2 3" xfId="17430"/>
    <cellStyle name="Accent4 2 2 2 4" xfId="17431"/>
    <cellStyle name="常规 18 5 6" xfId="17432"/>
    <cellStyle name="輔色6 2 2 2 2" xfId="17433"/>
    <cellStyle name="60% - 强调文字颜色 1 2 4" xfId="17434"/>
    <cellStyle name="常规 3 4 2 6 2" xfId="17435"/>
    <cellStyle name="Accent4 2 2 2 5" xfId="17436"/>
    <cellStyle name="Warning Text 2 2 2" xfId="17437"/>
    <cellStyle name="常规 18 5 7" xfId="17438"/>
    <cellStyle name="輔色6 2 2 2 3" xfId="17439"/>
    <cellStyle name="60% - 强调文字颜色 1 2 5" xfId="17440"/>
    <cellStyle name="Normal 4 11 2" xfId="17441"/>
    <cellStyle name="輔色6 2 2 2 4" xfId="17442"/>
    <cellStyle name="Input 5 2 3 6 2" xfId="17443"/>
    <cellStyle name="60% - 强调文字颜色 1 2 6" xfId="17444"/>
    <cellStyle name="60% - 强调文字颜色 1 3" xfId="17445"/>
    <cellStyle name="Calculation 2 5 4 3" xfId="17446"/>
    <cellStyle name="合計 2 10 8 2" xfId="17447"/>
    <cellStyle name="Accent4 2 2 3" xfId="17448"/>
    <cellStyle name="合計 2 10 8 3" xfId="17449"/>
    <cellStyle name="Accent4 2 2 4" xfId="17450"/>
    <cellStyle name="標題 1 2 4 2" xfId="17451"/>
    <cellStyle name="60% - 强调文字颜色 1 4" xfId="17452"/>
    <cellStyle name="60% - 强调文字颜色 2 2" xfId="17453"/>
    <cellStyle name="常规 42 4 2 4 2 3" xfId="17454"/>
    <cellStyle name="Calculation 2 5 5 2" xfId="17455"/>
    <cellStyle name="Accent4 2 3 2" xfId="17456"/>
    <cellStyle name="超链接 3 6 4 2 4" xfId="17457"/>
    <cellStyle name="Accent4 2 3 2 2" xfId="17458"/>
    <cellStyle name="常规 19 5 4" xfId="17459"/>
    <cellStyle name="输出 2 2 2 3 6 3" xfId="17460"/>
    <cellStyle name="60% - 强调文字颜色 2 2 2" xfId="17461"/>
    <cellStyle name="60% - 强调文字颜色 2 2 2 2" xfId="17462"/>
    <cellStyle name="60% - 强调文字颜色 2 2 2 3" xfId="17463"/>
    <cellStyle name="60% - 强调文字颜色 2 2 2 4" xfId="17464"/>
    <cellStyle name="60% - 强调文字颜色 2 2 3" xfId="17465"/>
    <cellStyle name="輸入 2 6 2 4 2 2" xfId="17466"/>
    <cellStyle name="60% - 强调文字颜色 2 2 3 3" xfId="17467"/>
    <cellStyle name="常规 3 2 15" xfId="17468"/>
    <cellStyle name="计算 2 2 4 2 6 3" xfId="17469"/>
    <cellStyle name="輔色6 2 4 2 3" xfId="17470"/>
    <cellStyle name="60% - 强调文字颜色 3 2 5" xfId="17471"/>
    <cellStyle name="輔色6 2 3 2 2" xfId="17472"/>
    <cellStyle name="60% - 强调文字颜色 2 2 4" xfId="17473"/>
    <cellStyle name="輸入 2 6 2 4 3 2" xfId="17474"/>
    <cellStyle name="60% - 强调文字颜色 2 2 4 3" xfId="17475"/>
    <cellStyle name="60% - 强调文字颜色 2 3" xfId="17476"/>
    <cellStyle name="Calculation 2 5 5 3" xfId="17477"/>
    <cellStyle name="合計 2 10 9 2" xfId="17478"/>
    <cellStyle name="Accent4 2 3 3" xfId="17479"/>
    <cellStyle name="合計 2 10 9 3" xfId="17480"/>
    <cellStyle name="Accent4 2 3 4" xfId="17481"/>
    <cellStyle name="標題 1 2 5 2" xfId="17482"/>
    <cellStyle name="60% - 强调文字颜色 2 4" xfId="17483"/>
    <cellStyle name="Accent1 3 5" xfId="17484"/>
    <cellStyle name="常规 3 2 12 3" xfId="17485"/>
    <cellStyle name="60% - 强调文字颜色 3 2 2 3" xfId="17486"/>
    <cellStyle name="輸入 2 5 5 2 9 3" xfId="17487"/>
    <cellStyle name="Accent1 4 4" xfId="17488"/>
    <cellStyle name="60% - 强调文字颜色 3 2 3 2" xfId="17489"/>
    <cellStyle name="Calculation 2 3 2 2 2 2" xfId="17490"/>
    <cellStyle name="Accent1 4 5" xfId="17491"/>
    <cellStyle name="60% - 强调文字颜色 3 2 3 3" xfId="17492"/>
    <cellStyle name="60% - 强调文字颜色 4 2 2 2" xfId="17493"/>
    <cellStyle name="60% - 强调文字颜色 4 2 2 3" xfId="17494"/>
    <cellStyle name="60% - 强调文字颜色 4 2 3 2" xfId="17495"/>
    <cellStyle name="輔色6 2 5 2 2" xfId="17496"/>
    <cellStyle name="60% - 强调文字颜色 4 2 4" xfId="17497"/>
    <cellStyle name="輔色6 2 5 2 2 2" xfId="17498"/>
    <cellStyle name="60% - 强调文字颜色 4 2 4 2" xfId="17499"/>
    <cellStyle name="60% - 强调文字颜色 4 2 4 3" xfId="17500"/>
    <cellStyle name="輔色6 2 5 2 3" xfId="17501"/>
    <cellStyle name="60% - 强调文字颜色 4 2 5" xfId="17502"/>
    <cellStyle name="常规 2 4 2 2 8" xfId="17503"/>
    <cellStyle name="Normal 2 5 3 5 2" xfId="17504"/>
    <cellStyle name="常规 2 3 2 4 2 3 2" xfId="17505"/>
    <cellStyle name="常规 2 2 2 3 2 3 4" xfId="17506"/>
    <cellStyle name="60% - 着色 6 2 2 2" xfId="17507"/>
    <cellStyle name="超链接 2 9 3" xfId="17508"/>
    <cellStyle name="Note 4 2 3 7" xfId="17509"/>
    <cellStyle name="60% - 强调文字颜色 5 2 2" xfId="17510"/>
    <cellStyle name="60% - 强调文字颜色 5 2 2 2" xfId="17511"/>
    <cellStyle name="常规 2 4 2 2 8 3" xfId="17512"/>
    <cellStyle name="常规 3 13 4 2" xfId="17513"/>
    <cellStyle name="适中 2" xfId="17514"/>
    <cellStyle name="超链接 3 4 11" xfId="17515"/>
    <cellStyle name="超链接 3 3 3 2 2 2 2" xfId="17516"/>
    <cellStyle name="Accent6 4 2 3 2 2" xfId="17517"/>
    <cellStyle name="常规 2 3 2 4 2 3 2 3" xfId="17518"/>
    <cellStyle name="Normal 5 5 2" xfId="17519"/>
    <cellStyle name="60% - 强调文字颜色 5 2 2 3" xfId="17520"/>
    <cellStyle name="Normal 5 5 3" xfId="17521"/>
    <cellStyle name="60% - 强调文字颜色 5 2 2 4" xfId="17522"/>
    <cellStyle name="60% - 强调文字颜色 6 2" xfId="17523"/>
    <cellStyle name="Output 2 2 2 3 5" xfId="17524"/>
    <cellStyle name="合計 2 12 2 9 3" xfId="17525"/>
    <cellStyle name="60% - 强调文字颜色 6 2 2" xfId="17526"/>
    <cellStyle name="60% - 强调文字颜色 6 2 4 3" xfId="17527"/>
    <cellStyle name="解释性文本 3 2 2" xfId="17528"/>
    <cellStyle name="Output 2 2 2 3 8" xfId="17529"/>
    <cellStyle name="60% - 强调文字颜色 6 2 5" xfId="17530"/>
    <cellStyle name="合計 2 6 2 4 9 3" xfId="17531"/>
    <cellStyle name="Normal 5 11 2" xfId="17532"/>
    <cellStyle name="Output 2 2 2 3 9" xfId="17533"/>
    <cellStyle name="60% - 强调文字颜色 6 2 6" xfId="17534"/>
    <cellStyle name="Heading 5 6 2" xfId="17535"/>
    <cellStyle name="常规 2 4 8 4 3" xfId="17536"/>
    <cellStyle name="60% - 着色 1 2 2 2" xfId="17537"/>
    <cellStyle name="好_Bunker Cons Budget EURCO 5" xfId="17538"/>
    <cellStyle name="60% - 着色 2 2 2" xfId="17539"/>
    <cellStyle name="60% - 着色 2 2 2 2" xfId="17540"/>
    <cellStyle name="60% - 着色 2 2 3" xfId="17541"/>
    <cellStyle name="常规 10 2 3 4 2 3" xfId="17542"/>
    <cellStyle name="Calculation 2 2 8" xfId="17543"/>
    <cellStyle name="60% - 着色 3 2" xfId="17544"/>
    <cellStyle name="Calculation 2 2 8 2" xfId="17545"/>
    <cellStyle name="Normal 2 2 3 5" xfId="17546"/>
    <cellStyle name="60% - 着色 3 2 2" xfId="17547"/>
    <cellStyle name="Calculation 2 2 8 2 2" xfId="17548"/>
    <cellStyle name="計算方式 2 2 4" xfId="17549"/>
    <cellStyle name="60% - 着色 3 2 2 2" xfId="17550"/>
    <cellStyle name="差_123东南亚分部各类数据统计201206（1）_菲律宾2" xfId="17551"/>
    <cellStyle name="超链接 2 4 3 3" xfId="17552"/>
    <cellStyle name="60% - 着色 4 2 2 2" xfId="17553"/>
    <cellStyle name="Calculation 2 4 8" xfId="17554"/>
    <cellStyle name="60% - 着色 5 2" xfId="17555"/>
    <cellStyle name="Calculation 2 4 8 2" xfId="17556"/>
    <cellStyle name="Normal 2 4 3 5" xfId="17557"/>
    <cellStyle name="常规 2 3 2 3 2 3" xfId="17558"/>
    <cellStyle name="超链接 2 6 2 4 5" xfId="17559"/>
    <cellStyle name="60% - 着色 5 2 2" xfId="17560"/>
    <cellStyle name="輸出 2 3 2 4 2 8 3" xfId="17561"/>
    <cellStyle name="Output 4 5 8" xfId="17562"/>
    <cellStyle name="A??? [0]_INQUIRY ???÷A?A? " xfId="17563"/>
    <cellStyle name="A???_INQUIRY ???÷A?A? " xfId="17564"/>
    <cellStyle name="Normal 2 4 3 3" xfId="17565"/>
    <cellStyle name="超链接 3 2 3 9" xfId="17566"/>
    <cellStyle name="超链接 2 6 2 4 3" xfId="17567"/>
    <cellStyle name="A¨­￠￢￠O_laroux" xfId="17568"/>
    <cellStyle name="Calculation 4 3 2 6" xfId="17569"/>
    <cellStyle name="常规 7 9 4 2" xfId="17570"/>
    <cellStyle name="Accent1 2 2 2 3 2" xfId="17571"/>
    <cellStyle name="Calculation 4 3 2 7" xfId="17572"/>
    <cellStyle name="常规 7 9 4 3" xfId="17573"/>
    <cellStyle name="Ввод  3 2" xfId="17574"/>
    <cellStyle name="Accent1 2 2 2 3 3" xfId="17575"/>
    <cellStyle name="Input 4 2 2 2 2 2" xfId="17576"/>
    <cellStyle name="常规 6 19 7 3" xfId="17577"/>
    <cellStyle name="Accent1 2 2 2 5" xfId="17578"/>
    <cellStyle name="常规 4 4 2 2 2 3 3 2" xfId="17579"/>
    <cellStyle name="Hyperlink 2 3 3 2 2" xfId="17580"/>
    <cellStyle name="Input 2 2 10 2" xfId="17581"/>
    <cellStyle name="常规 7 4 5 3" xfId="17582"/>
    <cellStyle name="Accent1 2 2 4" xfId="17583"/>
    <cellStyle name="常规 4 2 3 2 5 3" xfId="17584"/>
    <cellStyle name="常规 2 8 2 2 2 3" xfId="17585"/>
    <cellStyle name="輸出 2 5 5 3 2" xfId="17586"/>
    <cellStyle name="Accent1 2 2 4 2 2" xfId="17587"/>
    <cellStyle name="Output 4 3 6 2" xfId="17588"/>
    <cellStyle name="Input 2 2 10 3" xfId="17589"/>
    <cellStyle name="Accent1 2 2 5" xfId="17590"/>
    <cellStyle name="Output 4 8 2 3" xfId="17591"/>
    <cellStyle name="輸出 2 5 6 3" xfId="17592"/>
    <cellStyle name="Accent1 2 2 5 2" xfId="17593"/>
    <cellStyle name="Output 4 3 6 3" xfId="17594"/>
    <cellStyle name="Accent1 2 2 6" xfId="17595"/>
    <cellStyle name="Accent1 2 3 2 2" xfId="17596"/>
    <cellStyle name="Input 2 2 11 2" xfId="17597"/>
    <cellStyle name="常规 7 4 6 3" xfId="17598"/>
    <cellStyle name="输入 2 2 2 3 3" xfId="17599"/>
    <cellStyle name="Accent1 2 3 4" xfId="17600"/>
    <cellStyle name="輸入 2 5 5 2 7 3" xfId="17601"/>
    <cellStyle name="Accent1 2 4" xfId="17602"/>
    <cellStyle name="Calculation 2 3 2 9 2" xfId="17603"/>
    <cellStyle name="常规 3 2 11 2" xfId="17604"/>
    <cellStyle name="Accent1 2 5" xfId="17605"/>
    <cellStyle name="Calculation 2 3 2 9 3" xfId="17606"/>
    <cellStyle name="常规 3 2 11 3" xfId="17607"/>
    <cellStyle name="Accent1 2 7" xfId="17608"/>
    <cellStyle name="常规 2 2 2 3 2 2 3 2 2" xfId="17609"/>
    <cellStyle name="输入 2 2 3 2 2" xfId="17610"/>
    <cellStyle name="Accent1 3 2 3" xfId="17611"/>
    <cellStyle name="计算 2 2 2 5 2" xfId="17612"/>
    <cellStyle name="常规 5 6 7 3" xfId="17613"/>
    <cellStyle name="Accent1 3 3 2 2" xfId="17614"/>
    <cellStyle name="Accent1 4 2 2" xfId="17615"/>
    <cellStyle name="Input 2 2 2 2 2 3" xfId="17616"/>
    <cellStyle name="常规 6 5 7 3" xfId="17617"/>
    <cellStyle name="Accent1 4 2 2 2" xfId="17618"/>
    <cellStyle name="Input 2 2 2 2 2 4" xfId="17619"/>
    <cellStyle name="Accent1 4 2 2 3" xfId="17620"/>
    <cellStyle name="输入 2 2 4 2 2" xfId="17621"/>
    <cellStyle name="Accent1 4 2 3" xfId="17622"/>
    <cellStyle name="Input 2 2 2 2 3 3" xfId="17623"/>
    <cellStyle name="常规 6 5 8 3" xfId="17624"/>
    <cellStyle name="输入 2 2 4 2 2 2" xfId="17625"/>
    <cellStyle name="Accent1 4 2 3 2" xfId="17626"/>
    <cellStyle name="输入 2 2 4 2 2 3" xfId="17627"/>
    <cellStyle name="Accent1 4 2 3 3" xfId="17628"/>
    <cellStyle name="Accent1 4 5 2" xfId="17629"/>
    <cellStyle name="Calculation 2 3 2 2 2 3" xfId="17630"/>
    <cellStyle name="Accent1 4 6" xfId="17631"/>
    <cellStyle name="Accent1 4 7" xfId="17632"/>
    <cellStyle name="Accent1 5 2" xfId="17633"/>
    <cellStyle name="Accent1 5 3" xfId="17634"/>
    <cellStyle name="Accent1 7" xfId="17635"/>
    <cellStyle name="Accent2 2 2" xfId="17636"/>
    <cellStyle name="常规 2 2 2 2 5 5" xfId="17637"/>
    <cellStyle name="常规 57 2 3 2 3" xfId="17638"/>
    <cellStyle name="Accent2 2 2 2" xfId="17639"/>
    <cellStyle name="Accent2 2 2 2 2" xfId="17640"/>
    <cellStyle name="Accent2 2 2 2 2 2" xfId="17641"/>
    <cellStyle name="Accent2 2 2 2 2 3" xfId="17642"/>
    <cellStyle name="超链接 3 7 5 2" xfId="17643"/>
    <cellStyle name="Accent2 2 2 2 3" xfId="17644"/>
    <cellStyle name="超链接 3 7 5 2 3" xfId="17645"/>
    <cellStyle name="Accent2 2 2 2 3 3" xfId="17646"/>
    <cellStyle name="超链接 3 7 5 3" xfId="17647"/>
    <cellStyle name="Accent2 2 2 2 4" xfId="17648"/>
    <cellStyle name="輸入 2 6 6 2 3 3" xfId="17649"/>
    <cellStyle name="常规 48 2 7 2" xfId="17650"/>
    <cellStyle name="요약 2 3 5" xfId="17651"/>
    <cellStyle name="Input 4 3 2 2 2 2" xfId="17652"/>
    <cellStyle name="超链接 3 7 5 4" xfId="17653"/>
    <cellStyle name="Accent2 2 2 2 5" xfId="17654"/>
    <cellStyle name="Accent2 2 2 3" xfId="17655"/>
    <cellStyle name="常规 2 5 2 13" xfId="17656"/>
    <cellStyle name="Accent2 2 2 3 2" xfId="17657"/>
    <cellStyle name="Accent2 2 2 3 2 2" xfId="17658"/>
    <cellStyle name="Accent2 2 2 3 3" xfId="17659"/>
    <cellStyle name="Calculation 2 6" xfId="17660"/>
    <cellStyle name="Input 7 2 2 4" xfId="17661"/>
    <cellStyle name="Accent2 2 2 5 2" xfId="17662"/>
    <cellStyle name="强调文字颜色 1 4" xfId="17663"/>
    <cellStyle name="Accent2 2 2 6" xfId="17664"/>
    <cellStyle name="Accent2 2 2 7" xfId="17665"/>
    <cellStyle name="Accent2 2 3" xfId="17666"/>
    <cellStyle name="Accent2 2 3 2" xfId="17667"/>
    <cellStyle name="Accent2 2 3 2 2" xfId="17668"/>
    <cellStyle name="常规 7 4 11" xfId="17669"/>
    <cellStyle name="Accent2 2 4" xfId="17670"/>
    <cellStyle name="Accent2 2 5" xfId="17671"/>
    <cellStyle name="Accent2 2 7" xfId="17672"/>
    <cellStyle name="常规 2 2 2 3 2 2 4 2 2" xfId="17673"/>
    <cellStyle name="Accent2 2 8" xfId="17674"/>
    <cellStyle name="常规 2 2 2 3 2 2 4 2 3" xfId="17675"/>
    <cellStyle name="計算方式 2 4 4 2 9" xfId="17676"/>
    <cellStyle name="常规 2 2 2 3 6 5" xfId="17677"/>
    <cellStyle name="Accent2 3 3 2" xfId="17678"/>
    <cellStyle name="常规 36 7 2" xfId="17679"/>
    <cellStyle name="Total 3 3 8" xfId="17680"/>
    <cellStyle name="計算方式 2 2 2 5 4" xfId="17681"/>
    <cellStyle name="Accent2 3 3 2 2" xfId="17682"/>
    <cellStyle name="Accent2 3 5" xfId="17683"/>
    <cellStyle name="常规 5 2 13 2" xfId="17684"/>
    <cellStyle name="超链接 5 3 2 7" xfId="17685"/>
    <cellStyle name="BLE2" xfId="17686"/>
    <cellStyle name="Accent2 3 6" xfId="17687"/>
    <cellStyle name="Accent2 4" xfId="17688"/>
    <cellStyle name="Accent2 4 2" xfId="17689"/>
    <cellStyle name="Calculation 4 9" xfId="17690"/>
    <cellStyle name="輸入 2 6 6 2 8 3" xfId="17691"/>
    <cellStyle name="常规 2 2 2 4 5 5" xfId="17692"/>
    <cellStyle name="Accent2 4 2 2" xfId="17693"/>
    <cellStyle name="常规 2 2 2 4 5 6" xfId="17694"/>
    <cellStyle name="Accent2 4 2 3" xfId="17695"/>
    <cellStyle name="Accent2 4 2 3 3" xfId="17696"/>
    <cellStyle name="Accent2 4 4" xfId="17697"/>
    <cellStyle name="Calculation 2 3 2 3 2 2" xfId="17698"/>
    <cellStyle name="Accent2 4 5" xfId="17699"/>
    <cellStyle name="常规 9 2 7 2 3" xfId="17700"/>
    <cellStyle name="Accent2 4 5 2" xfId="17701"/>
    <cellStyle name="쿯뱐 [0]_PLDT" xfId="17702"/>
    <cellStyle name="Calculation 2 3 2 3 2 3" xfId="17703"/>
    <cellStyle name="常规 5 2 14 2" xfId="17704"/>
    <cellStyle name="Accent2 4 6" xfId="17705"/>
    <cellStyle name="Accent2 4 7" xfId="17706"/>
    <cellStyle name="合計 2 7 4 2 9" xfId="17707"/>
    <cellStyle name="Accent2 5 3" xfId="17708"/>
    <cellStyle name="Accent2 5 4" xfId="17709"/>
    <cellStyle name="输入 2 4 2 2 2" xfId="17710"/>
    <cellStyle name="Accent3 2 2 3" xfId="17711"/>
    <cellStyle name="输入 2 4 2 2 3" xfId="17712"/>
    <cellStyle name="Accent3 2 2 4" xfId="17713"/>
    <cellStyle name="Calculation 4 3 2 3 2" xfId="17714"/>
    <cellStyle name="好_COSCON THAILAND COSNAM STAFF 2012 JULY_东南亚分部各类数据统计-201212(泰国更新) (3)" xfId="17715"/>
    <cellStyle name="Accent3 2 2 5" xfId="17716"/>
    <cellStyle name="Calculation 4 3 2 3 3" xfId="17717"/>
    <cellStyle name="中等 2 4 2 2" xfId="17718"/>
    <cellStyle name="輸出 2 2 5 6 3" xfId="17719"/>
    <cellStyle name="Accent3 2 2 7" xfId="17720"/>
    <cellStyle name="常规 7 18 5 3" xfId="17721"/>
    <cellStyle name="常规 6 9 10" xfId="17722"/>
    <cellStyle name="Accent3 2 3" xfId="17723"/>
    <cellStyle name="說明文字 2 6 2 4" xfId="17724"/>
    <cellStyle name="Accent3 2 3 2" xfId="17725"/>
    <cellStyle name="輸入 2 7 5 2 2 2" xfId="17726"/>
    <cellStyle name="输入 2 4 2 3 2" xfId="17727"/>
    <cellStyle name="Accent3 2 3 3" xfId="17728"/>
    <cellStyle name="Accent3 2 4" xfId="17729"/>
    <cellStyle name="Accent3 3 2" xfId="17730"/>
    <cellStyle name="Accent3 4 2 2" xfId="17731"/>
    <cellStyle name="超链接 2 8 3 2 4" xfId="17732"/>
    <cellStyle name="COST1 5" xfId="17733"/>
    <cellStyle name="Accent3 4 2 2 2" xfId="17734"/>
    <cellStyle name="Comma0 - Estilo3 3 2" xfId="17735"/>
    <cellStyle name="Accent3 4 2 3" xfId="17736"/>
    <cellStyle name="超链接 3 5 3 2 3 2 2" xfId="17737"/>
    <cellStyle name="Normal 4 5 2 4" xfId="17738"/>
    <cellStyle name="標題 2 7 2" xfId="17739"/>
    <cellStyle name="超链接 2 8 3 3 4" xfId="17740"/>
    <cellStyle name="Accent3 4 2 3 2" xfId="17741"/>
    <cellStyle name="Accent3 4 2 3 2 2" xfId="17742"/>
    <cellStyle name="超链接 2 8 3 3 5" xfId="17743"/>
    <cellStyle name="Accent3 4 2 3 3" xfId="17744"/>
    <cellStyle name="超链接 3 5 3 2 3 2 3" xfId="17745"/>
    <cellStyle name="Accent6 2 5 2" xfId="17746"/>
    <cellStyle name="Comma0 - Estilo3 3 3" xfId="17747"/>
    <cellStyle name="Accent3 4 2 4" xfId="17748"/>
    <cellStyle name="備註 2 12 2" xfId="17749"/>
    <cellStyle name="Normal 4 5 3 4" xfId="17750"/>
    <cellStyle name="標題 2 8 2" xfId="17751"/>
    <cellStyle name="常规 2 3 4 4 2 2" xfId="17752"/>
    <cellStyle name="Accent3 4 2 4 2" xfId="17753"/>
    <cellStyle name="輸出 2 7 4 2 9 2" xfId="17754"/>
    <cellStyle name="Accent3 4 2 5" xfId="17755"/>
    <cellStyle name="Comma0 - Estilo3 4 2" xfId="17756"/>
    <cellStyle name="Accent3 4 3 3" xfId="17757"/>
    <cellStyle name="常规 6 28" xfId="17758"/>
    <cellStyle name="常规 6 33" xfId="17759"/>
    <cellStyle name="Accent3 4 5 2" xfId="17760"/>
    <cellStyle name="Accent3 6" xfId="17761"/>
    <cellStyle name="Accent3 7" xfId="17762"/>
    <cellStyle name="Header2 3 2 2 2" xfId="17763"/>
    <cellStyle name="好_NE1-3 2010-03-03" xfId="17764"/>
    <cellStyle name="超链接 3 6 3 3 4" xfId="17765"/>
    <cellStyle name="Accent4 2 2 3 2" xfId="17766"/>
    <cellStyle name="超链接 3 6 3 3 5" xfId="17767"/>
    <cellStyle name="Accent4 2 2 3 3" xfId="17768"/>
    <cellStyle name="Accent4 2 2 4 2" xfId="17769"/>
    <cellStyle name="Normal 3 2 2 5 2 2" xfId="17770"/>
    <cellStyle name="C￥AØ_¿μ¾÷CoE² " xfId="17771"/>
    <cellStyle name="Accent4 2 2 4 3" xfId="17772"/>
    <cellStyle name="輸出 2 3 5 6 2" xfId="17773"/>
    <cellStyle name="Accent4 2 2 6" xfId="17774"/>
    <cellStyle name="Accent4 2 8" xfId="17775"/>
    <cellStyle name="Accent4 4 2 3 2 2" xfId="17776"/>
    <cellStyle name="Accent4 4 5" xfId="17777"/>
    <cellStyle name="Normal 2 7 2 5" xfId="17778"/>
    <cellStyle name="Accent4 4 5 2" xfId="17779"/>
    <cellStyle name="Accent4 4 7" xfId="17780"/>
    <cellStyle name="Total 2 5" xfId="17781"/>
    <cellStyle name="Accent4 5 4" xfId="17782"/>
    <cellStyle name="Accent5 2" xfId="17783"/>
    <cellStyle name="Total 2 2 2 8 3" xfId="17784"/>
    <cellStyle name="Accent5 2 2 2 2" xfId="17785"/>
    <cellStyle name="Accent5 2 2 2 2 2" xfId="17786"/>
    <cellStyle name="Accent5 2 2 2 2 3" xfId="17787"/>
    <cellStyle name="Accent5 2 2 2 3 2" xfId="17788"/>
    <cellStyle name="Accent5 2 2 2 3 3" xfId="17789"/>
    <cellStyle name="Accent5 2 2 2 4 2" xfId="17790"/>
    <cellStyle name="常规 4 4 2 6 2" xfId="17791"/>
    <cellStyle name="Accent5 2 2 2 5" xfId="17792"/>
    <cellStyle name="Accent5 2 3" xfId="17793"/>
    <cellStyle name="Accent5 2 3 2" xfId="17794"/>
    <cellStyle name="셀 확인 2 2 2 2" xfId="17795"/>
    <cellStyle name="Input 3 4 2 2 2" xfId="17796"/>
    <cellStyle name="Accent5 2 4" xfId="17797"/>
    <cellStyle name="Accent5 2 4 2" xfId="17798"/>
    <cellStyle name="Accent5 2 4 2 2" xfId="17799"/>
    <cellStyle name="Accent5 4 2 2 2" xfId="17800"/>
    <cellStyle name="Accent5 4 2 2 3" xfId="17801"/>
    <cellStyle name="常规 42 3 2 5 2" xfId="17802"/>
    <cellStyle name="Accent5 4 4 2" xfId="17803"/>
    <cellStyle name="Вычисление 3 5 2" xfId="17804"/>
    <cellStyle name="備註 3 3 2 7" xfId="17805"/>
    <cellStyle name="Accent5 4 4 2 2" xfId="17806"/>
    <cellStyle name="Accent5 4 5" xfId="17807"/>
    <cellStyle name="Вычисление 3 6" xfId="17808"/>
    <cellStyle name="Accent5 4 5 2" xfId="17809"/>
    <cellStyle name="Вычисление 3 6 2" xfId="17810"/>
    <cellStyle name="Accent5 4 6" xfId="17811"/>
    <cellStyle name="Вычисление 3 7" xfId="17812"/>
    <cellStyle name="Input 20 2 4 2" xfId="17813"/>
    <cellStyle name="Input 15 2 4 2" xfId="17814"/>
    <cellStyle name="合計 2 3 2 5 2" xfId="17815"/>
    <cellStyle name="Accent5 4 7" xfId="17816"/>
    <cellStyle name="Вычисление 3 8" xfId="17817"/>
    <cellStyle name="Calculation 4 5 4 2" xfId="17818"/>
    <cellStyle name="備註 2 8 2 6" xfId="17819"/>
    <cellStyle name="Accent6 2 2 2" xfId="17820"/>
    <cellStyle name="입력 2 3 4 5 2" xfId="17821"/>
    <cellStyle name="Accent6 2 2 2 2 2" xfId="17822"/>
    <cellStyle name="常规 2 3 2 2 2 2 2 3" xfId="17823"/>
    <cellStyle name="常规 9 2 4 2 2" xfId="17824"/>
    <cellStyle name="Accent6 2 2 2 2 3" xfId="17825"/>
    <cellStyle name="常规 2 3 2 2 2 2 2 4" xfId="17826"/>
    <cellStyle name="Calculation 4 5 4 3" xfId="17827"/>
    <cellStyle name="Input 24 7 2" xfId="17828"/>
    <cellStyle name="Input 19 7 2" xfId="17829"/>
    <cellStyle name="備註 2 8 2 7" xfId="17830"/>
    <cellStyle name="Accent6 2 2 3" xfId="17831"/>
    <cellStyle name="常规 2 6 2 4 2" xfId="17832"/>
    <cellStyle name="Input 3 2 10 2" xfId="17833"/>
    <cellStyle name="合計 2 3 6 10" xfId="17834"/>
    <cellStyle name="Input 24 7 3" xfId="17835"/>
    <cellStyle name="Input 19 7 3" xfId="17836"/>
    <cellStyle name="備註 2 8 2 8" xfId="17837"/>
    <cellStyle name="Accent6 2 2 4" xfId="17838"/>
    <cellStyle name="Calculation 2 2 2 2 2" xfId="17839"/>
    <cellStyle name="好_COSCON THAILAND COSNAM STAFF 2012 JULY_东南亚分部各类数据统计201303 (2) 2" xfId="17840"/>
    <cellStyle name="常规 2 6 2 4 3" xfId="17841"/>
    <cellStyle name="Input 3 2 10 3" xfId="17842"/>
    <cellStyle name="合計 2 3 6 11" xfId="17843"/>
    <cellStyle name="備註 2 8 2 9" xfId="17844"/>
    <cellStyle name="Accent6 2 2 5" xfId="17845"/>
    <cellStyle name="標題 3 2 4 4" xfId="17846"/>
    <cellStyle name="常规 2 5 4 7" xfId="17847"/>
    <cellStyle name="Title" xfId="17848"/>
    <cellStyle name="備註 2 6 3 2 10" xfId="17849"/>
    <cellStyle name="Calculation 2 2 2 2 3" xfId="17850"/>
    <cellStyle name="Normal 14 2 2" xfId="17851"/>
    <cellStyle name="輸出 2 5 5 6 2" xfId="17852"/>
    <cellStyle name="Accent6 2 2 6" xfId="17853"/>
    <cellStyle name="常规 2 6 2 4 4" xfId="17854"/>
    <cellStyle name="args.style 2" xfId="17855"/>
    <cellStyle name="Calculation 4 5 5 2" xfId="17856"/>
    <cellStyle name="一般 6 2 2 3 2" xfId="17857"/>
    <cellStyle name="Currency 4" xfId="17858"/>
    <cellStyle name="Accent6 2 3 2" xfId="17859"/>
    <cellStyle name="說明文字 2 5 4" xfId="17860"/>
    <cellStyle name="Accent6 2 3 2 2" xfId="17861"/>
    <cellStyle name="常规 2 6 2 5 2" xfId="17862"/>
    <cellStyle name="Input 3 2 11 2" xfId="17863"/>
    <cellStyle name="Accent6 2 3 4" xfId="17864"/>
    <cellStyle name="Input 24 8 3" xfId="17865"/>
    <cellStyle name="Input 19 8 3" xfId="17866"/>
    <cellStyle name="Mon閠aire_AR1194" xfId="17867"/>
    <cellStyle name="常规 7 2 5 2" xfId="17868"/>
    <cellStyle name="Calculation 4 5 8" xfId="17869"/>
    <cellStyle name="輸出 2 3 2 5 11" xfId="17870"/>
    <cellStyle name="Accent6 2 6" xfId="17871"/>
    <cellStyle name="合計 2 3 3 3 2" xfId="17872"/>
    <cellStyle name="Accent6 2 7" xfId="17873"/>
    <cellStyle name="合計 2 3 3 3 3" xfId="17874"/>
    <cellStyle name="Accent6 2 8" xfId="17875"/>
    <cellStyle name="Accent6 3 3 2 2" xfId="17876"/>
    <cellStyle name="常规 3 12 4" xfId="17877"/>
    <cellStyle name="常规 9 2 12 2 2" xfId="17878"/>
    <cellStyle name="Accent6 4 2 2 2" xfId="17879"/>
    <cellStyle name="常规 3 7 3 5" xfId="17880"/>
    <cellStyle name="常规 3 12 5" xfId="17881"/>
    <cellStyle name="常规 9 2 12 2 3" xfId="17882"/>
    <cellStyle name="Accent6 4 2 2 3" xfId="17883"/>
    <cellStyle name="常规 3 7 3 6" xfId="17884"/>
    <cellStyle name="Input 31 7 2" xfId="17885"/>
    <cellStyle name="Input 26 7 2" xfId="17886"/>
    <cellStyle name="常规 9 2 12 3" xfId="17887"/>
    <cellStyle name="超链接 3 3 3 2 2" xfId="17888"/>
    <cellStyle name="Accent6 4 2 3" xfId="17889"/>
    <cellStyle name="常规 3 13 5" xfId="17890"/>
    <cellStyle name="常规 9 2 12 3 3" xfId="17891"/>
    <cellStyle name="超链接 3 3 3 2 2 3" xfId="17892"/>
    <cellStyle name="Accent6 4 2 3 3" xfId="17893"/>
    <cellStyle name="差_VTS 0820" xfId="17894"/>
    <cellStyle name="注释 2 3 5 4" xfId="17895"/>
    <cellStyle name="Calculation 2 3 4 2 2" xfId="17896"/>
    <cellStyle name="Input 31 8 2" xfId="17897"/>
    <cellStyle name="Input 26 8 2" xfId="17898"/>
    <cellStyle name="備註 2 7 2 2 10" xfId="17899"/>
    <cellStyle name="常规 9 2 13 3" xfId="17900"/>
    <cellStyle name="超链接 3 3 3 3 2" xfId="17901"/>
    <cellStyle name="Accent6 4 3 3" xfId="17902"/>
    <cellStyle name="Normal 9 2 2 2" xfId="17903"/>
    <cellStyle name="差_2013 JP Golden Week 試算rvs 2" xfId="17904"/>
    <cellStyle name="常规 9 2 14" xfId="17905"/>
    <cellStyle name="Input 10 8 3" xfId="17906"/>
    <cellStyle name="Accent6 4 4" xfId="17907"/>
    <cellStyle name="常规 9 2 14 2" xfId="17908"/>
    <cellStyle name="Accent6 4 4 2" xfId="17909"/>
    <cellStyle name="常规 2 2 4 4 11" xfId="17910"/>
    <cellStyle name="Accent6 4 4 2 2" xfId="17911"/>
    <cellStyle name="常规 3 9 3 5" xfId="17912"/>
    <cellStyle name="Input 31 9 2" xfId="17913"/>
    <cellStyle name="Input 26 9 2" xfId="17914"/>
    <cellStyle name="常规 9 2 14 3" xfId="17915"/>
    <cellStyle name="超链接 3 3 3 4 2" xfId="17916"/>
    <cellStyle name="Accent6 4 4 3" xfId="17917"/>
    <cellStyle name="Normal 9 2 2 3" xfId="17918"/>
    <cellStyle name="差_2013 JP Golden Week 試算rvs 3" xfId="17919"/>
    <cellStyle name="常规 9 2 15" xfId="17920"/>
    <cellStyle name="Accent6 4 5" xfId="17921"/>
    <cellStyle name="Accent6 4 5 2" xfId="17922"/>
    <cellStyle name="常规 9 2 16" xfId="17923"/>
    <cellStyle name="Accent6 4 6" xfId="17924"/>
    <cellStyle name="常规 9 2 17" xfId="17925"/>
    <cellStyle name="Accent6 4 7" xfId="17926"/>
    <cellStyle name="輸出 2 5 2 5 2 6 3" xfId="17927"/>
    <cellStyle name="常规 5 6 4" xfId="17928"/>
    <cellStyle name="Accent6_2012_1st_Qtr_SKD_Review" xfId="17929"/>
    <cellStyle name="Примечание 3 2 10" xfId="17930"/>
    <cellStyle name="超链接 6 9 2" xfId="17931"/>
    <cellStyle name="AeE­ [0]_INQUIRY ¿μ¾÷AßAø " xfId="17932"/>
    <cellStyle name="Note 4 2 3 2 3" xfId="17933"/>
    <cellStyle name="Normal 3 2 2 3 3 2" xfId="17934"/>
    <cellStyle name="AeE¡ⓒ [0]_laroux" xfId="17935"/>
    <cellStyle name="AeE¡ⓒ_laroux" xfId="17936"/>
    <cellStyle name="Input 4 2 2 2 4 2" xfId="17937"/>
    <cellStyle name="args.style" xfId="17938"/>
    <cellStyle name="常规 6 19 9 3" xfId="17939"/>
    <cellStyle name="출력 3 4 9 2" xfId="17940"/>
    <cellStyle name="常规 5 3 12" xfId="17941"/>
    <cellStyle name="ÄÞ¸¶ [0]_pldt" xfId="17942"/>
    <cellStyle name="計算方式 2 2 6 7 2" xfId="17943"/>
    <cellStyle name="Input 5 2 2 7 2" xfId="17944"/>
    <cellStyle name="常规 17 2 3 4 3 2" xfId="17945"/>
    <cellStyle name="ÄÞ¸¶_94½ÇÀû (2)" xfId="17946"/>
    <cellStyle name="Bad" xfId="17947"/>
    <cellStyle name="Good 2 4 2 2" xfId="17948"/>
    <cellStyle name="合計 2 2 3 3 3" xfId="17949"/>
    <cellStyle name="Bad 2" xfId="17950"/>
    <cellStyle name="Output 2 6 2" xfId="17951"/>
    <cellStyle name="常规 2 3 2 2 2 3 2 2 2 3" xfId="17952"/>
    <cellStyle name="Bad 2 2 2 2" xfId="17953"/>
    <cellStyle name="Bad 2 2 2 2 2" xfId="17954"/>
    <cellStyle name="Output 2 6 2 2" xfId="17955"/>
    <cellStyle name="Output 2 6 2 3" xfId="17956"/>
    <cellStyle name="常规 7 2 3 4 2" xfId="17957"/>
    <cellStyle name="Bad 2 2 2 2 3" xfId="17958"/>
    <cellStyle name="Bad 2 2 2 3 2 2" xfId="17959"/>
    <cellStyle name="Bad 2 2 2 4 2" xfId="17960"/>
    <cellStyle name="常规 3 15 11" xfId="17961"/>
    <cellStyle name="Bad 2 2 3 2" xfId="17962"/>
    <cellStyle name="Output 2 7 2" xfId="17963"/>
    <cellStyle name="Neutral 2 3 2 2" xfId="17964"/>
    <cellStyle name="Bad 2 2 3 2 2" xfId="17965"/>
    <cellStyle name="Output 2 7 2 2" xfId="17966"/>
    <cellStyle name="Total 3 2 2 2" xfId="17967"/>
    <cellStyle name="Output 2 7 3" xfId="17968"/>
    <cellStyle name="常规 5 2 2 6 2" xfId="17969"/>
    <cellStyle name="Bad 2 2 3 3" xfId="17970"/>
    <cellStyle name="Bad 2 2 4" xfId="17971"/>
    <cellStyle name="Output 2 8" xfId="17972"/>
    <cellStyle name="Neutral 2 3 3" xfId="17973"/>
    <cellStyle name="Bad 2 2 4 2" xfId="17974"/>
    <cellStyle name="常规 7 3 2 10" xfId="17975"/>
    <cellStyle name="Output 2 8 2" xfId="17976"/>
    <cellStyle name="Bad 2 2 4 2 2" xfId="17977"/>
    <cellStyle name="Output 2 8 2 2" xfId="17978"/>
    <cellStyle name="Normal 10 2 12" xfId="17979"/>
    <cellStyle name="Bad 2 2 5" xfId="17980"/>
    <cellStyle name="Output 2 9" xfId="17981"/>
    <cellStyle name="Neutral 2 3 4" xfId="17982"/>
    <cellStyle name="Bad 2 2 5 2" xfId="17983"/>
    <cellStyle name="Output 2 9 2" xfId="17984"/>
    <cellStyle name="Bad 2 3 2 2" xfId="17985"/>
    <cellStyle name="Output 3 6 2" xfId="17986"/>
    <cellStyle name="超链接 2 5 3 2 2 2 3" xfId="17987"/>
    <cellStyle name="Bad 2 3 3" xfId="17988"/>
    <cellStyle name="Output 3 7" xfId="17989"/>
    <cellStyle name="Neutral 2 4 2" xfId="17990"/>
    <cellStyle name="超链接 2 5 3 2 2 2 4" xfId="17991"/>
    <cellStyle name="Normal 2 5 2 2 2 2" xfId="17992"/>
    <cellStyle name="Bad 2 3 4" xfId="17993"/>
    <cellStyle name="Output 3 8" xfId="17994"/>
    <cellStyle name="Neutral 2 4 3" xfId="17995"/>
    <cellStyle name="Output 4 6 2" xfId="17996"/>
    <cellStyle name="계산 2 3 4" xfId="17997"/>
    <cellStyle name="Bad 2 4 2 2" xfId="17998"/>
    <cellStyle name="Bad 3 2 3" xfId="17999"/>
    <cellStyle name="Neutral 3 3 2" xfId="18000"/>
    <cellStyle name="汇总 3 4 2" xfId="18001"/>
    <cellStyle name="合計 2 2 3 3 5" xfId="18002"/>
    <cellStyle name="Bad 4" xfId="18003"/>
    <cellStyle name="計算方式 2 6 5 2 7 2" xfId="18004"/>
    <cellStyle name="Bad 4 2 2" xfId="18005"/>
    <cellStyle name="計算方式 2 6 5 2 7 3" xfId="18006"/>
    <cellStyle name="Bad 4 2 3" xfId="18007"/>
    <cellStyle name="Neutral 4 3 2" xfId="18008"/>
    <cellStyle name="Bad 4 2 4" xfId="18009"/>
    <cellStyle name="Neutral 4 3 3" xfId="18010"/>
    <cellStyle name="Bad 4 2 5" xfId="18011"/>
    <cellStyle name="常规 3 6 3 4 2" xfId="18012"/>
    <cellStyle name="計算方式 2 6 5 2 8 3" xfId="18013"/>
    <cellStyle name="輔色2 2 3" xfId="18014"/>
    <cellStyle name="Bad 4 3 3" xfId="18015"/>
    <cellStyle name="Neutral 4 4 2" xfId="18016"/>
    <cellStyle name="Besuchter Hyperlink_emc_cosco_khl volumes" xfId="18017"/>
    <cellStyle name="BLE2 2" xfId="18018"/>
    <cellStyle name="Title 2 2 2 3" xfId="18019"/>
    <cellStyle name="C?A?_???÷CoE? " xfId="18020"/>
    <cellStyle name="合計 2 5 2 4 2 8" xfId="18021"/>
    <cellStyle name="合計 2 2 3 3 2 9 2" xfId="18022"/>
    <cellStyle name="Heading 1 4 4 2" xfId="18023"/>
    <cellStyle name="輔色4 2 3 2 5" xfId="18024"/>
    <cellStyle name="C?AØ_¿?¾÷CoE² " xfId="18025"/>
    <cellStyle name="입력 3 4 5 2" xfId="18026"/>
    <cellStyle name="常规 2 8 4 2" xfId="18027"/>
    <cellStyle name="输入 2 4 2" xfId="18028"/>
    <cellStyle name="Ç¥ÁØ_AMA-84D" xfId="18029"/>
    <cellStyle name="Input 11 2 9 2" xfId="18030"/>
    <cellStyle name="Calc Currency (0) 2 2" xfId="18031"/>
    <cellStyle name="Calc Currency (0) 2 2 2" xfId="18032"/>
    <cellStyle name="Calculation 2 3 2 6 3" xfId="18033"/>
    <cellStyle name="Calc Currency (0) 2 2 2 2" xfId="18034"/>
    <cellStyle name="Calc Currency (0) 2 2 3" xfId="18035"/>
    <cellStyle name="Input 11 2 9 3" xfId="18036"/>
    <cellStyle name="Calc Currency (0) 2 3" xfId="18037"/>
    <cellStyle name="요약 2 2 2 2 7 2" xfId="18038"/>
    <cellStyle name="常规 49 10" xfId="18039"/>
    <cellStyle name="Calc Currency (0) 2 3 2" xfId="18040"/>
    <cellStyle name="요약 2 2 2 2 7 3" xfId="18041"/>
    <cellStyle name="超链接 2 5 2 3 3 2 2" xfId="18042"/>
    <cellStyle name="常规 49 11" xfId="18043"/>
    <cellStyle name="Calc Currency (0) 2 3 3" xfId="18044"/>
    <cellStyle name="Normal - Style6 2 2" xfId="18045"/>
    <cellStyle name="Calc Currency (0) 2 4" xfId="18046"/>
    <cellStyle name="Input 2 4 3 2 2" xfId="18047"/>
    <cellStyle name="Calc Currency (0) 3" xfId="18048"/>
    <cellStyle name="Calc Currency (0) 3 2" xfId="18049"/>
    <cellStyle name="Calc Currency (0) 4" xfId="18050"/>
    <cellStyle name="Calc Currency (0) 6" xfId="18051"/>
    <cellStyle name="Calc Currency (0) 6 2" xfId="18052"/>
    <cellStyle name="Calc Currency (0) 6 3" xfId="18053"/>
    <cellStyle name="Calculation 2 10" xfId="18054"/>
    <cellStyle name="常规 9 2 4 3" xfId="18055"/>
    <cellStyle name="输出 2 4 2 3 2" xfId="18056"/>
    <cellStyle name="Вывод 2 5 2" xfId="18057"/>
    <cellStyle name="Calculation 2 11" xfId="18058"/>
    <cellStyle name="常规 2 4 3 3 3 2 2" xfId="18059"/>
    <cellStyle name="常规 9 2 4 4" xfId="18060"/>
    <cellStyle name="输出 2 4 2 3 3" xfId="18061"/>
    <cellStyle name="Вывод 2 5 3" xfId="18062"/>
    <cellStyle name="Calculation 2 2" xfId="18063"/>
    <cellStyle name="Normal 12 3 2 2" xfId="18064"/>
    <cellStyle name="메모 3 11" xfId="18065"/>
    <cellStyle name="Calculation 2 2 2" xfId="18066"/>
    <cellStyle name="Normal 12 3 2 2 2" xfId="18067"/>
    <cellStyle name="輸入 2 2 2 5 10" xfId="18068"/>
    <cellStyle name="好_Sheet1 3" xfId="18069"/>
    <cellStyle name="Output 2 2 4 4" xfId="18070"/>
    <cellStyle name="Calculation 2 2 2 10 3" xfId="18071"/>
    <cellStyle name="常规 5 3 3 6" xfId="18072"/>
    <cellStyle name="Calculation 2 2 2 12" xfId="18073"/>
    <cellStyle name="常规 6 12 8 3" xfId="18074"/>
    <cellStyle name="超链接 2 5 3 5 5" xfId="18075"/>
    <cellStyle name="Input 33 3 3" xfId="18076"/>
    <cellStyle name="Input 28 3 3" xfId="18077"/>
    <cellStyle name="常规 3 3 2 4 3 2" xfId="18078"/>
    <cellStyle name="Calculation 2 2 2 13" xfId="18079"/>
    <cellStyle name="Output 2 2 2 7 2 3" xfId="18080"/>
    <cellStyle name="Calculation 2 2 2 2" xfId="18081"/>
    <cellStyle name="Input 4 4 3 4" xfId="18082"/>
    <cellStyle name="Calculation 2 2 2 5 2" xfId="18083"/>
    <cellStyle name="Calculation 2 2 2 5 2 3" xfId="18084"/>
    <cellStyle name="Calculation 2 2 2 5 3" xfId="18085"/>
    <cellStyle name="Normal 14 5 2" xfId="18086"/>
    <cellStyle name="Calculation 2 2 2 6 2 3" xfId="18087"/>
    <cellStyle name="Calculation 2 2 2 7 2 3" xfId="18088"/>
    <cellStyle name="Input 5 2 5 2 2" xfId="18089"/>
    <cellStyle name="Calculation 2 2 2 7 4" xfId="18090"/>
    <cellStyle name="计算 2 2 4 2 3 3" xfId="18091"/>
    <cellStyle name="Calculation 2 2 2 8 3" xfId="18092"/>
    <cellStyle name="Calculation 2 2 3" xfId="18093"/>
    <cellStyle name="Calculation 2 2 3 2" xfId="18094"/>
    <cellStyle name="Input 4 4 4 4" xfId="18095"/>
    <cellStyle name="超链接 3 3 3 4 3" xfId="18096"/>
    <cellStyle name="Calculation 2 2 3 2 2 2" xfId="18097"/>
    <cellStyle name="보통 2 3 2" xfId="18098"/>
    <cellStyle name="Input 31 9 3" xfId="18099"/>
    <cellStyle name="Input 26 9 3" xfId="18100"/>
    <cellStyle name="常规 2 2 3 2 2 2 3 2 3" xfId="18101"/>
    <cellStyle name="Calculation 2 2 4 4 2" xfId="18102"/>
    <cellStyle name="超链接 3 3 3 4 4" xfId="18103"/>
    <cellStyle name="Calculation 2 2 3 2 2 3" xfId="18104"/>
    <cellStyle name="Calculation 2 2 3 2 3" xfId="18105"/>
    <cellStyle name="보통 2 4" xfId="18106"/>
    <cellStyle name="Normal 20 2 2" xfId="18107"/>
    <cellStyle name="Normal 15 2 2" xfId="18108"/>
    <cellStyle name="Input 5 2 11 2" xfId="18109"/>
    <cellStyle name="超链接 3 3 3 5 3" xfId="18110"/>
    <cellStyle name="Calculation 2 2 3 2 3 2" xfId="18111"/>
    <cellStyle name="보통 2 4 2" xfId="18112"/>
    <cellStyle name="Normal 15 2 2 2" xfId="18113"/>
    <cellStyle name="Calculation 2 2 3 2 4" xfId="18114"/>
    <cellStyle name="보통 2 5" xfId="18115"/>
    <cellStyle name="Normal 15 2 3" xfId="18116"/>
    <cellStyle name="Input 5 2 11 3" xfId="18117"/>
    <cellStyle name="Calculation 2 2 3 2 5" xfId="18118"/>
    <cellStyle name="보통 2 6" xfId="18119"/>
    <cellStyle name="Normal 15 2 4" xfId="18120"/>
    <cellStyle name="Calculation 2 2 3 2 6" xfId="18121"/>
    <cellStyle name="Normal 15 2 5" xfId="18122"/>
    <cellStyle name="Calculation 2 2 3 2 7" xfId="18123"/>
    <cellStyle name="Normal 15 2 6" xfId="18124"/>
    <cellStyle name="보통 4 3" xfId="18125"/>
    <cellStyle name="常规 2 2 3 2 2 2 2 2 3" xfId="18126"/>
    <cellStyle name="Calculation 2 2 3 4 2" xfId="18127"/>
    <cellStyle name="常规 2 6 7 6" xfId="18128"/>
    <cellStyle name="Input 3 3 12" xfId="18129"/>
    <cellStyle name="보통 5 3" xfId="18130"/>
    <cellStyle name="常规 2 2 3 2 2 2 2 3 3" xfId="18131"/>
    <cellStyle name="Calculation 2 2 3 5 2" xfId="18132"/>
    <cellStyle name="Normal 15 5 2" xfId="18133"/>
    <cellStyle name="常规 2 2 3 2 2 2 2 3 4" xfId="18134"/>
    <cellStyle name="Calculation 2 2 3 5 3" xfId="18135"/>
    <cellStyle name="常规 2 6 7 7" xfId="18136"/>
    <cellStyle name="Input 3 3 13" xfId="18137"/>
    <cellStyle name="计算 2 2 4 3 3" xfId="18138"/>
    <cellStyle name="Calculation 2 2 3 8" xfId="18139"/>
    <cellStyle name="输出 2 2 2 3 7 2" xfId="18140"/>
    <cellStyle name="输出 2 2 2 13" xfId="18141"/>
    <cellStyle name="常规 2 2 3 2 2 2 2 2 2 2 2" xfId="18142"/>
    <cellStyle name="Calculation 2 2 3 9" xfId="18143"/>
    <cellStyle name="Calculation 2 2 4" xfId="18144"/>
    <cellStyle name="Good 4 2 2 2" xfId="18145"/>
    <cellStyle name="Calculation 2 2 4 2" xfId="18146"/>
    <cellStyle name="Input 4 4 5 4" xfId="18147"/>
    <cellStyle name="Calculation 4 10" xfId="18148"/>
    <cellStyle name="常规 9 2 12 6" xfId="18149"/>
    <cellStyle name="ÇÏÀÌÆÛ¸µÅ© 2" xfId="18150"/>
    <cellStyle name="Calculation 2 2 4 2 3" xfId="18151"/>
    <cellStyle name="Normal 16 2 2" xfId="18152"/>
    <cellStyle name="Calculation 4 11" xfId="18153"/>
    <cellStyle name="常规 21 3 5 2" xfId="18154"/>
    <cellStyle name="常规 9 2 12 7" xfId="18155"/>
    <cellStyle name="ÇÏÀÌÆÛ¸µÅ© 3" xfId="18156"/>
    <cellStyle name="Calculation 2 2 4 2 4" xfId="18157"/>
    <cellStyle name="Normal 16 2 3" xfId="18158"/>
    <cellStyle name="Normal 16 3 3 2" xfId="18159"/>
    <cellStyle name="Calculation 2 2 5" xfId="18160"/>
    <cellStyle name="Good 4 2 2 3" xfId="18161"/>
    <cellStyle name="超链接 6 2 2 5 2" xfId="18162"/>
    <cellStyle name="Normal 17 2 2" xfId="18163"/>
    <cellStyle name="Ввод  2 7 2" xfId="18164"/>
    <cellStyle name="輸出 2 5 3 3 8 2" xfId="18165"/>
    <cellStyle name="Calculation 2 2 5 2 3" xfId="18166"/>
    <cellStyle name="Calculation 2 2 5 3 2" xfId="18167"/>
    <cellStyle name="合計 2 6 2 4 2 3" xfId="18168"/>
    <cellStyle name="Normal 17 4 2" xfId="18169"/>
    <cellStyle name="Ввод  2 9 2" xfId="18170"/>
    <cellStyle name="Calculation 2 2 5 4 3" xfId="18171"/>
    <cellStyle name="Note 2 10 2 2" xfId="18172"/>
    <cellStyle name="Calculation 2 2 5 5" xfId="18173"/>
    <cellStyle name="Input 23 2 3 3" xfId="18174"/>
    <cellStyle name="Input 18 2 3 3" xfId="18175"/>
    <cellStyle name="Calculation 2 2 5 5 2" xfId="18176"/>
    <cellStyle name="超链接 3 4 3 2 2 2 2 2" xfId="18177"/>
    <cellStyle name="Calculation 2 2 5 5 3" xfId="18178"/>
    <cellStyle name="Normal 16 3 3 3" xfId="18179"/>
    <cellStyle name="輸入 2 6 6 8 2" xfId="18180"/>
    <cellStyle name="Calculation 2 2 6" xfId="18181"/>
    <cellStyle name="Calculation 2 2 6 2" xfId="18182"/>
    <cellStyle name="Calculation 2 2 6 2 2" xfId="18183"/>
    <cellStyle name="Normal 18 2 2" xfId="18184"/>
    <cellStyle name="Ввод  3 7 2" xfId="18185"/>
    <cellStyle name="Calculation 2 2 6 2 3" xfId="18186"/>
    <cellStyle name="常规 10 2 3 4 2 2" xfId="18187"/>
    <cellStyle name="輸入 2 6 6 8 3" xfId="18188"/>
    <cellStyle name="Calculation 2 2 7" xfId="18189"/>
    <cellStyle name="Calculation 2 2 7 2" xfId="18190"/>
    <cellStyle name="好_NE1-3 2010-03-03 2 2 3" xfId="18191"/>
    <cellStyle name="Calculation 2 2 7 2 2" xfId="18192"/>
    <cellStyle name="好_NE1-3 2010-03-03 2 2 4" xfId="18193"/>
    <cellStyle name="Calculation 2 2 7 2 3" xfId="18194"/>
    <cellStyle name="Normal 19 2 2" xfId="18195"/>
    <cellStyle name="備註 3 2 5 2" xfId="18196"/>
    <cellStyle name="Calculation 2 2 8 2 3" xfId="18197"/>
    <cellStyle name="쉼표 [0] 2 4 2" xfId="18198"/>
    <cellStyle name="Calculation 2 2 9" xfId="18199"/>
    <cellStyle name="Note 3 2 2 2 3" xfId="18200"/>
    <cellStyle name="Calculation 2 2 9 2" xfId="18201"/>
    <cellStyle name="Calculation 2 3 10 2" xfId="18202"/>
    <cellStyle name="Calculation 2 3 10 3" xfId="18203"/>
    <cellStyle name="超链接 2 3 6 3 2" xfId="18204"/>
    <cellStyle name="Calculation 2 3 11 2" xfId="18205"/>
    <cellStyle name="Calculation 2 3 11 3" xfId="18206"/>
    <cellStyle name="Calculation 2 3 12" xfId="18207"/>
    <cellStyle name="Fixed 3 2 2" xfId="18208"/>
    <cellStyle name="合計 2 5 6 2 10" xfId="18209"/>
    <cellStyle name="Calculation 2 3 13" xfId="18210"/>
    <cellStyle name="Fixed 3 2 3" xfId="18211"/>
    <cellStyle name="Calculation 2 3 2" xfId="18212"/>
    <cellStyle name="常规 9 2 2 2 7" xfId="18213"/>
    <cellStyle name="Normal 14" xfId="18214"/>
    <cellStyle name="Примечание 4 3 2" xfId="18215"/>
    <cellStyle name="輸入 2 3 2 5 10" xfId="18216"/>
    <cellStyle name="Calculation 2 3 2 10 3" xfId="18217"/>
    <cellStyle name="Calculation 2 3 2 3" xfId="18218"/>
    <cellStyle name="常规 48 9 2 2" xfId="18219"/>
    <cellStyle name="常规 9 2 2 2 7 3" xfId="18220"/>
    <cellStyle name="常规 2 6 4 2 2 3" xfId="18221"/>
    <cellStyle name="Calculation 2 3 2 3 2" xfId="18222"/>
    <cellStyle name="Calculation 2 3 2 3 3" xfId="18223"/>
    <cellStyle name="Calculation 2 3 2 4" xfId="18224"/>
    <cellStyle name="Hyperlink 2 2 3 2 3" xfId="18225"/>
    <cellStyle name="Calculation 2 3 2 5 3" xfId="18226"/>
    <cellStyle name="Calculation 2 3 2 7 3" xfId="18227"/>
    <cellStyle name="Calculation 2 3 2 9" xfId="18228"/>
    <cellStyle name="常规 3 2 11" xfId="18229"/>
    <cellStyle name="Calculation 2 3 3" xfId="18230"/>
    <cellStyle name="常规 9 2 2 2 8" xfId="18231"/>
    <cellStyle name="常规 2 2 4 10 2" xfId="18232"/>
    <cellStyle name="Calculation 2 3 3 2" xfId="18233"/>
    <cellStyle name="常规 9 2 2 2 8 2" xfId="18234"/>
    <cellStyle name="Normal 2 7 2 2 4 2" xfId="18235"/>
    <cellStyle name="注释 2 2 5 5" xfId="18236"/>
    <cellStyle name="Calculation 2 3 3 2 3" xfId="18237"/>
    <cellStyle name="Calculation 2 3 3 3" xfId="18238"/>
    <cellStyle name="常规 9 2 2 2 8 3" xfId="18239"/>
    <cellStyle name="Calculation 2 3 4" xfId="18240"/>
    <cellStyle name="常规 9 2 2 2 9" xfId="18241"/>
    <cellStyle name="Good 4 2 3 2" xfId="18242"/>
    <cellStyle name="常规 2 2 4 10 3" xfId="18243"/>
    <cellStyle name="注释 2 3 5 5" xfId="18244"/>
    <cellStyle name="Calculation 2 3 4 2 3" xfId="18245"/>
    <cellStyle name="Input [yellow] 2 9 2" xfId="18246"/>
    <cellStyle name="Calculation 2 3 4 3" xfId="18247"/>
    <cellStyle name="常规 9 2 2 2 9 3" xfId="18248"/>
    <cellStyle name="Calculation 2 3 4 4" xfId="18249"/>
    <cellStyle name="Normal 16 3 4 2" xfId="18250"/>
    <cellStyle name="Calculation 2 3 5" xfId="18251"/>
    <cellStyle name="Good 4 2 3 3" xfId="18252"/>
    <cellStyle name="Calculation 2 3 5 2" xfId="18253"/>
    <cellStyle name="Calculation 2 3 5 2 3" xfId="18254"/>
    <cellStyle name="Calculation 2 3 5 3" xfId="18255"/>
    <cellStyle name="輸入 2 6 6 9 2" xfId="18256"/>
    <cellStyle name="Calculation 2 3 6" xfId="18257"/>
    <cellStyle name="Calculation 2 3 6 2" xfId="18258"/>
    <cellStyle name="Calculation 2 3 7 2" xfId="18259"/>
    <cellStyle name="쉼표 [0] 2 5 2" xfId="18260"/>
    <cellStyle name="Calculation 2 3 9" xfId="18261"/>
    <cellStyle name="Note 3 2 3 2 3" xfId="18262"/>
    <cellStyle name="Calculation 2 3 9 2" xfId="18263"/>
    <cellStyle name="Input 3 13 3" xfId="18264"/>
    <cellStyle name="Calculation 2 4 2 3" xfId="18265"/>
    <cellStyle name="Calculation 2 4 2 4" xfId="18266"/>
    <cellStyle name="Calculation 2 4 2 5" xfId="18267"/>
    <cellStyle name="Input 4 2 2 2 2" xfId="18268"/>
    <cellStyle name="常规 4 4 2 2 2 3 3" xfId="18269"/>
    <cellStyle name="Hyperlink 2 3 3 2" xfId="18270"/>
    <cellStyle name="Input 7 2 2 2 3" xfId="18271"/>
    <cellStyle name="常规 2 2 4 11 2" xfId="18272"/>
    <cellStyle name="Calculation 2 4 3" xfId="18273"/>
    <cellStyle name="Input 3 14" xfId="18274"/>
    <cellStyle name="Calculation 2 4 3 2" xfId="18275"/>
    <cellStyle name="常规 6 2 2 4 4" xfId="18276"/>
    <cellStyle name="Calculation 2 4 3 2 3" xfId="18277"/>
    <cellStyle name="Calculation 2 4 3 3" xfId="18278"/>
    <cellStyle name="Calculation 2 4 3 4" xfId="18279"/>
    <cellStyle name="輸入 2 7 4 2 10" xfId="18280"/>
    <cellStyle name="Calculation 2 4 4 2 2" xfId="18281"/>
    <cellStyle name="輸入 2 7 4 2 11" xfId="18282"/>
    <cellStyle name="輸出 2 5 5 2 8 2" xfId="18283"/>
    <cellStyle name="Calculation 2 4 4 2 3" xfId="18284"/>
    <cellStyle name="Calculation 2 4 4 4" xfId="18285"/>
    <cellStyle name="Input 3 16" xfId="18286"/>
    <cellStyle name="常规 49 3 2 4 2 2" xfId="18287"/>
    <cellStyle name="Calculation 2 4 5" xfId="18288"/>
    <cellStyle name="常规 49 3 2 4 2 2 2" xfId="18289"/>
    <cellStyle name="Calculation 2 4 5 2" xfId="18290"/>
    <cellStyle name="Calculation 2 4 5 2 2" xfId="18291"/>
    <cellStyle name="Calculation 2 4 5 3" xfId="18292"/>
    <cellStyle name="Calculation 2 4 5 4" xfId="18293"/>
    <cellStyle name="常规 49 3 2 4 2 3" xfId="18294"/>
    <cellStyle name="Calculation 2 4 6" xfId="18295"/>
    <cellStyle name="Calculation 2 4 6 2" xfId="18296"/>
    <cellStyle name="Calculation 2 4 7" xfId="18297"/>
    <cellStyle name="Calculation 2 4 7 2" xfId="18298"/>
    <cellStyle name="쉼표 [0] 2 6 2" xfId="18299"/>
    <cellStyle name="Calculation 2 4 9" xfId="18300"/>
    <cellStyle name="合計 2 5 5 2 3 3" xfId="18301"/>
    <cellStyle name="Input [yellow] 10 3" xfId="18302"/>
    <cellStyle name="Calculation 2 4 9 2" xfId="18303"/>
    <cellStyle name="Calculation 2 5" xfId="18304"/>
    <cellStyle name="アクセント 4 4 3" xfId="18305"/>
    <cellStyle name="Input 7 2 2 3" xfId="18306"/>
    <cellStyle name="Calculation 2 5 2 2" xfId="18307"/>
    <cellStyle name="常规 6 2 3 3 4" xfId="18308"/>
    <cellStyle name="Calculation 2 5 2 3" xfId="18309"/>
    <cellStyle name="Input 7 2 2 3 3" xfId="18310"/>
    <cellStyle name="常规 2 2 4 12 2" xfId="18311"/>
    <cellStyle name="Calculation 2 5 3" xfId="18312"/>
    <cellStyle name="Calculation 2 5 3 2" xfId="18313"/>
    <cellStyle name="Calculation 2 5 3 3" xfId="18314"/>
    <cellStyle name="Neutral 2 2 2 3 2 2" xfId="18315"/>
    <cellStyle name="Calculation 2 6 2" xfId="18316"/>
    <cellStyle name="Input 7 2 2 4 2" xfId="18317"/>
    <cellStyle name="Input 7 2 2 4 3" xfId="18318"/>
    <cellStyle name="常规 2 2 4 13 2" xfId="18319"/>
    <cellStyle name="Heading 1 2 3 2 2" xfId="18320"/>
    <cellStyle name="Calculation 2 6 3" xfId="18321"/>
    <cellStyle name="Calculation 2 7" xfId="18322"/>
    <cellStyle name="Input 7 2 2 5" xfId="18323"/>
    <cellStyle name="Input 7 2 2 6" xfId="18324"/>
    <cellStyle name="常规 3 2 3 4 3 2" xfId="18325"/>
    <cellStyle name="Calculation 2 8" xfId="18326"/>
    <cellStyle name="Input 7 2 2 6 2" xfId="18327"/>
    <cellStyle name="常规 3 2 3 4 3 2 2" xfId="18328"/>
    <cellStyle name="Calculation 2 8 2" xfId="18329"/>
    <cellStyle name="Input 7 2 2 7" xfId="18330"/>
    <cellStyle name="常规 3 2 3 4 3 3" xfId="18331"/>
    <cellStyle name="Calculation 2 9" xfId="18332"/>
    <cellStyle name="Calculation 3 2" xfId="18333"/>
    <cellStyle name="Normal 12 3 3 2" xfId="18334"/>
    <cellStyle name="Note 4 2 2 5 2" xfId="18335"/>
    <cellStyle name="Calculation 3 2 10" xfId="18336"/>
    <cellStyle name="Calculation 3 2 10 2" xfId="18337"/>
    <cellStyle name="Calculation 3 2 10 3" xfId="18338"/>
    <cellStyle name="常规 10 14 2" xfId="18339"/>
    <cellStyle name="Normal 3 2 2 2 6 2" xfId="18340"/>
    <cellStyle name="Normal 4 3 2" xfId="18341"/>
    <cellStyle name="Calculation 3 2 11" xfId="18342"/>
    <cellStyle name="Normal 4 3 3" xfId="18343"/>
    <cellStyle name="Calculation 3 2 12" xfId="18344"/>
    <cellStyle name="常规 5 11 3 2" xfId="18345"/>
    <cellStyle name="Normal 4 3 4" xfId="18346"/>
    <cellStyle name="Calculation 3 2 13" xfId="18347"/>
    <cellStyle name="檢查儲存格 2 2 5" xfId="18348"/>
    <cellStyle name="Calculation 3 2 2" xfId="18349"/>
    <cellStyle name="輸入 2 5 2 4 2 5 3" xfId="18350"/>
    <cellStyle name="Total 4 2 5 2 3" xfId="18351"/>
    <cellStyle name="Calculation 3 2 2 2" xfId="18352"/>
    <cellStyle name="Calculation 3 2 2 2 2" xfId="18353"/>
    <cellStyle name="Calculation 3 2 2 2 3" xfId="18354"/>
    <cellStyle name="Input 8 4 2" xfId="18355"/>
    <cellStyle name="Calculation 3 2 2 5 3" xfId="18356"/>
    <cellStyle name="Total 3 3 2 4 2" xfId="18357"/>
    <cellStyle name="Calculation 3 2 2 8" xfId="18358"/>
    <cellStyle name="檢查儲存格 2 2 6" xfId="18359"/>
    <cellStyle name="Calculation 3 2 3" xfId="18360"/>
    <cellStyle name="Calculation 3 2 3 2" xfId="18361"/>
    <cellStyle name="Calculation 3 2 3 2 2" xfId="18362"/>
    <cellStyle name="常规 2 2 2 3 2 3 2 2 2" xfId="18363"/>
    <cellStyle name="Calculation 3 2 3 2 3" xfId="18364"/>
    <cellStyle name="檢查儲存格 2 2 7" xfId="18365"/>
    <cellStyle name="Calculation 3 2 4" xfId="18366"/>
    <cellStyle name="链接单元格 2 5" xfId="18367"/>
    <cellStyle name="Calculation 3 2 4 2" xfId="18368"/>
    <cellStyle name="常规 2 2 2 3 2 3 3 2 2" xfId="18369"/>
    <cellStyle name="Input 10" xfId="18370"/>
    <cellStyle name="Calculation 3 2 4 2 3" xfId="18371"/>
    <cellStyle name="檢查儲存格 2 2 8" xfId="18372"/>
    <cellStyle name="超链接 2 2 7 2" xfId="18373"/>
    <cellStyle name="Calculation 3 2 5" xfId="18374"/>
    <cellStyle name="常规 2 3 2 3 2 2 2 2 3" xfId="18375"/>
    <cellStyle name="Calculation 3 2 5 2 2" xfId="18376"/>
    <cellStyle name="常规 2 3 2 3 2 2 2 2 4" xfId="18377"/>
    <cellStyle name="Calculation 3 2 5 2 3" xfId="18378"/>
    <cellStyle name="超链接 2 2 7 3 2" xfId="18379"/>
    <cellStyle name="Calculation 3 2 6 2" xfId="18380"/>
    <cellStyle name="Mon?aire_AR1194" xfId="18381"/>
    <cellStyle name="Calculation 3 2 7" xfId="18382"/>
    <cellStyle name="Calculation 3 2 7 2" xfId="18383"/>
    <cellStyle name="Calculation 3 2 8" xfId="18384"/>
    <cellStyle name="Calculation 3 2 9" xfId="18385"/>
    <cellStyle name="Calculation 3 3" xfId="18386"/>
    <cellStyle name="檢查儲存格 2 3 5" xfId="18387"/>
    <cellStyle name="Calculation 3 3 2" xfId="18388"/>
    <cellStyle name="檢查儲存格 2 3 6" xfId="18389"/>
    <cellStyle name="Calculation 3 3 3" xfId="18390"/>
    <cellStyle name="Calculation 3 3 3 2" xfId="18391"/>
    <cellStyle name="Calculation 3 3 3 3" xfId="18392"/>
    <cellStyle name="檢查儲存格 2 3 7" xfId="18393"/>
    <cellStyle name="Calculation 3 3 4" xfId="18394"/>
    <cellStyle name="Calculation 3 3 4 3" xfId="18395"/>
    <cellStyle name="Calculation 3 3 5 3" xfId="18396"/>
    <cellStyle name="常规 2 2 2 4 2 2 2 2 3" xfId="18397"/>
    <cellStyle name="Calculation 3 3 6 2" xfId="18398"/>
    <cellStyle name="Calculation 3 3 7" xfId="18399"/>
    <cellStyle name="Calculation 3 3 8" xfId="18400"/>
    <cellStyle name="Calculation 3 3 9" xfId="18401"/>
    <cellStyle name="Calculation 3 4 4 2" xfId="18402"/>
    <cellStyle name="常规 48 4 4" xfId="18403"/>
    <cellStyle name="常规 6 3 4 2 2 2 2" xfId="18404"/>
    <cellStyle name="Calculation 3 4 5 2" xfId="18405"/>
    <cellStyle name="常规 48 5 4" xfId="18406"/>
    <cellStyle name="常规 6 3 4 2 2 3" xfId="18407"/>
    <cellStyle name="Calculation 3 4 6" xfId="18408"/>
    <cellStyle name="Calculation 3 4 8" xfId="18409"/>
    <cellStyle name="Calculation 3 5" xfId="18410"/>
    <cellStyle name="Input 7 2 3 3" xfId="18411"/>
    <cellStyle name="Calculation 3 6" xfId="18412"/>
    <cellStyle name="Нейтральный" xfId="18413"/>
    <cellStyle name="Calculation 3 7" xfId="18414"/>
    <cellStyle name="常规 17 4 3 5 2" xfId="18415"/>
    <cellStyle name="Calculation 3 8" xfId="18416"/>
    <cellStyle name="Calculation 4 10 2" xfId="18417"/>
    <cellStyle name="常规 3 16 4" xfId="18418"/>
    <cellStyle name="常规 9 2 12 6 2" xfId="18419"/>
    <cellStyle name="Calculation 4 10 3" xfId="18420"/>
    <cellStyle name="常规 3 16 5" xfId="18421"/>
    <cellStyle name="常规 9 2 12 6 3" xfId="18422"/>
    <cellStyle name="Calculation 4 11 2" xfId="18423"/>
    <cellStyle name="常规 3 17 4" xfId="18424"/>
    <cellStyle name="常规 9 2 12 7 2" xfId="18425"/>
    <cellStyle name="Calculation 4 11 3" xfId="18426"/>
    <cellStyle name="常规 3 17 5" xfId="18427"/>
    <cellStyle name="常规 9 2 12 7 3" xfId="18428"/>
    <cellStyle name="Calculation 4 12" xfId="18429"/>
    <cellStyle name="常规 9 2 12 8" xfId="18430"/>
    <cellStyle name="Calculation 4 13" xfId="18431"/>
    <cellStyle name="常规 9 2 12 9" xfId="18432"/>
    <cellStyle name="Calculation 4 14" xfId="18433"/>
    <cellStyle name="常规 9 2 4 10" xfId="18434"/>
    <cellStyle name="셀 확인 2 4 3" xfId="18435"/>
    <cellStyle name="Input 3 4 4 3" xfId="18436"/>
    <cellStyle name="Calculation 4 2 10" xfId="18437"/>
    <cellStyle name="Input 3 4 4 4" xfId="18438"/>
    <cellStyle name="Normal 9 3 2" xfId="18439"/>
    <cellStyle name="Calculation 4 2 11" xfId="18440"/>
    <cellStyle name="常规 2 2 2 3 2 2" xfId="18441"/>
    <cellStyle name="Input 11 10 2" xfId="18442"/>
    <cellStyle name="Calculation 4 2 2 2 2 2" xfId="18443"/>
    <cellStyle name="常规 2 2 2 3 2 3" xfId="18444"/>
    <cellStyle name="Input 11 10 3" xfId="18445"/>
    <cellStyle name="Calculation 4 2 2 2 2 3" xfId="18446"/>
    <cellStyle name="常规 2 2 2 3 4" xfId="18447"/>
    <cellStyle name="Input 11 12" xfId="18448"/>
    <cellStyle name="常规 2 2 2 2 4 9" xfId="18449"/>
    <cellStyle name="Calculation 4 2 2 2 4" xfId="18450"/>
    <cellStyle name="Calculation 4 2 2 2 4 3" xfId="18451"/>
    <cellStyle name="常规 2 2 2 3 5" xfId="18452"/>
    <cellStyle name="常规 2 2 4 2 2 2 2 2 2 2" xfId="18453"/>
    <cellStyle name="Input 11 13" xfId="18454"/>
    <cellStyle name="Calculation 4 2 2 2 5" xfId="18455"/>
    <cellStyle name="合計 4 2 3 2 3" xfId="18456"/>
    <cellStyle name="Calculation 4 2 3 2" xfId="18457"/>
    <cellStyle name="常规 2 2 3 3 2" xfId="18458"/>
    <cellStyle name="好_ABX - C7 Slot Cost 2 2 3" xfId="18459"/>
    <cellStyle name="Input 21 10" xfId="18460"/>
    <cellStyle name="Input 16 10" xfId="18461"/>
    <cellStyle name="常规 2 2 2 2 3 2 2 2 3" xfId="18462"/>
    <cellStyle name="Calculation 4 2 3 2 2" xfId="18463"/>
    <cellStyle name="常规 2 2 3 3 3" xfId="18464"/>
    <cellStyle name="Input 21 11" xfId="18465"/>
    <cellStyle name="Input 16 11" xfId="18466"/>
    <cellStyle name="常规 2 2 2 2 3 2 2 2 4" xfId="18467"/>
    <cellStyle name="常规 2 2 2 3 3 3 2 2 2" xfId="18468"/>
    <cellStyle name="Calculation 4 2 3 2 3" xfId="18469"/>
    <cellStyle name="Calculation 4 2 3 3 2" xfId="18470"/>
    <cellStyle name="Calculation 4 2 3 3 3" xfId="18471"/>
    <cellStyle name="Calculation 4 2 3 4 3" xfId="18472"/>
    <cellStyle name="Calculation 4 2 3 8" xfId="18473"/>
    <cellStyle name="계산 2 4 8 2" xfId="18474"/>
    <cellStyle name="Calculation 4 2 4 4 3" xfId="18475"/>
    <cellStyle name="Calculation 4 3 2" xfId="18476"/>
    <cellStyle name="표준 2 2 7" xfId="18477"/>
    <cellStyle name="Calculation 4 3 2 3" xfId="18478"/>
    <cellStyle name="Calculation 4 3 2 4" xfId="18479"/>
    <cellStyle name="Calculation 4 3 3" xfId="18480"/>
    <cellStyle name="표준 2 3 6" xfId="18481"/>
    <cellStyle name="合計 4 2 4 2 3" xfId="18482"/>
    <cellStyle name="Calculation 4 3 3 2" xfId="18483"/>
    <cellStyle name="Calculation 4 3 3 3" xfId="18484"/>
    <cellStyle name="Calculation 4 3 4" xfId="18485"/>
    <cellStyle name="Calculation 4 3 4 2" xfId="18486"/>
    <cellStyle name="備註 2 11" xfId="18487"/>
    <cellStyle name="Calculation 4 3 5 2" xfId="18488"/>
    <cellStyle name="Calculation 4 3 5 3" xfId="18489"/>
    <cellStyle name="備註 2 2 3 2 10" xfId="18490"/>
    <cellStyle name="常规 2 2 2 4 2 3 2 2 3" xfId="18491"/>
    <cellStyle name="Calculation 4 3 6 2" xfId="18492"/>
    <cellStyle name="Calculation 4 3 7" xfId="18493"/>
    <cellStyle name="常规 7 2 3 2" xfId="18494"/>
    <cellStyle name="Calculation 4 3 8" xfId="18495"/>
    <cellStyle name="常规 7 2 3 3" xfId="18496"/>
    <cellStyle name="Calculation 4 3 9" xfId="18497"/>
    <cellStyle name="Calculation 4 4 2 3" xfId="18498"/>
    <cellStyle name="常规 4 3 2 3 2 3 3" xfId="18499"/>
    <cellStyle name="Calculation 4 4 2 4" xfId="18500"/>
    <cellStyle name="Calculation 4 4 3 2" xfId="18501"/>
    <cellStyle name="常规 5 2 3 2 2 2 4" xfId="18502"/>
    <cellStyle name="Calculation 4 4 3 3" xfId="18503"/>
    <cellStyle name="Calculation 4 4 4" xfId="18504"/>
    <cellStyle name="Calculation 4 4 4 2" xfId="18505"/>
    <cellStyle name="Calculation 4 4 4 3" xfId="18506"/>
    <cellStyle name="常规 49 3 2 6 2 2" xfId="18507"/>
    <cellStyle name="常规 6 3 4 3 2 2" xfId="18508"/>
    <cellStyle name="超链接 2 3 9 2" xfId="18509"/>
    <cellStyle name="Calculation 4 4 5" xfId="18510"/>
    <cellStyle name="Calculation 4 4 5 2" xfId="18511"/>
    <cellStyle name="Calculation 4 4 5 3" xfId="18512"/>
    <cellStyle name="Calculation 4 4 6" xfId="18513"/>
    <cellStyle name="Calculation 4 4 6 2" xfId="18514"/>
    <cellStyle name="Calculation 4 4 7" xfId="18515"/>
    <cellStyle name="常规 7 2 4 3" xfId="18516"/>
    <cellStyle name="输出 2 2 2 3 2" xfId="18517"/>
    <cellStyle name="Calculation 4 4 9" xfId="18518"/>
    <cellStyle name="Calculation 4 5" xfId="18519"/>
    <cellStyle name="Input 7 2 4 3" xfId="18520"/>
    <cellStyle name="Calculation 4 5 2" xfId="18521"/>
    <cellStyle name="常规 4 3 2 3 3 3" xfId="18522"/>
    <cellStyle name="Calculation 4 5 2 2" xfId="18523"/>
    <cellStyle name="常规 6 4 3 3 4" xfId="18524"/>
    <cellStyle name="Calculation 4 5 2 3" xfId="18525"/>
    <cellStyle name="Calculation 4 5 3" xfId="18526"/>
    <cellStyle name="常规 4 3 2 3 3 4" xfId="18527"/>
    <cellStyle name="Calculation 4 5 3 2" xfId="18528"/>
    <cellStyle name="Calculation 4 5 3 3" xfId="18529"/>
    <cellStyle name="Calculation 4 6" xfId="18530"/>
    <cellStyle name="一般 680 2 3" xfId="18531"/>
    <cellStyle name="Calculation 4 6 2" xfId="18532"/>
    <cellStyle name="常规 4 3 2 3 4 3" xfId="18533"/>
    <cellStyle name="常规 2 6 2 4" xfId="18534"/>
    <cellStyle name="Input 3 2 10" xfId="18535"/>
    <cellStyle name="一般 680 2 3 3" xfId="18536"/>
    <cellStyle name="Calculation 4 6 2 3" xfId="18537"/>
    <cellStyle name="一般 680 2 4" xfId="18538"/>
    <cellStyle name="Heading 1 2 5 2 2" xfId="18539"/>
    <cellStyle name="Calculation 4 6 3" xfId="18540"/>
    <cellStyle name="Calculation 4 7" xfId="18541"/>
    <cellStyle name="一般 680 3 3" xfId="18542"/>
    <cellStyle name="Calculation 4 7 2" xfId="18543"/>
    <cellStyle name="一般 680 3 3 2" xfId="18544"/>
    <cellStyle name="Calculation 4 7 2 2" xfId="18545"/>
    <cellStyle name="一般 680 3 3 3" xfId="18546"/>
    <cellStyle name="Calculation 4 7 2 3" xfId="18547"/>
    <cellStyle name="一般 680 3 4" xfId="18548"/>
    <cellStyle name="Calculation 4 7 3" xfId="18549"/>
    <cellStyle name="Calculation 4 8" xfId="18550"/>
    <cellStyle name="常规 3 2 5 2 2 2 2 3" xfId="18551"/>
    <cellStyle name="一般 680 4 3" xfId="18552"/>
    <cellStyle name="Calculation 4 8 2" xfId="18553"/>
    <cellStyle name="一般 680 4 4" xfId="18554"/>
    <cellStyle name="Calculation 4 8 3" xfId="18555"/>
    <cellStyle name="輸入 2 4 2 3 2 3 3" xfId="18556"/>
    <cellStyle name="Calculation 5" xfId="18557"/>
    <cellStyle name="출력 2 3 2 2 11" xfId="18558"/>
    <cellStyle name="Normal 12 3 5" xfId="18559"/>
    <cellStyle name="輸入 2 5 5 9 3" xfId="18560"/>
    <cellStyle name="Input 12 2" xfId="18561"/>
    <cellStyle name="常规 3 4 6 2 2" xfId="18562"/>
    <cellStyle name="計算方式 2 4 5 2 10" xfId="18563"/>
    <cellStyle name="超链接 3 2 2 3 3 3 2 3" xfId="18564"/>
    <cellStyle name="常规 10 2 2 3 3 2" xfId="18565"/>
    <cellStyle name="Calculation 5 10" xfId="18566"/>
    <cellStyle name="Input 12 3" xfId="18567"/>
    <cellStyle name="常规 3 4 6 2 3" xfId="18568"/>
    <cellStyle name="Calculation 5 11" xfId="18569"/>
    <cellStyle name="Calculation 5 2 2" xfId="18570"/>
    <cellStyle name="Calculation 5 2 2 2" xfId="18571"/>
    <cellStyle name="Calculation 5 2 2 3" xfId="18572"/>
    <cellStyle name="計算方式 2 4 3 2 10 3" xfId="18573"/>
    <cellStyle name="Calculation 5 2 4" xfId="18574"/>
    <cellStyle name="Calculation 5 3" xfId="18575"/>
    <cellStyle name="常规 2 5 3 10" xfId="18576"/>
    <cellStyle name="Calculation 5 3 3" xfId="18577"/>
    <cellStyle name="Calculation 5 3 4" xfId="18578"/>
    <cellStyle name="Input 7 2 5 2" xfId="18579"/>
    <cellStyle name="常规 25 2 3 2 2 2 2 2 2" xfId="18580"/>
    <cellStyle name="Calculation 5 4" xfId="18581"/>
    <cellStyle name="常规 2 5 3 11" xfId="18582"/>
    <cellStyle name="計算方式 2 4 5 2 4 2" xfId="18583"/>
    <cellStyle name="常规 2 2 2 8 4" xfId="18584"/>
    <cellStyle name="Input 12 12" xfId="18585"/>
    <cellStyle name="Calculation 5 4 2" xfId="18586"/>
    <cellStyle name="常规 4 3 2 4 2 3" xfId="18587"/>
    <cellStyle name="Calculation 5 4 2 2" xfId="18588"/>
    <cellStyle name="Calculation 5 4 2 3" xfId="18589"/>
    <cellStyle name="計算方式 2 4 5 2 4 3" xfId="18590"/>
    <cellStyle name="常规 2 2 2 8 5" xfId="18591"/>
    <cellStyle name="Input 12 13" xfId="18592"/>
    <cellStyle name="Calculation 5 4 3" xfId="18593"/>
    <cellStyle name="Total 4 10 2" xfId="18594"/>
    <cellStyle name="常规 4 3 2 4 2 4" xfId="18595"/>
    <cellStyle name="Calculation 5 4 4" xfId="18596"/>
    <cellStyle name="Calculation 5 5 2" xfId="18597"/>
    <cellStyle name="常规 4 3 2 4 3 3" xfId="18598"/>
    <cellStyle name="Calculation 5 5 2 2" xfId="18599"/>
    <cellStyle name="常规 42 8 2 2 3" xfId="18600"/>
    <cellStyle name="Calculation 5 5 2 3" xfId="18601"/>
    <cellStyle name="Calculation 5 5 3" xfId="18602"/>
    <cellStyle name="Total 4 11 2" xfId="18603"/>
    <cellStyle name="Calculation 5 5 4" xfId="18604"/>
    <cellStyle name="Total 4 11 3" xfId="18605"/>
    <cellStyle name="Calculation 5 6" xfId="18606"/>
    <cellStyle name="Calculation 5 6 2" xfId="18607"/>
    <cellStyle name="Calculation 5 6 3" xfId="18608"/>
    <cellStyle name="Calculation 5 7" xfId="18609"/>
    <cellStyle name="Calculation 5 7 3" xfId="18610"/>
    <cellStyle name="Calculation 5 8" xfId="18611"/>
    <cellStyle name="Calculation 5 8 2" xfId="18612"/>
    <cellStyle name="Calculation 5 8 3" xfId="18613"/>
    <cellStyle name="好_KEU Budget bunker 2010FY-29-01-2010 2" xfId="18614"/>
    <cellStyle name="Calculation 6" xfId="18615"/>
    <cellStyle name="Normal 12 3 6" xfId="18616"/>
    <cellStyle name="好_KEU Budget bunker 2010FY-29-01-2010 2 2" xfId="18617"/>
    <cellStyle name="Calculation 6 2" xfId="18618"/>
    <cellStyle name="好_KEU Budget bunker 2010FY-29-01-2010 2 2 2" xfId="18619"/>
    <cellStyle name="Calculation 6 2 2" xfId="18620"/>
    <cellStyle name="好_KEU Budget bunker 2010FY-29-01-2010 2 2 3" xfId="18621"/>
    <cellStyle name="Calculation 6 2 3" xfId="18622"/>
    <cellStyle name="好_KEU Budget bunker 2010FY-29-01-2010 2 3" xfId="18623"/>
    <cellStyle name="Calculation 6 3" xfId="18624"/>
    <cellStyle name="Calculation 6 3 2" xfId="18625"/>
    <cellStyle name="Calculation 6 3 3" xfId="18626"/>
    <cellStyle name="好_KEU Budget bunker 2010FY-29-01-2010 2 4" xfId="18627"/>
    <cellStyle name="Calculation 6 4" xfId="18628"/>
    <cellStyle name="Input 7 2 6 2" xfId="18629"/>
    <cellStyle name="Input 22 12" xfId="18630"/>
    <cellStyle name="Input 17 12" xfId="18631"/>
    <cellStyle name="Calculation 6 4 2" xfId="18632"/>
    <cellStyle name="常规 4 3 2 5 2 3" xfId="18633"/>
    <cellStyle name="Explanatory Text 2 5" xfId="18634"/>
    <cellStyle name="輔色1 2 2 3 2" xfId="18635"/>
    <cellStyle name="Input 17 13" xfId="18636"/>
    <cellStyle name="Calculation 6 4 3" xfId="18637"/>
    <cellStyle name="Explanatory Text 2 6" xfId="18638"/>
    <cellStyle name="超链接 2 4 5 2 2 2" xfId="18639"/>
    <cellStyle name="Calculation 6 6 2" xfId="18640"/>
    <cellStyle name="Explanatory Text 4 5" xfId="18641"/>
    <cellStyle name="超链接 2 4 5 2 2 3" xfId="18642"/>
    <cellStyle name="Calculation 6 6 3" xfId="18643"/>
    <cellStyle name="常规 4 2 11 2" xfId="18644"/>
    <cellStyle name="Explanatory Text 4 6" xfId="18645"/>
    <cellStyle name="Calculation 6 7 2" xfId="18646"/>
    <cellStyle name="Calculation 6 7 3" xfId="18647"/>
    <cellStyle name="Calculation 6 8 3" xfId="18648"/>
    <cellStyle name="Normal 8 2 2 2 2" xfId="18649"/>
    <cellStyle name="Calculation 6 9 3" xfId="18650"/>
    <cellStyle name="好_KEU Budget bunker 2010FY-29-01-2010 3" xfId="18651"/>
    <cellStyle name="Calculation 7" xfId="18652"/>
    <cellStyle name="好_KEU Budget bunker 2010FY-29-01-2010 3 2" xfId="18653"/>
    <cellStyle name="Calculation 7 2" xfId="18654"/>
    <cellStyle name="好_KEU Budget bunker 2010FY-29-01-2010 4" xfId="18655"/>
    <cellStyle name="Calculation 8" xfId="18656"/>
    <cellStyle name="好_KEU Budget bunker 2010FY-29-01-2010 5" xfId="18657"/>
    <cellStyle name="Calculation 9" xfId="18658"/>
    <cellStyle name="Calculation_012-(KMX) BTL Schedules for KHH_Cebu" xfId="18659"/>
    <cellStyle name="Output 2 3 2 9" xfId="18660"/>
    <cellStyle name="계산 3 7" xfId="18661"/>
    <cellStyle name="常规 36 10 2 2" xfId="18662"/>
    <cellStyle name="Normal 4 3 2 8" xfId="18663"/>
    <cellStyle name="Check Cell" xfId="18664"/>
    <cellStyle name="Header2 4 5" xfId="18665"/>
    <cellStyle name="계산 3 7 2" xfId="18666"/>
    <cellStyle name="Check Cell 2" xfId="18667"/>
    <cellStyle name="Check Cell 2 2" xfId="18668"/>
    <cellStyle name="Header2 4 5 2" xfId="18669"/>
    <cellStyle name="Check Cell 2 3" xfId="18670"/>
    <cellStyle name="Date 2 2 2" xfId="18671"/>
    <cellStyle name="Check Cell 2 4" xfId="18672"/>
    <cellStyle name="Input 3 2 2 2" xfId="18673"/>
    <cellStyle name="Date 2 2 3" xfId="18674"/>
    <cellStyle name="Check Cell 2 5" xfId="18675"/>
    <cellStyle name="Input 3 2 2 3" xfId="18676"/>
    <cellStyle name="Check Cell 2 6" xfId="18677"/>
    <cellStyle name="Input 3 2 2 4" xfId="18678"/>
    <cellStyle name="Check Cell 2 7" xfId="18679"/>
    <cellStyle name="Normal 341 2" xfId="18680"/>
    <cellStyle name="Input 3 2 2 5" xfId="18681"/>
    <cellStyle name="Check Cell 2 8" xfId="18682"/>
    <cellStyle name="Normal 341 3" xfId="18683"/>
    <cellStyle name="Check Cell 3" xfId="18684"/>
    <cellStyle name="Header2 4 6" xfId="18685"/>
    <cellStyle name="超链接 3 4 2 11" xfId="18686"/>
    <cellStyle name="Check Cell 3 2" xfId="18687"/>
    <cellStyle name="Header2 4 6 2" xfId="18688"/>
    <cellStyle name="Check Cell 3 2 3" xfId="18689"/>
    <cellStyle name="超链接 3 4 2 12" xfId="18690"/>
    <cellStyle name="Check Cell 3 3" xfId="18691"/>
    <cellStyle name="超連結 6 4" xfId="18692"/>
    <cellStyle name="Check Cell 3 3 2" xfId="18693"/>
    <cellStyle name="Output 3 2 8" xfId="18694"/>
    <cellStyle name="超链接 3 4 2 13" xfId="18695"/>
    <cellStyle name="Check Cell 3 4" xfId="18696"/>
    <cellStyle name="Check Cell 3 4 2" xfId="18697"/>
    <cellStyle name="常规 3 8 2 2 4" xfId="18698"/>
    <cellStyle name="Output 3 3 8" xfId="18699"/>
    <cellStyle name="Input 3 2 3 2" xfId="18700"/>
    <cellStyle name="Check Cell 3 5" xfId="18701"/>
    <cellStyle name="Input 3 2 3 3" xfId="18702"/>
    <cellStyle name="Check Cell 3 6" xfId="18703"/>
    <cellStyle name="Check Cell 4" xfId="18704"/>
    <cellStyle name="Header2 4 7" xfId="18705"/>
    <cellStyle name="输出 2 2 2 6 3" xfId="18706"/>
    <cellStyle name="Check Cell 4 2 2 2" xfId="18707"/>
    <cellStyle name="Check Cell 4 2 2 3" xfId="18708"/>
    <cellStyle name="常规 7 2 8 4" xfId="18709"/>
    <cellStyle name="输出 2 2 2 7 3" xfId="18710"/>
    <cellStyle name="合計 2 12 2 6" xfId="18711"/>
    <cellStyle name="Check Cell 4 2 3 2" xfId="18712"/>
    <cellStyle name="合計 2 12 2 6 2" xfId="18713"/>
    <cellStyle name="Check Cell 4 2 3 2 2" xfId="18714"/>
    <cellStyle name="合計 2 12 2 7" xfId="18715"/>
    <cellStyle name="Check Cell 4 2 3 3" xfId="18716"/>
    <cellStyle name="Check Cell 4 2 4" xfId="18717"/>
    <cellStyle name="输出 2 2 2 8 3" xfId="18718"/>
    <cellStyle name="Check Cell 4 2 4 2" xfId="18719"/>
    <cellStyle name="Check Cell 4 3" xfId="18720"/>
    <cellStyle name="Check Cell 4 3 2" xfId="18721"/>
    <cellStyle name="輸出 2 3 2 4 2 5 3" xfId="18722"/>
    <cellStyle name="Output 4 2 8" xfId="18723"/>
    <cellStyle name="Check Cell 4 3 3" xfId="18724"/>
    <cellStyle name="Output 4 2 9" xfId="18725"/>
    <cellStyle name="Check Cell 4 4 2" xfId="18726"/>
    <cellStyle name="輸出 2 3 2 4 2 6 3" xfId="18727"/>
    <cellStyle name="壞 2" xfId="18728"/>
    <cellStyle name="Output 4 3 8" xfId="18729"/>
    <cellStyle name="输出 2 2 4 6 3" xfId="18730"/>
    <cellStyle name="Check Cell 4 4 2 2" xfId="18731"/>
    <cellStyle name="Check Cell 4 4 3" xfId="18732"/>
    <cellStyle name="壞 3" xfId="18733"/>
    <cellStyle name="Output 4 3 9" xfId="18734"/>
    <cellStyle name="Input 3 2 4 2 2" xfId="18735"/>
    <cellStyle name="Check Cell 4 5 2" xfId="18736"/>
    <cellStyle name="常规 2 2 3 3 4 2 2 3" xfId="18737"/>
    <cellStyle name="輸出 2 3 2 4 2 7 3" xfId="18738"/>
    <cellStyle name="Output 4 4 8" xfId="18739"/>
    <cellStyle name="Input 3 2 4 3" xfId="18740"/>
    <cellStyle name="Check Cell 4 6" xfId="18741"/>
    <cellStyle name="Input 3 2 4 4" xfId="18742"/>
    <cellStyle name="Check Cell 4 7" xfId="18743"/>
    <cellStyle name="Normal 7 3 2" xfId="18744"/>
    <cellStyle name="Check Cell 5" xfId="18745"/>
    <cellStyle name="Header2 4 8" xfId="18746"/>
    <cellStyle name="Check Cell 5 2" xfId="18747"/>
    <cellStyle name="Check Cell 5 3" xfId="18748"/>
    <cellStyle name="Check Cell 5 4" xfId="18749"/>
    <cellStyle name="Check Cell 6" xfId="18750"/>
    <cellStyle name="Check Cell 7" xfId="18751"/>
    <cellStyle name="Normal 21 2" xfId="18752"/>
    <cellStyle name="Normal 16 2" xfId="18753"/>
    <cellStyle name="Примечание 4 3 4 2" xfId="18754"/>
    <cellStyle name="ÇÏÀÌÆÛ¸µÅ©" xfId="18755"/>
    <cellStyle name="Normal 8 5" xfId="18756"/>
    <cellStyle name="超链接 3 4 3 5 3" xfId="18757"/>
    <cellStyle name="ÇÏÀÌÆÛ¸µÅ© 2 2" xfId="18758"/>
    <cellStyle name="Normal 16 2 2 2" xfId="18759"/>
    <cellStyle name="輸入 2 6 5 7 2" xfId="18760"/>
    <cellStyle name="Normal 8 6" xfId="18761"/>
    <cellStyle name="超链接 3 4 3 5 4" xfId="18762"/>
    <cellStyle name="ÇÏÀÌÆÛ¸µÅ© 2 3" xfId="18763"/>
    <cellStyle name="Normal 16 2 2 3" xfId="18764"/>
    <cellStyle name="Normal 9 5" xfId="18765"/>
    <cellStyle name="超链接 3 4 3 6 3" xfId="18766"/>
    <cellStyle name="ÇÏÀÌÆÛ¸µÅ© 3 2" xfId="18767"/>
    <cellStyle name="Normal 16 2 3 2" xfId="18768"/>
    <cellStyle name="輸入 2 6 5 8 2" xfId="18769"/>
    <cellStyle name="Normal 9 6" xfId="18770"/>
    <cellStyle name="超链接 3 4 3 6 4" xfId="18771"/>
    <cellStyle name="ÇÏÀÌÆÛ¸µÅ© 3 3" xfId="18772"/>
    <cellStyle name="Normal 16 2 3 3" xfId="18773"/>
    <cellStyle name="ÇÏÀÌÆÛ¸µÅ© 4" xfId="18774"/>
    <cellStyle name="Normal 16 2 4" xfId="18775"/>
    <cellStyle name="ÇÏÀÌÆÛ¸µÅ© 4 2" xfId="18776"/>
    <cellStyle name="Normal 16 2 4 2" xfId="18777"/>
    <cellStyle name="ÇÏÀÌÆÛ¸µÅ© 5" xfId="18778"/>
    <cellStyle name="Normal 16 2 5" xfId="18779"/>
    <cellStyle name="ÇÏÀÌÆÛ¸µÅ© 6" xfId="18780"/>
    <cellStyle name="Normal 16 2 6" xfId="18781"/>
    <cellStyle name="Heading 2 4 7" xfId="18782"/>
    <cellStyle name="Comma " xfId="18783"/>
    <cellStyle name="好_KEU Slot Cost Calc 02-02-2010_Simulation (2) 2 2" xfId="18784"/>
    <cellStyle name="Comma [0] 2" xfId="18785"/>
    <cellStyle name="好_KEU Slot Cost Calc 02-02-2010_Simulation (2) 2 2 2" xfId="18786"/>
    <cellStyle name="超連結 2 3" xfId="18787"/>
    <cellStyle name="Comma [0] 2 2" xfId="18788"/>
    <cellStyle name="好_KEU Slot Cost Calc 02-02-2010_Simulation (2) 2 3" xfId="18789"/>
    <cellStyle name="Comma [0] 3" xfId="18790"/>
    <cellStyle name="超連結 3 3" xfId="18791"/>
    <cellStyle name="Comma [0] 3 2" xfId="18792"/>
    <cellStyle name="Comma [0] 4 2" xfId="18793"/>
    <cellStyle name="Comma [0] 4 2 2" xfId="18794"/>
    <cellStyle name="Comma 2" xfId="18795"/>
    <cellStyle name="常规 2 3 11 2 2" xfId="18796"/>
    <cellStyle name="Normal 7 3 5 3" xfId="18797"/>
    <cellStyle name="Input 8 3 4 2" xfId="18798"/>
    <cellStyle name="Comma 2 2 4" xfId="18799"/>
    <cellStyle name="常规 2 2 7 2 2 4" xfId="18800"/>
    <cellStyle name="常规 4 4 3 3 2 3" xfId="18801"/>
    <cellStyle name="Comma 2 2 4 2" xfId="18802"/>
    <cellStyle name="常规 4 4 3 3 3 3" xfId="18803"/>
    <cellStyle name="Good 7" xfId="18804"/>
    <cellStyle name="Comma 2 2 5 2" xfId="18805"/>
    <cellStyle name="計算方式 2 5 6 2" xfId="18806"/>
    <cellStyle name="Input 5 5 2 2" xfId="18807"/>
    <cellStyle name="Comma 2 3" xfId="18808"/>
    <cellStyle name="Normal 2 2 3" xfId="18809"/>
    <cellStyle name="Comma 2 3 2" xfId="18810"/>
    <cellStyle name="計算方式 2 5 6 2 3" xfId="18811"/>
    <cellStyle name="常规 17 9 2 2" xfId="18812"/>
    <cellStyle name="Normal 2 2 4" xfId="18813"/>
    <cellStyle name="Comma 2 3 3" xfId="18814"/>
    <cellStyle name="Normal 2 2 5" xfId="18815"/>
    <cellStyle name="常规 2 17 2 2" xfId="18816"/>
    <cellStyle name="常规 2 22 2 2" xfId="18817"/>
    <cellStyle name="常规 7 3 2 2 2 2" xfId="18818"/>
    <cellStyle name="Input 8 3 5 2" xfId="18819"/>
    <cellStyle name="Comma 2 3 4" xfId="18820"/>
    <cellStyle name="計算方式 2 5 6 3" xfId="18821"/>
    <cellStyle name="Input 5 5 2 3" xfId="18822"/>
    <cellStyle name="Comma 2 4" xfId="18823"/>
    <cellStyle name="Normal 2 3 3" xfId="18824"/>
    <cellStyle name="Heading 3_012-(KMX) BTL Schedules for KHH_Cebu" xfId="18825"/>
    <cellStyle name="Comma 2 4 2" xfId="18826"/>
    <cellStyle name="Normal 2 3 4" xfId="18827"/>
    <cellStyle name="Comma 2 4 3" xfId="18828"/>
    <cellStyle name="Comma 2 5" xfId="18829"/>
    <cellStyle name="Comma 3" xfId="18830"/>
    <cellStyle name="常规 2 3 11 2 3" xfId="18831"/>
    <cellStyle name="Comma 3 2 2" xfId="18832"/>
    <cellStyle name="Comma 4" xfId="18833"/>
    <cellStyle name="Comma0 - Estilo3" xfId="18834"/>
    <cellStyle name="常规 2 3 3 2 7" xfId="18835"/>
    <cellStyle name="Comma0 - Estilo3 2" xfId="18836"/>
    <cellStyle name="Comma0 - Estilo3 2 2" xfId="18837"/>
    <cellStyle name="Comma0 - Estilo3 2 3" xfId="18838"/>
    <cellStyle name="備註 2 11 2" xfId="18839"/>
    <cellStyle name="输入 2 4 4 2" xfId="18840"/>
    <cellStyle name="Comma0 - Estilo3 3" xfId="18841"/>
    <cellStyle name="輸入 2 7 5 4 2" xfId="18842"/>
    <cellStyle name="输入 2 4 4 3" xfId="18843"/>
    <cellStyle name="Comma0 - Estilo3 4" xfId="18844"/>
    <cellStyle name="Comma0 - Estilo3 4 3" xfId="18845"/>
    <cellStyle name="備註 2 13 2" xfId="18846"/>
    <cellStyle name="輸入 2 7 5 4 3" xfId="18847"/>
    <cellStyle name="Comma0 - Estilo3 5" xfId="18848"/>
    <cellStyle name="Input 2 2 5 3 2" xfId="18849"/>
    <cellStyle name="Comma0 - Estilo3 6" xfId="18850"/>
    <cellStyle name="Input 2 2 5 3 3" xfId="18851"/>
    <cellStyle name="Output 2 4 10 2" xfId="18852"/>
    <cellStyle name="Comma0 10" xfId="18853"/>
    <cellStyle name="常规 42 8 5 2 2" xfId="18854"/>
    <cellStyle name="PSChar 2" xfId="18855"/>
    <cellStyle name="Output 2 4 10 3" xfId="18856"/>
    <cellStyle name="常规 3 8 2 2" xfId="18857"/>
    <cellStyle name="Comma0 11" xfId="18858"/>
    <cellStyle name="一般 4 2 2" xfId="18859"/>
    <cellStyle name="PSChar 3" xfId="18860"/>
    <cellStyle name="計算方式 2 3 2 4 4 2" xfId="18861"/>
    <cellStyle name="常规 3 8 2 3" xfId="18862"/>
    <cellStyle name="Comma0 12" xfId="18863"/>
    <cellStyle name="一般 4 2 3" xfId="18864"/>
    <cellStyle name="PSChar 4" xfId="18865"/>
    <cellStyle name="計算方式 2 3 2 4 4 3" xfId="18866"/>
    <cellStyle name="常规 3 8 2 4" xfId="18867"/>
    <cellStyle name="Note 3 2 4 4 2" xfId="18868"/>
    <cellStyle name="Comma0 13" xfId="18869"/>
    <cellStyle name="一般 4 2 4" xfId="18870"/>
    <cellStyle name="PSChar 5" xfId="18871"/>
    <cellStyle name="常规 3 8 2 5" xfId="18872"/>
    <cellStyle name="Comma0 14" xfId="18873"/>
    <cellStyle name="一般 4 2 5" xfId="18874"/>
    <cellStyle name="PSChar 6" xfId="18875"/>
    <cellStyle name="常规 3 8 2 6" xfId="18876"/>
    <cellStyle name="Comma0 20" xfId="18877"/>
    <cellStyle name="Comma0 15" xfId="18878"/>
    <cellStyle name="輔色4 2 2 2" xfId="18879"/>
    <cellStyle name="常规 3 8 2 7" xfId="18880"/>
    <cellStyle name="Normal 2 7 2 4 2 2" xfId="18881"/>
    <cellStyle name="Comma0 21" xfId="18882"/>
    <cellStyle name="Comma0 16" xfId="18883"/>
    <cellStyle name="Normal 2 7 2 4 2 3" xfId="18884"/>
    <cellStyle name="Comma0 22" xfId="18885"/>
    <cellStyle name="Comma0 17" xfId="18886"/>
    <cellStyle name="Normal 2 7 2 4 2 4" xfId="18887"/>
    <cellStyle name="Comma0 23" xfId="18888"/>
    <cellStyle name="Comma0 18" xfId="18889"/>
    <cellStyle name="輔色4 2 2 5" xfId="18890"/>
    <cellStyle name="常规 42 3 4 2" xfId="18891"/>
    <cellStyle name="Comma0 24" xfId="18892"/>
    <cellStyle name="Comma0 19" xfId="18893"/>
    <cellStyle name="计算 2 6 9 3" xfId="18894"/>
    <cellStyle name="Comma0 2 3 2" xfId="18895"/>
    <cellStyle name="輸出 2 10 9 2" xfId="18896"/>
    <cellStyle name="輔色4 2 2 6" xfId="18897"/>
    <cellStyle name="常规 42 3 4 3" xfId="18898"/>
    <cellStyle name="Comma0 30" xfId="18899"/>
    <cellStyle name="Comma0 25" xfId="18900"/>
    <cellStyle name="Comma0 31" xfId="18901"/>
    <cellStyle name="Comma0 26" xfId="18902"/>
    <cellStyle name="Comma0 32" xfId="18903"/>
    <cellStyle name="Comma0 27" xfId="18904"/>
    <cellStyle name="Comma0 42" xfId="18905"/>
    <cellStyle name="Comma0 37" xfId="18906"/>
    <cellStyle name="계산" xfId="18907"/>
    <cellStyle name="Comma0 43" xfId="18908"/>
    <cellStyle name="Comma0 38" xfId="18909"/>
    <cellStyle name="Comma0 44" xfId="18910"/>
    <cellStyle name="Comma0 39" xfId="18911"/>
    <cellStyle name="一般 9 4 4" xfId="18912"/>
    <cellStyle name="Normal 2 5 3 2 2 2" xfId="18913"/>
    <cellStyle name="Comma0 4" xfId="18914"/>
    <cellStyle name="Normal - Style5 2" xfId="18915"/>
    <cellStyle name="Input 2 4 2 2" xfId="18916"/>
    <cellStyle name="Comma0 50" xfId="18917"/>
    <cellStyle name="Comma0 45" xfId="18918"/>
    <cellStyle name="Normal - Style5 3" xfId="18919"/>
    <cellStyle name="Input 2 4 2 3" xfId="18920"/>
    <cellStyle name="Comma0 46" xfId="18921"/>
    <cellStyle name="Normal - Style5 4" xfId="18922"/>
    <cellStyle name="Input 2 4 2 4" xfId="18923"/>
    <cellStyle name="Comma0 47" xfId="18924"/>
    <cellStyle name="Input 2 4 2 5" xfId="18925"/>
    <cellStyle name="Comma0 48" xfId="18926"/>
    <cellStyle name="Comma0 49" xfId="18927"/>
    <cellStyle name="常规 3 10 4 2" xfId="18928"/>
    <cellStyle name="一般 9 4 5" xfId="18929"/>
    <cellStyle name="Normal 2 5 3 2 2 3" xfId="18930"/>
    <cellStyle name="Comma0 5" xfId="18931"/>
    <cellStyle name="常规 3 10 4 3" xfId="18932"/>
    <cellStyle name="一般 9 4 6" xfId="18933"/>
    <cellStyle name="Comma0 6" xfId="18934"/>
    <cellStyle name="一般 9 4 7" xfId="18935"/>
    <cellStyle name="Normal 3 2 2 4 4 2 2" xfId="18936"/>
    <cellStyle name="Comma0 7" xfId="18937"/>
    <cellStyle name="Comma0 8" xfId="18938"/>
    <cellStyle name="Comma0 9" xfId="18939"/>
    <cellStyle name="常规 3 9 2" xfId="18940"/>
    <cellStyle name="超链接 3 4 4 2 2 5" xfId="18941"/>
    <cellStyle name="Note 2 4 8" xfId="18942"/>
    <cellStyle name="輸出 2 6 5 2 8 3" xfId="18943"/>
    <cellStyle name="Commentaire 2 2" xfId="18944"/>
    <cellStyle name="常规 48 4 4 4" xfId="18945"/>
    <cellStyle name="常规 10 4 2 3 2" xfId="18946"/>
    <cellStyle name="Commentaire 2 3" xfId="18947"/>
    <cellStyle name="常规 5 4 6 2" xfId="18948"/>
    <cellStyle name="Commentaire 2 3 2" xfId="18949"/>
    <cellStyle name="Commentaire 2 4" xfId="18950"/>
    <cellStyle name="常规 5 4 6 3" xfId="18951"/>
    <cellStyle name="Commentaire 2 4 2" xfId="18952"/>
    <cellStyle name="Normal 3 2 2 2 2 2 2" xfId="18953"/>
    <cellStyle name="備註 2 2 5 3" xfId="18954"/>
    <cellStyle name="着色 4 2 2 2" xfId="18955"/>
    <cellStyle name="差_2012Q1" xfId="18956"/>
    <cellStyle name="Commentaire 2 8 2" xfId="18957"/>
    <cellStyle name="差_2012Q1 2" xfId="18958"/>
    <cellStyle name="Commentaire 2 8 2 2" xfId="18959"/>
    <cellStyle name="差_2012Q1 3" xfId="18960"/>
    <cellStyle name="Commentaire 2 8 2 3" xfId="18961"/>
    <cellStyle name="Commentaire 2 8 3" xfId="18962"/>
    <cellStyle name="常规 5 5" xfId="18963"/>
    <cellStyle name="Copied 2" xfId="18964"/>
    <cellStyle name="常规 5 5 2" xfId="18965"/>
    <cellStyle name="Copied 2 2" xfId="18966"/>
    <cellStyle name="輸出 2 5 2 5 2 5 3" xfId="18967"/>
    <cellStyle name="常规 5 5 4" xfId="18968"/>
    <cellStyle name="Copied 2 4" xfId="18969"/>
    <cellStyle name="Header2 2 2" xfId="18970"/>
    <cellStyle name="常规 5 5 5" xfId="18971"/>
    <cellStyle name="Copied 2 5" xfId="18972"/>
    <cellStyle name="常规 5 6" xfId="18973"/>
    <cellStyle name="Copied 3" xfId="18974"/>
    <cellStyle name="常规 5 6 2" xfId="18975"/>
    <cellStyle name="Copied 3 2" xfId="18976"/>
    <cellStyle name="輸出 2 5 2 5 2 6 2" xfId="18977"/>
    <cellStyle name="常规 5 6 3" xfId="18978"/>
    <cellStyle name="Copied 3 3" xfId="18979"/>
    <cellStyle name="常规 5 7 2" xfId="18980"/>
    <cellStyle name="Copied 4 2" xfId="18981"/>
    <cellStyle name="輸出 2 5 2 5 2 7 2" xfId="18982"/>
    <cellStyle name="常规 5 7 3" xfId="18983"/>
    <cellStyle name="Copied 4 3" xfId="18984"/>
    <cellStyle name="常规 5 8" xfId="18985"/>
    <cellStyle name="計算方式 2 5 2 5 5 3" xfId="18986"/>
    <cellStyle name="Copied 5" xfId="18987"/>
    <cellStyle name="常规 5 8 2" xfId="18988"/>
    <cellStyle name="Copied 5 2" xfId="18989"/>
    <cellStyle name="輸出 2 5 2 5 2 8 2" xfId="18990"/>
    <cellStyle name="常规 42 2 2 2 2 2" xfId="18991"/>
    <cellStyle name="常规 5 8 3" xfId="18992"/>
    <cellStyle name="Copied 5 3" xfId="18993"/>
    <cellStyle name="출력 3 4 4 2" xfId="18994"/>
    <cellStyle name="常规 5 2 12" xfId="18995"/>
    <cellStyle name="COST1" xfId="18996"/>
    <cellStyle name="常规 5 2 12 3" xfId="18997"/>
    <cellStyle name="超链接 2 8 3 2 2" xfId="18998"/>
    <cellStyle name="COST1 3" xfId="18999"/>
    <cellStyle name="超链接 2 8 3 2 3" xfId="19000"/>
    <cellStyle name="COST1 4" xfId="19001"/>
    <cellStyle name="Currency [0]_94?? (2)?" xfId="19002"/>
    <cellStyle name="Currency 3" xfId="19003"/>
    <cellStyle name="標題 2 5 2" xfId="19004"/>
    <cellStyle name="나쁨 2 2 2 2" xfId="19005"/>
    <cellStyle name="Normal 2 5 4 4 2 2" xfId="19006"/>
    <cellStyle name="常规 2 3 2 4 3 2 2 2" xfId="19007"/>
    <cellStyle name="Currency_94?? (2) (" xfId="19008"/>
    <cellStyle name="계산 2 3 7" xfId="19009"/>
    <cellStyle name="一般 7 3 2 3" xfId="19010"/>
    <cellStyle name="Note 2 2 2 4 3" xfId="19011"/>
    <cellStyle name="常规 36 4 2 4" xfId="19012"/>
    <cellStyle name="Currency0" xfId="19013"/>
    <cellStyle name="汇总 2 2 4 2 2 3" xfId="19014"/>
    <cellStyle name="Note 2 2 2 4 3 2" xfId="19015"/>
    <cellStyle name="常规 36 4 2 4 2" xfId="19016"/>
    <cellStyle name="超链接 2 5 3 3 3 2 3" xfId="19017"/>
    <cellStyle name="Currency0 2" xfId="19018"/>
    <cellStyle name="Currency0 2 2" xfId="19019"/>
    <cellStyle name="Normal 10 2 2 7" xfId="19020"/>
    <cellStyle name="Currency0 2 2 2" xfId="19021"/>
    <cellStyle name="常规 2 10 2 3 2" xfId="19022"/>
    <cellStyle name="Normal 10 2 2 8" xfId="19023"/>
    <cellStyle name="Currency0 2 2 3" xfId="19024"/>
    <cellStyle name="常规 17 2 2 4 2" xfId="19025"/>
    <cellStyle name="常规 49 5 2" xfId="19026"/>
    <cellStyle name="Currency0 2 3" xfId="19027"/>
    <cellStyle name="常规 49 5 2 2" xfId="19028"/>
    <cellStyle name="Currency0 2 3 2" xfId="19029"/>
    <cellStyle name="Total 4 2 2 2 4" xfId="19030"/>
    <cellStyle name="常规 42 6 2 5 2" xfId="19031"/>
    <cellStyle name="常规 49 5 3" xfId="19032"/>
    <cellStyle name="Currency0 2 4" xfId="19033"/>
    <cellStyle name="超链接 2 5 3 3 3 2 4" xfId="19034"/>
    <cellStyle name="Normal 2 5 3 3 2 2" xfId="19035"/>
    <cellStyle name="Currency0 3" xfId="19036"/>
    <cellStyle name="Currency0_012-(KMX) BTL Schedules for KHH_Cebu" xfId="19037"/>
    <cellStyle name="Date" xfId="19038"/>
    <cellStyle name="Итог 2 3" xfId="19039"/>
    <cellStyle name="Date 2" xfId="19040"/>
    <cellStyle name="Input 3 2 2 4 3" xfId="19041"/>
    <cellStyle name="Акцент2" xfId="19042"/>
    <cellStyle name="Итог 2 3 2" xfId="19043"/>
    <cellStyle name="Date 2 2" xfId="19044"/>
    <cellStyle name="Input 3 2 2 4 4" xfId="19045"/>
    <cellStyle name="Акцент3" xfId="19046"/>
    <cellStyle name="Итог 2 3 3" xfId="19047"/>
    <cellStyle name="Date 2 3" xfId="19048"/>
    <cellStyle name="Итог 2 4" xfId="19049"/>
    <cellStyle name="Date 3" xfId="19050"/>
    <cellStyle name="Input 3 2 2 5 3" xfId="19051"/>
    <cellStyle name="Итог 2 4 2" xfId="19052"/>
    <cellStyle name="Date 3 2" xfId="19053"/>
    <cellStyle name="Итог 2 4 3" xfId="19054"/>
    <cellStyle name="Date 3 3" xfId="19055"/>
    <cellStyle name="Итог 2 5" xfId="19056"/>
    <cellStyle name="Date 4" xfId="19057"/>
    <cellStyle name="Input 3 2 2 6 3" xfId="19058"/>
    <cellStyle name="計算方式 2 3 6 11" xfId="19059"/>
    <cellStyle name="Input_(draft) WH602 V016 voy cancellation" xfId="19060"/>
    <cellStyle name="Итог 2 5 2" xfId="19061"/>
    <cellStyle name="Date 4 2" xfId="19062"/>
    <cellStyle name="超链接 8 3 4 2 2 2" xfId="19063"/>
    <cellStyle name="Итог 2 5 3" xfId="19064"/>
    <cellStyle name="Date 4 3" xfId="19065"/>
    <cellStyle name="輸出 2 10 4" xfId="19066"/>
    <cellStyle name="Input 3 2 2 7 3" xfId="19067"/>
    <cellStyle name="Итог 2 6 2" xfId="19068"/>
    <cellStyle name="Date 5 2" xfId="19069"/>
    <cellStyle name="超链接 8 3 4 2 3 2" xfId="19070"/>
    <cellStyle name="Итог 2 6 3" xfId="19071"/>
    <cellStyle name="Date 5 3" xfId="19072"/>
    <cellStyle name="常规 4 6 3 2 3" xfId="19073"/>
    <cellStyle name="Input 3 2 2 8 3" xfId="19074"/>
    <cellStyle name="輸入 10" xfId="19075"/>
    <cellStyle name="Итог 2 7 2" xfId="19076"/>
    <cellStyle name="Date 6 2" xfId="19077"/>
    <cellStyle name="輸入 11" xfId="19078"/>
    <cellStyle name="Итог 2 7 3" xfId="19079"/>
    <cellStyle name="Note 2 3 2 2" xfId="19080"/>
    <cellStyle name="Date 6 3" xfId="19081"/>
    <cellStyle name="超链接 8 4 2 2 2 2 2" xfId="19082"/>
    <cellStyle name="Heading 2 2 2 2 2" xfId="19083"/>
    <cellStyle name="Итог 2 9" xfId="19084"/>
    <cellStyle name="Date 8" xfId="19085"/>
    <cellStyle name="Output 2 14" xfId="19086"/>
    <cellStyle name="Date_012-(KMX) BTL Schedules for KHH_Cebu" xfId="19087"/>
    <cellStyle name="计算 2 2 14 3" xfId="19088"/>
    <cellStyle name="Dezimal [0]_2001" xfId="19089"/>
    <cellStyle name="Diseño" xfId="19090"/>
    <cellStyle name="備註 2 7 2 2 6 2" xfId="19091"/>
    <cellStyle name="常规 5 3 2 2 3 2" xfId="19092"/>
    <cellStyle name="Heading 1 2 6" xfId="19093"/>
    <cellStyle name="Entered 2 4" xfId="19094"/>
    <cellStyle name="Entered 2 5" xfId="19095"/>
    <cellStyle name="Entered 3" xfId="19096"/>
    <cellStyle name="輸出 2 2 2 4 2 6" xfId="19097"/>
    <cellStyle name="Heading 1 3 4" xfId="19098"/>
    <cellStyle name="Entered 3 2" xfId="19099"/>
    <cellStyle name="常规 2 2 2 3 4 2 2" xfId="19100"/>
    <cellStyle name="輸出 2 2 2 4 2 7" xfId="19101"/>
    <cellStyle name="Heading 1 3 5" xfId="19102"/>
    <cellStyle name="Entered 3 3" xfId="19103"/>
    <cellStyle name="Entered 4" xfId="19104"/>
    <cellStyle name="合計 2 2 3 3 2 9" xfId="19105"/>
    <cellStyle name="Heading 1 4 4" xfId="19106"/>
    <cellStyle name="Entered 4 2" xfId="19107"/>
    <cellStyle name="常规 2 4 4 2 5" xfId="19108"/>
    <cellStyle name="常规 2 2 2 3 4 3 2" xfId="19109"/>
    <cellStyle name="Heading 1 4 5" xfId="19110"/>
    <cellStyle name="Entered 4 3" xfId="19111"/>
    <cellStyle name="常规 2 4 4 2 6" xfId="19112"/>
    <cellStyle name="Entered 5" xfId="19113"/>
    <cellStyle name="Heading 1 5 4" xfId="19114"/>
    <cellStyle name="Entered 5 2" xfId="19115"/>
    <cellStyle name="超链接 8 7" xfId="19116"/>
    <cellStyle name="常规 3 2 3 3 4 2 2" xfId="19117"/>
    <cellStyle name="Entered 5 3" xfId="19118"/>
    <cellStyle name="Entered 6" xfId="19119"/>
    <cellStyle name="Entered 7" xfId="19120"/>
    <cellStyle name="계산 2 3 2 2 2" xfId="19121"/>
    <cellStyle name="Euro" xfId="19122"/>
    <cellStyle name="Euro 2" xfId="19123"/>
    <cellStyle name="Header2 7 3" xfId="19124"/>
    <cellStyle name="Input 4 2 2 4 3" xfId="19125"/>
    <cellStyle name="Euro 2 2" xfId="19126"/>
    <cellStyle name="计算 2 2 6 4 2" xfId="19127"/>
    <cellStyle name="标题 3 2 2 2" xfId="19128"/>
    <cellStyle name="Input 4 2 2 4 4" xfId="19129"/>
    <cellStyle name="Euro 2 3" xfId="19130"/>
    <cellStyle name="Euro 4" xfId="19131"/>
    <cellStyle name="Euro 4 3" xfId="19132"/>
    <cellStyle name="Heading 4 2 2 2" xfId="19133"/>
    <cellStyle name="Euro 5" xfId="19134"/>
    <cellStyle name="Euro 6" xfId="19135"/>
    <cellStyle name="Sombra 2" xfId="19136"/>
    <cellStyle name="常规 2 2 3 5 2 2 2" xfId="19137"/>
    <cellStyle name="Euro 7" xfId="19138"/>
    <cellStyle name="Explanatory Text" xfId="19139"/>
    <cellStyle name="Explanatory Text 2" xfId="19140"/>
    <cellStyle name="Input 2 2 4 2 4" xfId="19141"/>
    <cellStyle name="Input 5 2 9" xfId="19142"/>
    <cellStyle name="Explanatory Text 2 2" xfId="19143"/>
    <cellStyle name="Input 5 2 9 2" xfId="19144"/>
    <cellStyle name="Explanatory Text 2 2 2" xfId="19145"/>
    <cellStyle name="常规 2 3 5 3 2 2 3" xfId="19146"/>
    <cellStyle name="Explanatory Text 2 2 2 2" xfId="19147"/>
    <cellStyle name="Explanatory Text 2 2 2 2 2" xfId="19148"/>
    <cellStyle name="差_CAT joint venture" xfId="19149"/>
    <cellStyle name="Explanatory Text 2 2 2 3" xfId="19150"/>
    <cellStyle name="超链接 9 2 2 2 4" xfId="19151"/>
    <cellStyle name="Explanatory Text 2 2 2 3 2" xfId="19152"/>
    <cellStyle name="Input 10 2 11" xfId="19153"/>
    <cellStyle name="Explanatory Text 2 2 2 3 2 2" xfId="19154"/>
    <cellStyle name="常规 3 3 3 2 6" xfId="19155"/>
    <cellStyle name="Explanatory Text 2 2 2 4" xfId="19156"/>
    <cellStyle name="常规 57 4 2" xfId="19157"/>
    <cellStyle name="Explanatory Text 2 2 2 4 2" xfId="19158"/>
    <cellStyle name="常规 57 4 2 2" xfId="19159"/>
    <cellStyle name="Input 5 2 9 3" xfId="19160"/>
    <cellStyle name="Explanatory Text 2 2 3" xfId="19161"/>
    <cellStyle name="Explanatory Text 2 2 3 2" xfId="19162"/>
    <cellStyle name="常规 5 3 2 2 9" xfId="19163"/>
    <cellStyle name="常规 2 2 3 3 2 3" xfId="19164"/>
    <cellStyle name="Input 21 10 3" xfId="19165"/>
    <cellStyle name="Input 16 10 3" xfId="19166"/>
    <cellStyle name="Explanatory Text 2 2 3 2 2" xfId="19167"/>
    <cellStyle name="Explanatory Text 2 2 4 2" xfId="19168"/>
    <cellStyle name="Explanatory Text 2 2 4 2 2" xfId="19169"/>
    <cellStyle name="Explanatory Text 2 2 5 2" xfId="19170"/>
    <cellStyle name="Normal 16 11" xfId="19171"/>
    <cellStyle name="Explanatory Text 2 2 6" xfId="19172"/>
    <cellStyle name="輸入 2 8 2" xfId="19173"/>
    <cellStyle name="Explanatory Text 2 3 2 2" xfId="19174"/>
    <cellStyle name="Explanatory Text 2 3 4" xfId="19175"/>
    <cellStyle name="常规 2 2 3 8 3" xfId="19176"/>
    <cellStyle name="Input 22 11" xfId="19177"/>
    <cellStyle name="Input 17 11" xfId="19178"/>
    <cellStyle name="常规 4 3 2 5 2 2" xfId="19179"/>
    <cellStyle name="Explanatory Text 2 4" xfId="19180"/>
    <cellStyle name="常规 6 6 2 2 4" xfId="19181"/>
    <cellStyle name="Explanatory Text 2 4 2" xfId="19182"/>
    <cellStyle name="Explanatory Text 2 4 2 2" xfId="19183"/>
    <cellStyle name="計算方式 2 4 2 3 2 9" xfId="19184"/>
    <cellStyle name="Explanatory Text 2 5 2" xfId="19185"/>
    <cellStyle name="Explanatory Text 2 7" xfId="19186"/>
    <cellStyle name="Explanatory Text 3" xfId="19187"/>
    <cellStyle name="Input 5 3 9" xfId="19188"/>
    <cellStyle name="備註 2 6 10" xfId="19189"/>
    <cellStyle name="Explanatory Text 3 2" xfId="19190"/>
    <cellStyle name="Input 5 3 9 2" xfId="19191"/>
    <cellStyle name="備註 2 6 10 2" xfId="19192"/>
    <cellStyle name="Explanatory Text 3 2 2" xfId="19193"/>
    <cellStyle name="Explanatory Text 3 3" xfId="19194"/>
    <cellStyle name="Explanatory Text 3 3 2" xfId="19195"/>
    <cellStyle name="Explanatory Text 3 3 2 2" xfId="19196"/>
    <cellStyle name="Explanatory Text 3 4" xfId="19197"/>
    <cellStyle name="Explanatory Text 3 4 2" xfId="19198"/>
    <cellStyle name="Explanatory Text 4" xfId="19199"/>
    <cellStyle name="Input 5 4 9" xfId="19200"/>
    <cellStyle name="Explanatory Text 4 2" xfId="19201"/>
    <cellStyle name="輔色6 2 2 2 6" xfId="19202"/>
    <cellStyle name="Explanatory Text 4 2 2" xfId="19203"/>
    <cellStyle name="Heading 4 2 2 2 4" xfId="19204"/>
    <cellStyle name="Explanatory Text 4 2 2 2" xfId="19205"/>
    <cellStyle name="Explanatory Text 4 2 4 2" xfId="19206"/>
    <cellStyle name="Итог 9" xfId="19207"/>
    <cellStyle name="Explanatory Text 4 3" xfId="19208"/>
    <cellStyle name="Explanatory Text 4 3 2" xfId="19209"/>
    <cellStyle name="Explanatory Text 4 4" xfId="19210"/>
    <cellStyle name="Explanatory Text 4 4 2" xfId="19211"/>
    <cellStyle name="Note 2 2 2 2 6" xfId="19212"/>
    <cellStyle name="Explanatory Text 4 4 2 2" xfId="19213"/>
    <cellStyle name="Explanatory Text 4 5 2" xfId="19214"/>
    <cellStyle name="Output 3 2 2 7" xfId="19215"/>
    <cellStyle name="Explanatory Text 5 2" xfId="19216"/>
    <cellStyle name="Output 3 2 2 8" xfId="19217"/>
    <cellStyle name="Explanatory Text 5 3" xfId="19218"/>
    <cellStyle name="Explanatory Text 5 4" xfId="19219"/>
    <cellStyle name="Explanatory Text 6" xfId="19220"/>
    <cellStyle name="Explanatory Text 7" xfId="19221"/>
    <cellStyle name="Explanatory Text_2012_1st_Qtr_SKD_Review" xfId="19222"/>
    <cellStyle name="Fixed" xfId="19223"/>
    <cellStyle name="Fixed 2" xfId="19224"/>
    <cellStyle name="Fixed 2 2" xfId="19225"/>
    <cellStyle name="Normal 16 4 2 4" xfId="19226"/>
    <cellStyle name="Fixed 2 2 2" xfId="19227"/>
    <cellStyle name="Fixed 2 3" xfId="19228"/>
    <cellStyle name="Normal 6 4 2 2" xfId="19229"/>
    <cellStyle name="Fixed 3" xfId="19230"/>
    <cellStyle name="Normal 6 4 2 2 2" xfId="19231"/>
    <cellStyle name="常规 2 6 4 10" xfId="19232"/>
    <cellStyle name="Fixed 3 2" xfId="19233"/>
    <cellStyle name="常规 3 5 9 2" xfId="19234"/>
    <cellStyle name="Fixed 3 4" xfId="19235"/>
    <cellStyle name="Normal 6 4 2 3" xfId="19236"/>
    <cellStyle name="超链接 3 4 3 3 2 2 3" xfId="19237"/>
    <cellStyle name="常规 2 3 2 10" xfId="19238"/>
    <cellStyle name="常规 25 2 3 2 2" xfId="19239"/>
    <cellStyle name="Fixed 4" xfId="19240"/>
    <cellStyle name="常规 2 3 2 10 2" xfId="19241"/>
    <cellStyle name="常规 25 2 3 2 2 2" xfId="19242"/>
    <cellStyle name="Fixed 4 2" xfId="19243"/>
    <cellStyle name="Good" xfId="19244"/>
    <cellStyle name="輔色3 2 3 2 3" xfId="19245"/>
    <cellStyle name="Good 2" xfId="19246"/>
    <cellStyle name="Good 2 2" xfId="19247"/>
    <cellStyle name="Normal 14 3 3 2 2" xfId="19248"/>
    <cellStyle name="常规 4 8 4" xfId="19249"/>
    <cellStyle name="注释 2 3 3 2 8" xfId="19250"/>
    <cellStyle name="Good 2 2 2 3 2" xfId="19251"/>
    <cellStyle name="注释 2 3 3 2 9" xfId="19252"/>
    <cellStyle name="Good 2 2 2 3 3" xfId="19253"/>
    <cellStyle name="Header1 5 2" xfId="19254"/>
    <cellStyle name="Input 9 2 3 2" xfId="19255"/>
    <cellStyle name="Good 2 2 2 5" xfId="19256"/>
    <cellStyle name="Good 2 2 3 2 2" xfId="19257"/>
    <cellStyle name="合計 2 6 2 4 10" xfId="19258"/>
    <cellStyle name="Normal 2 4 4 2 2" xfId="19259"/>
    <cellStyle name="Good 2 2 4 2" xfId="19260"/>
    <cellStyle name="常规 6 7 4" xfId="19261"/>
    <cellStyle name="Input 9 8" xfId="19262"/>
    <cellStyle name="常规 4 2 2 5 4" xfId="19263"/>
    <cellStyle name="合計 2 6 2 4 10 2" xfId="19264"/>
    <cellStyle name="Good 2 2 4 2 2" xfId="19265"/>
    <cellStyle name="Good 2 2 5 2" xfId="19266"/>
    <cellStyle name="Good 2 2 7" xfId="19267"/>
    <cellStyle name="常规 2 3 2 3 3 3" xfId="19268"/>
    <cellStyle name="Good 2 5" xfId="19269"/>
    <cellStyle name="輸入 2 5 2 5 2 2 2" xfId="19270"/>
    <cellStyle name="Good 2 6" xfId="19271"/>
    <cellStyle name="輸入 2 5 2 5 2 2 3" xfId="19272"/>
    <cellStyle name="Good 2 7" xfId="19273"/>
    <cellStyle name="檢查儲存格 9 2" xfId="19274"/>
    <cellStyle name="輔色3 2 3 2 4" xfId="19275"/>
    <cellStyle name="Input 2 2 4 6 2" xfId="19276"/>
    <cellStyle name="Good 3" xfId="19277"/>
    <cellStyle name="常规 3 3 5 7" xfId="19278"/>
    <cellStyle name="Good 3 2" xfId="19279"/>
    <cellStyle name="Input 6 11" xfId="19280"/>
    <cellStyle name="超链接 3 4 2 4 5 2 4" xfId="19281"/>
    <cellStyle name="Good 3 2 2" xfId="19282"/>
    <cellStyle name="Good 3 3 2" xfId="19283"/>
    <cellStyle name="超链接 2 9" xfId="19284"/>
    <cellStyle name="Good 3 3 2 2" xfId="19285"/>
    <cellStyle name="Good 3 3 3" xfId="19286"/>
    <cellStyle name="Good 3 4" xfId="19287"/>
    <cellStyle name="Good 3 4 2" xfId="19288"/>
    <cellStyle name="Good 3 5" xfId="19289"/>
    <cellStyle name="輸入 2 5 2 5 2 3 2" xfId="19290"/>
    <cellStyle name="Good 3 6" xfId="19291"/>
    <cellStyle name="輔色3 2 3 2 5" xfId="19292"/>
    <cellStyle name="Input 2 2 4 6 3" xfId="19293"/>
    <cellStyle name="Good 4" xfId="19294"/>
    <cellStyle name="메모 3 2 2" xfId="19295"/>
    <cellStyle name="Normal 2 6 4 2" xfId="19296"/>
    <cellStyle name="Good 4 2 4" xfId="19297"/>
    <cellStyle name="메모 3 2 3" xfId="19298"/>
    <cellStyle name="Normal 2 6 4 3" xfId="19299"/>
    <cellStyle name="Good 4 2 5" xfId="19300"/>
    <cellStyle name="Good 4 4 2" xfId="19301"/>
    <cellStyle name="计算 2 6" xfId="19302"/>
    <cellStyle name="Output 5 2 2 2" xfId="19303"/>
    <cellStyle name="Good 4 4 3" xfId="19304"/>
    <cellStyle name="輸入 2 5 2 5 2 4 2" xfId="19305"/>
    <cellStyle name="Input 6 4 2 3" xfId="19306"/>
    <cellStyle name="Good 4 6" xfId="19307"/>
    <cellStyle name="輸入 2 5 2 5 2 4 3" xfId="19308"/>
    <cellStyle name="Good 4 7" xfId="19309"/>
    <cellStyle name="輔色3 2 3 2 6" xfId="19310"/>
    <cellStyle name="Good 5" xfId="19311"/>
    <cellStyle name="備註 2 5 4 2 3 2" xfId="19312"/>
    <cellStyle name="Good 5 4" xfId="19313"/>
    <cellStyle name="常规 4 4 3 3 3 2" xfId="19314"/>
    <cellStyle name="Good 6" xfId="19315"/>
    <cellStyle name="Good_2012_1st_Qtr_SKD_Review" xfId="19316"/>
    <cellStyle name="标题 1 2 2" xfId="19317"/>
    <cellStyle name="常规 2 4 3 3 2 2 2 2" xfId="19318"/>
    <cellStyle name="Grey" xfId="19319"/>
    <cellStyle name="Grey 2 2 3" xfId="19320"/>
    <cellStyle name="合計 2 8 4 2 2 2" xfId="19321"/>
    <cellStyle name="Grey 2 3" xfId="19322"/>
    <cellStyle name="合計 2 8 4 2 2 3" xfId="19323"/>
    <cellStyle name="Grey 2 4" xfId="19324"/>
    <cellStyle name="Input 2 2 6 2 2" xfId="19325"/>
    <cellStyle name="Grey 3" xfId="19326"/>
    <cellStyle name="輸入 2 4 3 2 2 5" xfId="19327"/>
    <cellStyle name="Normal 8 2 4 4" xfId="19328"/>
    <cellStyle name="備註 2 6 2 2 3" xfId="19329"/>
    <cellStyle name="hayatl" xfId="19330"/>
    <cellStyle name="Input 27 10 3" xfId="19331"/>
    <cellStyle name="備註 2 6 2 2 3 2" xfId="19332"/>
    <cellStyle name="hayatl 2" xfId="19333"/>
    <cellStyle name="Header1" xfId="19334"/>
    <cellStyle name="좋음 5" xfId="19335"/>
    <cellStyle name="Header1 2" xfId="19336"/>
    <cellStyle name="Normal 6 3 6" xfId="19337"/>
    <cellStyle name="常规 2 26 3 3" xfId="19338"/>
    <cellStyle name="常规 2 31 3 3" xfId="19339"/>
    <cellStyle name="常规 4 5 5 2" xfId="19340"/>
    <cellStyle name="Header1 2 2 2" xfId="19341"/>
    <cellStyle name="Normal 6 4 6" xfId="19342"/>
    <cellStyle name="常规 2 26 4 3" xfId="19343"/>
    <cellStyle name="常规 2 31 4 3" xfId="19344"/>
    <cellStyle name="常规 4 5 6 2" xfId="19345"/>
    <cellStyle name="輸出 2 5 2 2" xfId="19346"/>
    <cellStyle name="常规 10 3 3 3 3" xfId="19347"/>
    <cellStyle name="超链接 3 4 3 3 2 6" xfId="19348"/>
    <cellStyle name="Header1 2 3 2" xfId="19349"/>
    <cellStyle name="Header1 2 4 2" xfId="19350"/>
    <cellStyle name="Header1 2 5" xfId="19351"/>
    <cellStyle name="備註 2 6 4 7 2" xfId="19352"/>
    <cellStyle name="계산 2 5 2" xfId="19353"/>
    <cellStyle name="Header1 2 6" xfId="19354"/>
    <cellStyle name="계산 2 5 3" xfId="19355"/>
    <cellStyle name="좋음 6" xfId="19356"/>
    <cellStyle name="Header1 3" xfId="19357"/>
    <cellStyle name="Normal 7 3 6" xfId="19358"/>
    <cellStyle name="常规 2 27 3 3" xfId="19359"/>
    <cellStyle name="常规 2 32 3 3" xfId="19360"/>
    <cellStyle name="常规 4 6 5 2" xfId="19361"/>
    <cellStyle name="常规 10 3 4 2 3" xfId="19362"/>
    <cellStyle name="Header1 3 2 2" xfId="19363"/>
    <cellStyle name="Header1 3 3" xfId="19364"/>
    <cellStyle name="Normal 7 4 6" xfId="19365"/>
    <cellStyle name="Normal 294 6" xfId="19366"/>
    <cellStyle name="常规 2 27 4 3" xfId="19367"/>
    <cellStyle name="常规 2 32 4 3" xfId="19368"/>
    <cellStyle name="Header1 3 3 2" xfId="19369"/>
    <cellStyle name="Header1 3 4" xfId="19370"/>
    <cellStyle name="Header1 3 5" xfId="19371"/>
    <cellStyle name="備註 2 6 4 8 2" xfId="19372"/>
    <cellStyle name="계산 2 6 2" xfId="19373"/>
    <cellStyle name="좋음 7" xfId="19374"/>
    <cellStyle name="計算方式 2 8 4 2 5 2" xfId="19375"/>
    <cellStyle name="Header1 4" xfId="19376"/>
    <cellStyle name="Header1 4 3" xfId="19377"/>
    <cellStyle name="計算方式 2 8 4 2 5 3" xfId="19378"/>
    <cellStyle name="Header1 5" xfId="19379"/>
    <cellStyle name="Header1 6" xfId="19380"/>
    <cellStyle name="Header1 7" xfId="19381"/>
    <cellStyle name="常规 5 5 3 2 2" xfId="19382"/>
    <cellStyle name="Header2" xfId="19383"/>
    <cellStyle name="Header2 2" xfId="19384"/>
    <cellStyle name="Header2 2 10" xfId="19385"/>
    <cellStyle name="Header2 2 11" xfId="19386"/>
    <cellStyle name="Header2 2 2 3 2" xfId="19387"/>
    <cellStyle name="Output 2 4 6 2" xfId="19388"/>
    <cellStyle name="Header2 2 2 4" xfId="19389"/>
    <cellStyle name="Output 2 3 2 12" xfId="19390"/>
    <cellStyle name="見出し 2 4 2" xfId="19391"/>
    <cellStyle name="Header2 2 3" xfId="19392"/>
    <cellStyle name="Header2 2 3 2" xfId="19393"/>
    <cellStyle name="Header2 2 3 2 2" xfId="19394"/>
    <cellStyle name="常规 3 2 2 3 5 2 2" xfId="19395"/>
    <cellStyle name="Header2 2 3 3" xfId="19396"/>
    <cellStyle name="Header2 2 3 3 2" xfId="19397"/>
    <cellStyle name="Header2 2 4 2" xfId="19398"/>
    <cellStyle name="Header2 2 4 2 2" xfId="19399"/>
    <cellStyle name="Header2 2 4 3" xfId="19400"/>
    <cellStyle name="Header2 2 5 2" xfId="19401"/>
    <cellStyle name="常规 2 7 2 2 2 2 3" xfId="19402"/>
    <cellStyle name="Header2 2 5 2 2" xfId="19403"/>
    <cellStyle name="Header2 2 5 3" xfId="19404"/>
    <cellStyle name="Header2 2 6" xfId="19405"/>
    <cellStyle name="Header2 2 6 2" xfId="19406"/>
    <cellStyle name="요약 2 2 2 2 11" xfId="19407"/>
    <cellStyle name="Header2 2 6 2 2" xfId="19408"/>
    <cellStyle name="Header2 2 6 3" xfId="19409"/>
    <cellStyle name="Output 5 8 2" xfId="19410"/>
    <cellStyle name="Header2 2 7" xfId="19411"/>
    <cellStyle name="Header2 2 7 2" xfId="19412"/>
    <cellStyle name="Input 2 2 2 6 4" xfId="19413"/>
    <cellStyle name="Header2 2 7 2 2" xfId="19414"/>
    <cellStyle name="Header2 2 7 3" xfId="19415"/>
    <cellStyle name="Output 5 8 3" xfId="19416"/>
    <cellStyle name="Header2 2 8" xfId="19417"/>
    <cellStyle name="Header2 2 8 2" xfId="19418"/>
    <cellStyle name="Header2 3" xfId="19419"/>
    <cellStyle name="Header2 3 3" xfId="19420"/>
    <cellStyle name="Header2 3 3 2" xfId="19421"/>
    <cellStyle name="Header2 3 4" xfId="19422"/>
    <cellStyle name="Header2 3 4 2" xfId="19423"/>
    <cellStyle name="Header2 3 5" xfId="19424"/>
    <cellStyle name="계산 3 6 2" xfId="19425"/>
    <cellStyle name="Header2 3 5 2" xfId="19426"/>
    <cellStyle name="Header2 3 6" xfId="19427"/>
    <cellStyle name="Header2 3 6 2" xfId="19428"/>
    <cellStyle name="計算方式 2 8 4 2 6 2" xfId="19429"/>
    <cellStyle name="Header2 4" xfId="19430"/>
    <cellStyle name="輸入 2 2 5 2 10" xfId="19431"/>
    <cellStyle name="Header2 4 2" xfId="19432"/>
    <cellStyle name="Header2 4 2 2" xfId="19433"/>
    <cellStyle name="輸入 2 2 5 2 11" xfId="19434"/>
    <cellStyle name="Header2 4 3" xfId="19435"/>
    <cellStyle name="Header2 4 3 2" xfId="19436"/>
    <cellStyle name="Header2 4 4" xfId="19437"/>
    <cellStyle name="Header2 4 4 2" xfId="19438"/>
    <cellStyle name="計算方式 2 8 4 2 6 3" xfId="19439"/>
    <cellStyle name="Header2 5" xfId="19440"/>
    <cellStyle name="Header2 5 2" xfId="19441"/>
    <cellStyle name="Header2 6" xfId="19442"/>
    <cellStyle name="Header2 6 2" xfId="19443"/>
    <cellStyle name="Hyperlink 2 2 4 3" xfId="19444"/>
    <cellStyle name="Header2 6 2 2" xfId="19445"/>
    <cellStyle name="Header2 6 3" xfId="19446"/>
    <cellStyle name="Header2 7" xfId="19447"/>
    <cellStyle name="常规 5 5 3 3 2" xfId="19448"/>
    <cellStyle name="Header2 7 2" xfId="19449"/>
    <cellStyle name="Input 4 2 2 3 3" xfId="19450"/>
    <cellStyle name="Header2 7 2 2" xfId="19451"/>
    <cellStyle name="Header2 8" xfId="19452"/>
    <cellStyle name="常规 5 5 3 3 3" xfId="19453"/>
    <cellStyle name="備註 2 4 3 2 6" xfId="19454"/>
    <cellStyle name="Header2 8 2" xfId="19455"/>
    <cellStyle name="Note 4 2 4 3" xfId="19456"/>
    <cellStyle name="Header2 8 2 2" xfId="19457"/>
    <cellStyle name="標題 1 2 3 4" xfId="19458"/>
    <cellStyle name="備註 2 4 3 2 6 2" xfId="19459"/>
    <cellStyle name="合計 2 6 5 2 4" xfId="19460"/>
    <cellStyle name="Input 4 2 3 3 3" xfId="19461"/>
    <cellStyle name="備註 2 4 3 2 7" xfId="19462"/>
    <cellStyle name="Header2 8 3" xfId="19463"/>
    <cellStyle name="Neutral 3 2" xfId="19464"/>
    <cellStyle name="常规 36 3 2 2" xfId="19465"/>
    <cellStyle name="Header2 9" xfId="19466"/>
    <cellStyle name="計算方式 2 10 2 5 3" xfId="19467"/>
    <cellStyle name="Heading 3 2 5 2" xfId="19468"/>
    <cellStyle name="Neutral 3 2 2" xfId="19469"/>
    <cellStyle name="常规 36 3 2 2 2" xfId="19470"/>
    <cellStyle name="Header2 9 2" xfId="19471"/>
    <cellStyle name="Heading 1" xfId="19472"/>
    <cellStyle name="Heading 1 2 2 2 2" xfId="19473"/>
    <cellStyle name="Heading 1 2 2 2 2 2" xfId="19474"/>
    <cellStyle name="常规 42 4 3 3 3" xfId="19475"/>
    <cellStyle name="强调文字颜色 1 2 2 4" xfId="19476"/>
    <cellStyle name="常规 2 3 2 5 2 2 2" xfId="19477"/>
    <cellStyle name="Heading 1 2 2 2 3" xfId="19478"/>
    <cellStyle name="Heading 1 2 2 2 3 2 2" xfId="19479"/>
    <cellStyle name="常规 42 4 3 4 3 2" xfId="19480"/>
    <cellStyle name="Heading 1 2 2 3 2" xfId="19481"/>
    <cellStyle name="常规 2 5 2 2 7" xfId="19482"/>
    <cellStyle name="Heading 1 2 2 3 2 2" xfId="19483"/>
    <cellStyle name="常规 42 4 4 3 3" xfId="19484"/>
    <cellStyle name="輸入 2 4 3 2 6 2" xfId="19485"/>
    <cellStyle name="常规 2 4 6" xfId="19486"/>
    <cellStyle name="强调文字颜色 1 2 4 3" xfId="19487"/>
    <cellStyle name="常规 17 4 3 3 2 3" xfId="19488"/>
    <cellStyle name="常规 3 2 3 4 2 2 3" xfId="19489"/>
    <cellStyle name="Heading 1 2 2 4 2" xfId="19490"/>
    <cellStyle name="常规 2 5 2 3 7" xfId="19491"/>
    <cellStyle name="Heading 1 2 2 4 2 2" xfId="19492"/>
    <cellStyle name="常规 42 4 5 3 3" xfId="19493"/>
    <cellStyle name="常规 3 4 6" xfId="19494"/>
    <cellStyle name="常规 2 2 4 15" xfId="19495"/>
    <cellStyle name="常规 2 2 5 2 3 2 2" xfId="19496"/>
    <cellStyle name="Heading 1 2 3 4" xfId="19497"/>
    <cellStyle name="Heading 1 2 4 2" xfId="19498"/>
    <cellStyle name="Heading 1 2 5 2" xfId="19499"/>
    <cellStyle name="輸出 2 2 2 4 2 4" xfId="19500"/>
    <cellStyle name="Heading 1 3 2" xfId="19501"/>
    <cellStyle name="常规 42 11 2" xfId="19502"/>
    <cellStyle name="輸出 2 2 2 4 2 4 2" xfId="19503"/>
    <cellStyle name="Heading 1 3 2 2" xfId="19504"/>
    <cellStyle name="輸出 2 2 2 4 2 5" xfId="19505"/>
    <cellStyle name="Heading 1 3 3" xfId="19506"/>
    <cellStyle name="輸出 2 2 2 4 2 5 2" xfId="19507"/>
    <cellStyle name="Heading 1 3 3 2" xfId="19508"/>
    <cellStyle name="輸出 2 2 2 4 2 6 2" xfId="19509"/>
    <cellStyle name="Heading 1 3 4 2" xfId="19510"/>
    <cellStyle name="常规 2 2 2 3 4 2 2 2" xfId="19511"/>
    <cellStyle name="輸出 2 2 2 4 2 7 2" xfId="19512"/>
    <cellStyle name="Heading 1 3 5 2" xfId="19513"/>
    <cellStyle name="備註 2 7 2 2 7 2" xfId="19514"/>
    <cellStyle name="常规 2 2 2 3 4 2 3" xfId="19515"/>
    <cellStyle name="常规 5 3 2 2 4 2" xfId="19516"/>
    <cellStyle name="輸出 2 2 2 4 2 8" xfId="19517"/>
    <cellStyle name="Heading 1 3 6" xfId="19518"/>
    <cellStyle name="常规 2 2 2 3 4 2 4" xfId="19519"/>
    <cellStyle name="輸出 2 2 2 4 2 9" xfId="19520"/>
    <cellStyle name="Heading 1 3 7" xfId="19521"/>
    <cellStyle name="合計 2 2 3 3 2 7" xfId="19522"/>
    <cellStyle name="Heading 1 4 2" xfId="19523"/>
    <cellStyle name="常规 42 12 2" xfId="19524"/>
    <cellStyle name="Heading 1 4 2 2 2" xfId="19525"/>
    <cellStyle name="Heading 1 4 2 4 2" xfId="19526"/>
    <cellStyle name="常规 2 7 2 3 7" xfId="19527"/>
    <cellStyle name="合計 2 2 3 3 2 8" xfId="19528"/>
    <cellStyle name="Heading 1 4 3" xfId="19529"/>
    <cellStyle name="常规 42 12 3" xfId="19530"/>
    <cellStyle name="合計 2 2 3 3 2 8 2" xfId="19531"/>
    <cellStyle name="Heading 1 4 3 2" xfId="19532"/>
    <cellStyle name="超链接 7 6 2 2" xfId="19533"/>
    <cellStyle name="常规 17 3 2 4" xfId="19534"/>
    <cellStyle name="常规 3 2 2 3 3" xfId="19535"/>
    <cellStyle name="Title 2 2 2 3 2" xfId="19536"/>
    <cellStyle name="常规 2 11 2 3" xfId="19537"/>
    <cellStyle name="合計 2 5 2 4 2 8 2" xfId="19538"/>
    <cellStyle name="Heading 1 4 4 2 2" xfId="19539"/>
    <cellStyle name="常规 2 2 2 3 4 3 2 2" xfId="19540"/>
    <cellStyle name="Heading 1 4 5 2" xfId="19541"/>
    <cellStyle name="常规 2 2 2 3 4 3 4" xfId="19542"/>
    <cellStyle name="Heading 1 4 7" xfId="19543"/>
    <cellStyle name="출력 2 3 2 2 6 2" xfId="19544"/>
    <cellStyle name="Heading 1 5" xfId="19545"/>
    <cellStyle name="常规 42 13" xfId="19546"/>
    <cellStyle name="超链接 2 5 3 2 2 7" xfId="19547"/>
    <cellStyle name="Heading 1 5 3" xfId="19548"/>
    <cellStyle name="출력 2 3 2 2 6 3" xfId="19549"/>
    <cellStyle name="Heading 1 6" xfId="19550"/>
    <cellStyle name="常规 42 14" xfId="19551"/>
    <cellStyle name="超链接 3 5 2 3 3 5" xfId="19552"/>
    <cellStyle name="Heading 11 3" xfId="19553"/>
    <cellStyle name="常规 2 2 5 4 4" xfId="19554"/>
    <cellStyle name="常规 2 4 4 3 3 2" xfId="19555"/>
    <cellStyle name="超链接 8 4 2" xfId="19556"/>
    <cellStyle name="Heading 2" xfId="19557"/>
    <cellStyle name="常规 2 2 2 7 2 2 3" xfId="19558"/>
    <cellStyle name="超链接 8 4 2 2" xfId="19559"/>
    <cellStyle name="Heading 2 2" xfId="19560"/>
    <cellStyle name="一般 6 8" xfId="19561"/>
    <cellStyle name="超链接 8 4 2 2 2" xfId="19562"/>
    <cellStyle name="Heading 2 2 2" xfId="19563"/>
    <cellStyle name="Heading 2 2 2 2 2 2" xfId="19564"/>
    <cellStyle name="Итог 2 9 2" xfId="19565"/>
    <cellStyle name="Heading 2 2 2 2 3 2" xfId="19566"/>
    <cellStyle name="常规 2 2 3" xfId="19567"/>
    <cellStyle name="輔色1 2 6 4" xfId="19568"/>
    <cellStyle name="Heading 2 2 2 2 3 2 2" xfId="19569"/>
    <cellStyle name="超链接 8 4 2 2 2 3" xfId="19570"/>
    <cellStyle name="Heading 2 2 2 3" xfId="19571"/>
    <cellStyle name="Heading 2 2 2 3 2" xfId="19572"/>
    <cellStyle name="Итог 3 9" xfId="19573"/>
    <cellStyle name="備註 2 5 2 6" xfId="19574"/>
    <cellStyle name="常规 3 5 2 2 7" xfId="19575"/>
    <cellStyle name="常规 3 2 4 4 2 2 3" xfId="19576"/>
    <cellStyle name="Heading 2 2 2 4 2" xfId="19577"/>
    <cellStyle name="備註 2 5 3 6" xfId="19578"/>
    <cellStyle name="Heading 2 2 2 4 2 2" xfId="19579"/>
    <cellStyle name="備註 2 5 3 6 2" xfId="19580"/>
    <cellStyle name="Heading 2 2 2 5 2" xfId="19581"/>
    <cellStyle name="備註 2 5 4 6" xfId="19582"/>
    <cellStyle name="Heading 2 2 2 7" xfId="19583"/>
    <cellStyle name="一般 6 9" xfId="19584"/>
    <cellStyle name="超链接 8 4 2 2 3" xfId="19585"/>
    <cellStyle name="Heading 2 2 3" xfId="19586"/>
    <cellStyle name="超链接 8 4 2 2 3 2" xfId="19587"/>
    <cellStyle name="Heading 2 2 3 2" xfId="19588"/>
    <cellStyle name="Heading 2 2 3 2 2" xfId="19589"/>
    <cellStyle name="Input 8 2 2 4 3" xfId="19590"/>
    <cellStyle name="Примечание 2 10 2" xfId="19591"/>
    <cellStyle name="Heading 2 2 3 3" xfId="19592"/>
    <cellStyle name="超链接 8 4 2 2 4" xfId="19593"/>
    <cellStyle name="Heading 2 2 4" xfId="19594"/>
    <cellStyle name="Heading 2 2 4 2" xfId="19595"/>
    <cellStyle name="Heading 2 2 4 2 2" xfId="19596"/>
    <cellStyle name="常规 4 4 2 2 4 4" xfId="19597"/>
    <cellStyle name="標題 1 3 3" xfId="19598"/>
    <cellStyle name="超链接 8 4 2 2 5" xfId="19599"/>
    <cellStyle name="Heading 2 2 5" xfId="19600"/>
    <cellStyle name="Heading 2 2 5 2" xfId="19601"/>
    <cellStyle name="標題 2 3 3" xfId="19602"/>
    <cellStyle name="Heading 2 2 5 2 2" xfId="19603"/>
    <cellStyle name="常规 5 3 2 3 3 2" xfId="19604"/>
    <cellStyle name="Heading 2 2 6" xfId="19605"/>
    <cellStyle name="一般 7 8 2" xfId="19606"/>
    <cellStyle name="輸出 2 2 2 5 2 4 2" xfId="19607"/>
    <cellStyle name="Heading 2 3 2 2" xfId="19608"/>
    <cellStyle name="Sombra 3" xfId="19609"/>
    <cellStyle name="常规 2 2 3 5 2 2 3" xfId="19610"/>
    <cellStyle name="Heading 2 3 2 2 2" xfId="19611"/>
    <cellStyle name="輸出 2 2 2 5 2 4 3" xfId="19612"/>
    <cellStyle name="Heading 2 3 2 3" xfId="19613"/>
    <cellStyle name="Heading 2 3 2 3 2" xfId="19614"/>
    <cellStyle name="常规 3 6 2 2 7" xfId="19615"/>
    <cellStyle name="Heading 2 3 2 4" xfId="19616"/>
    <cellStyle name="Input 11 3 2" xfId="19617"/>
    <cellStyle name="Heading 2 3 2 5" xfId="19618"/>
    <cellStyle name="강조색3 5 2" xfId="19619"/>
    <cellStyle name="입력 2" xfId="19620"/>
    <cellStyle name="Input 11 3 3" xfId="19621"/>
    <cellStyle name="輸出 2 2 2 5 2 6" xfId="19622"/>
    <cellStyle name="Heading 2 3 4" xfId="19623"/>
    <cellStyle name="輸出 2 2 2 5 2 6 2" xfId="19624"/>
    <cellStyle name="合計 2 5 3 3 2 8" xfId="19625"/>
    <cellStyle name="Heading 2 3 4 2" xfId="19626"/>
    <cellStyle name="Normal 13 8" xfId="19627"/>
    <cellStyle name="合計 2 5 3 3 2 8 2" xfId="19628"/>
    <cellStyle name="Heading 2 3 4 2 2" xfId="19629"/>
    <cellStyle name="常规 2 2 2 3 5 2 2" xfId="19630"/>
    <cellStyle name="輸出 2 2 2 5 2 7" xfId="19631"/>
    <cellStyle name="Heading 2 3 5" xfId="19632"/>
    <cellStyle name="常规 2 2 2 3 5 2 3" xfId="19633"/>
    <cellStyle name="輸出 2 2 2 5 2 8" xfId="19634"/>
    <cellStyle name="Heading 2 3 6" xfId="19635"/>
    <cellStyle name="常规 2 2 2 3 5 2 4" xfId="19636"/>
    <cellStyle name="輸出 2 2 2 5 2 9" xfId="19637"/>
    <cellStyle name="Heading 2 3 7" xfId="19638"/>
    <cellStyle name="Heading 2 4 2 2 2" xfId="19639"/>
    <cellStyle name="常规 4 5 3" xfId="19640"/>
    <cellStyle name="Heading 2 4 2 3 2" xfId="19641"/>
    <cellStyle name="常规 3 7 2 2 7" xfId="19642"/>
    <cellStyle name="常规 4 6 3" xfId="19643"/>
    <cellStyle name="Heading 2 4 2 3 2 2" xfId="19644"/>
    <cellStyle name="常规 4 6 3 2" xfId="19645"/>
    <cellStyle name="超链接 7 3 3 2 4" xfId="19646"/>
    <cellStyle name="Input 3 2 2 8" xfId="19647"/>
    <cellStyle name="Heading 2 4 2 4" xfId="19648"/>
    <cellStyle name="Input 12 3 2" xfId="19649"/>
    <cellStyle name="Heading 2 4 2 4 2" xfId="19650"/>
    <cellStyle name="常规 4 7 3" xfId="19651"/>
    <cellStyle name="Heading 2 4 4 2 2" xfId="19652"/>
    <cellStyle name="常规 6 5 3" xfId="19653"/>
    <cellStyle name="Input 7 7" xfId="19654"/>
    <cellStyle name="Heading 2 4 5 2" xfId="19655"/>
    <cellStyle name="Heading 2 4 6" xfId="19656"/>
    <cellStyle name="Total 2 2 7" xfId="19657"/>
    <cellStyle name="計算方式 5 2 2 3" xfId="19658"/>
    <cellStyle name="Heading 2 5 4" xfId="19659"/>
    <cellStyle name="超链接 8 4 3 2" xfId="19660"/>
    <cellStyle name="Heading 3 2" xfId="19661"/>
    <cellStyle name="超链接 8 4 3 2 2" xfId="19662"/>
    <cellStyle name="Heading 3 2 2" xfId="19663"/>
    <cellStyle name="計算方式 2 10 2 2 3" xfId="19664"/>
    <cellStyle name="超链接 8 4 3 2 2 2" xfId="19665"/>
    <cellStyle name="Heading 3 2 2 2" xfId="19666"/>
    <cellStyle name="超链接 8 4 3 2 2 2 2" xfId="19667"/>
    <cellStyle name="Input 4 2 10" xfId="19668"/>
    <cellStyle name="Heading 3 2 2 2 2" xfId="19669"/>
    <cellStyle name="合計 2 3 6 2 4" xfId="19670"/>
    <cellStyle name="Input 4 2 10 2" xfId="19671"/>
    <cellStyle name="Heading 3 2 2 2 2 2" xfId="19672"/>
    <cellStyle name="Input 4 2 11" xfId="19673"/>
    <cellStyle name="Heading 3 2 2 2 3" xfId="19674"/>
    <cellStyle name="Input 4 2 11 2" xfId="19675"/>
    <cellStyle name="Heading 3 2 2 2 3 2" xfId="19676"/>
    <cellStyle name="Heading 3 2 2 2 3 2 2" xfId="19677"/>
    <cellStyle name="Heading 3 2 2 2 3 2 3" xfId="19678"/>
    <cellStyle name="超链接 7 2 2" xfId="19679"/>
    <cellStyle name="Input 4 2 11 3" xfId="19680"/>
    <cellStyle name="Heading 3 2 2 2 3 3" xfId="19681"/>
    <cellStyle name="Input 4 2 12" xfId="19682"/>
    <cellStyle name="Heading 3 2 2 2 4" xfId="19683"/>
    <cellStyle name="常规 48 3 3 2 3" xfId="19684"/>
    <cellStyle name="Heading 3 2 2 2 4 2" xfId="19685"/>
    <cellStyle name="超链接 8 4 3 2 2 3" xfId="19686"/>
    <cellStyle name="Heading 3 2 2 3" xfId="19687"/>
    <cellStyle name="注释 6" xfId="19688"/>
    <cellStyle name="Heading 3 2 2 3 2" xfId="19689"/>
    <cellStyle name="Output 4 5" xfId="19690"/>
    <cellStyle name="注释 6 2" xfId="19691"/>
    <cellStyle name="Heading 3 2 2 3 2 2" xfId="19692"/>
    <cellStyle name="Heading 3 2 2 3 3" xfId="19693"/>
    <cellStyle name="Heading 3 2 2 4 2 2" xfId="19694"/>
    <cellStyle name="超链接 8 4 3 2 3" xfId="19695"/>
    <cellStyle name="Heading 3 2 3" xfId="19696"/>
    <cellStyle name="輸出 2 5 3 3 2 5" xfId="19697"/>
    <cellStyle name="計算方式 2 10 2 3 3" xfId="19698"/>
    <cellStyle name="超链接 8 4 3 2 3 2" xfId="19699"/>
    <cellStyle name="Heading 3 2 3 2" xfId="19700"/>
    <cellStyle name="輸出 2 5 3 3 2 5 2" xfId="19701"/>
    <cellStyle name="Heading 3 2 3 2 2" xfId="19702"/>
    <cellStyle name="輸出 2 5 3 3 2 6" xfId="19703"/>
    <cellStyle name="Heading 3 2 3 3" xfId="19704"/>
    <cellStyle name="标题 2 2 6" xfId="19705"/>
    <cellStyle name="Neutral 2" xfId="19706"/>
    <cellStyle name="壞 5 2" xfId="19707"/>
    <cellStyle name="超链接 8 4 3 2 4" xfId="19708"/>
    <cellStyle name="Heading 3 2 4" xfId="19709"/>
    <cellStyle name="Neutral 2 2" xfId="19710"/>
    <cellStyle name="Ввод  2 2 5" xfId="19711"/>
    <cellStyle name="計算方式 2 10 2 4 3" xfId="19712"/>
    <cellStyle name="Heading 3 2 4 2" xfId="19713"/>
    <cellStyle name="Neutral 2 2 3" xfId="19714"/>
    <cellStyle name="Ввод  2 2 5 3" xfId="19715"/>
    <cellStyle name="Heading 3 2 4 2 3" xfId="19716"/>
    <cellStyle name="Neutral 2 3" xfId="19717"/>
    <cellStyle name="Ввод  2 2 6" xfId="19718"/>
    <cellStyle name="超链接 8 3 3 2 2 2 2 2" xfId="19719"/>
    <cellStyle name="Heading 3 2 4 3" xfId="19720"/>
    <cellStyle name="Neutral 3" xfId="19721"/>
    <cellStyle name="常规 36 3 2" xfId="19722"/>
    <cellStyle name="常规 41 3 2" xfId="19723"/>
    <cellStyle name="計算方式 2 4 4 2 5 2" xfId="19724"/>
    <cellStyle name="常规 21 7 2 4 2" xfId="19725"/>
    <cellStyle name="超链接 8 4 3 2 5" xfId="19726"/>
    <cellStyle name="Heading 3 2 5" xfId="19727"/>
    <cellStyle name="Neutral 3 3" xfId="19728"/>
    <cellStyle name="常规 36 3 2 3" xfId="19729"/>
    <cellStyle name="Heading 3 2 5 3" xfId="19730"/>
    <cellStyle name="Heading 3 2 6" xfId="19731"/>
    <cellStyle name="計算方式 2 4 4 2 5 3" xfId="19732"/>
    <cellStyle name="Output 2 2 3 2 3 2" xfId="19733"/>
    <cellStyle name="Neutral 4" xfId="19734"/>
    <cellStyle name="常规 36 3 3" xfId="19735"/>
    <cellStyle name="Neutral 4 2" xfId="19736"/>
    <cellStyle name="常规 36 3 3 2" xfId="19737"/>
    <cellStyle name="計算方式 2 10 2 6 3" xfId="19738"/>
    <cellStyle name="Heading 3 2 6 2" xfId="19739"/>
    <cellStyle name="超链接 5 2 10" xfId="19740"/>
    <cellStyle name="Heading 3 2 7" xfId="19741"/>
    <cellStyle name="Output 2 2 3 2 3 3" xfId="19742"/>
    <cellStyle name="Neutral 5" xfId="19743"/>
    <cellStyle name="常规 36 3 4" xfId="19744"/>
    <cellStyle name="Neutral 6" xfId="19745"/>
    <cellStyle name="常规 36 3 5" xfId="19746"/>
    <cellStyle name="常规 42 6 2 3 2 2" xfId="19747"/>
    <cellStyle name="常规 49 3 3 2" xfId="19748"/>
    <cellStyle name="Heading 3 2 8" xfId="19749"/>
    <cellStyle name="超链接 8 4 3 3 2" xfId="19750"/>
    <cellStyle name="Heading 3 3 2" xfId="19751"/>
    <cellStyle name="Heading 3 3 2 2" xfId="19752"/>
    <cellStyle name="Heading 3 3 2 4" xfId="19753"/>
    <cellStyle name="Input 2 6 2 2" xfId="19754"/>
    <cellStyle name="計算方式 2 2 2 2 2" xfId="19755"/>
    <cellStyle name="Heading 3 3 3" xfId="19756"/>
    <cellStyle name="Heading 3 3 3 2 2" xfId="19757"/>
    <cellStyle name="常规 4 11 3" xfId="19758"/>
    <cellStyle name="合計 2 10 2 7 2" xfId="19759"/>
    <cellStyle name="Heading 3 3 3 2 3" xfId="19760"/>
    <cellStyle name="常规 4 11 4" xfId="19761"/>
    <cellStyle name="計算方式 2 4 4 2 6 2" xfId="19762"/>
    <cellStyle name="常规 2 2 2 3 6 2 2" xfId="19763"/>
    <cellStyle name="Heading 3 3 5" xfId="19764"/>
    <cellStyle name="計算方式 2 4 4 2 6 3" xfId="19765"/>
    <cellStyle name="Output 2 2 3 2 4 2" xfId="19766"/>
    <cellStyle name="常规 2 2 2 3 6 2 3" xfId="19767"/>
    <cellStyle name="Heading 3 3 6" xfId="19768"/>
    <cellStyle name="Heading 3 4 2 2" xfId="19769"/>
    <cellStyle name="Heading 3 4 2 2 2" xfId="19770"/>
    <cellStyle name="Heading 3 4 2 3" xfId="19771"/>
    <cellStyle name="Note 3 2 2 5" xfId="19772"/>
    <cellStyle name="注释 2 2 4" xfId="19773"/>
    <cellStyle name="Heading 3 4 2 3 2" xfId="19774"/>
    <cellStyle name="常规 3 6 3 4" xfId="19775"/>
    <cellStyle name="Note 3 2 2 5 2" xfId="19776"/>
    <cellStyle name="注释 2 2 4 2" xfId="19777"/>
    <cellStyle name="Heading 3 4 2 3 2 2" xfId="19778"/>
    <cellStyle name="Heading 3 4 2 3 2 3" xfId="19779"/>
    <cellStyle name="입력 2 2 2 4 9 2" xfId="19780"/>
    <cellStyle name="Note 3 2 2 6" xfId="19781"/>
    <cellStyle name="注释 2 2 5" xfId="19782"/>
    <cellStyle name="Heading 3 4 2 3 3" xfId="19783"/>
    <cellStyle name="Note 3 2 3 5" xfId="19784"/>
    <cellStyle name="注释 2 3 4" xfId="19785"/>
    <cellStyle name="Heading 3 4 2 4 2" xfId="19786"/>
    <cellStyle name="Note 3 2 3 6" xfId="19787"/>
    <cellStyle name="注释 2 3 5" xfId="19788"/>
    <cellStyle name="Heading 3 4 2 4 3" xfId="19789"/>
    <cellStyle name="壞 7 2" xfId="19790"/>
    <cellStyle name="Heading 3 4 4" xfId="19791"/>
    <cellStyle name="Heading 3 4 4 2" xfId="19792"/>
    <cellStyle name="Output 2 4 4" xfId="19793"/>
    <cellStyle name="常规 5 2 2 3 3" xfId="19794"/>
    <cellStyle name="Heading 3 4 4 2 2" xfId="19795"/>
    <cellStyle name="Output 2 4 5" xfId="19796"/>
    <cellStyle name="常规 5 2 2 3 4" xfId="19797"/>
    <cellStyle name="Heading 3 4 4 2 3" xfId="19798"/>
    <cellStyle name="Heading 3 4 5" xfId="19799"/>
    <cellStyle name="Heading 3 4 5 2" xfId="19800"/>
    <cellStyle name="Heading 3 4 5 3" xfId="19801"/>
    <cellStyle name="一般 7 4 2 2" xfId="19802"/>
    <cellStyle name="Note 2 2 3 4 2" xfId="19803"/>
    <cellStyle name="Heading 3 4 6" xfId="19804"/>
    <cellStyle name="Total 3 2 5" xfId="19805"/>
    <cellStyle name="常规 2 4 6 3 3" xfId="19806"/>
    <cellStyle name="常规 5 2 2 9" xfId="19807"/>
    <cellStyle name="Heading 3 5 2" xfId="19808"/>
    <cellStyle name="Total 3 2 6" xfId="19809"/>
    <cellStyle name="常规 17 2 10" xfId="19810"/>
    <cellStyle name="計算方式 2 2 2 4 2" xfId="19811"/>
    <cellStyle name="Heading 3 5 3" xfId="19812"/>
    <cellStyle name="輸入 5 2 2 3" xfId="19813"/>
    <cellStyle name="Total 3 2 6 2" xfId="19814"/>
    <cellStyle name="計算方式 2 2 2 4 2 2" xfId="19815"/>
    <cellStyle name="Heading 3 5 3 2" xfId="19816"/>
    <cellStyle name="Total 3 2 7" xfId="19817"/>
    <cellStyle name="超链接 13 2 2 2 2" xfId="19818"/>
    <cellStyle name="常规 17 2 11" xfId="19819"/>
    <cellStyle name="計算方式 2 2 2 4 3" xfId="19820"/>
    <cellStyle name="壞 8 2" xfId="19821"/>
    <cellStyle name="Heading 3 5 4" xfId="19822"/>
    <cellStyle name="Input 2 2 3 2 5" xfId="19823"/>
    <cellStyle name="超链接 8 4 4 2" xfId="19824"/>
    <cellStyle name="Heading 4 2" xfId="19825"/>
    <cellStyle name="Heading 4 2 2" xfId="19826"/>
    <cellStyle name="Heading 4 2 2 2 2" xfId="19827"/>
    <cellStyle name="Normal - Style6 3" xfId="19828"/>
    <cellStyle name="Input 2 4 3 3" xfId="19829"/>
    <cellStyle name="常规 2 2 5 4 2 2 3" xfId="19830"/>
    <cellStyle name="Heading 4 2 2 2 2 2" xfId="19831"/>
    <cellStyle name="Heading 4 2 2 2 3" xfId="19832"/>
    <cellStyle name="Normal - Style6 4" xfId="19833"/>
    <cellStyle name="Input 2 4 3 4" xfId="19834"/>
    <cellStyle name="常规 16 14" xfId="19835"/>
    <cellStyle name="常规 21 14" xfId="19836"/>
    <cellStyle name="Heading 4 2 2 2 4 2" xfId="19837"/>
    <cellStyle name="Heading 4 2 2 3" xfId="19838"/>
    <cellStyle name="Heading 4 2 2 3 2" xfId="19839"/>
    <cellStyle name="Normal - Style7 3" xfId="19840"/>
    <cellStyle name="Input 2 4 4 3" xfId="19841"/>
    <cellStyle name="Heading 4 2 2 3 2 2" xfId="19842"/>
    <cellStyle name="Heading 4 2 2 4" xfId="19843"/>
    <cellStyle name="Input 3 5 2 2" xfId="19844"/>
    <cellStyle name="Normal - Style8 3" xfId="19845"/>
    <cellStyle name="常规 36 2 2 5" xfId="19846"/>
    <cellStyle name="Heading 4 2 2 4 2" xfId="19847"/>
    <cellStyle name="Итог 7" xfId="19848"/>
    <cellStyle name="Input 2 4 5 3" xfId="19849"/>
    <cellStyle name="常规 36 2 2 5 2" xfId="19850"/>
    <cellStyle name="Heading 4 2 2 4 2 2" xfId="19851"/>
    <cellStyle name="Итог 7 2" xfId="19852"/>
    <cellStyle name="合計 2 6 6 10" xfId="19853"/>
    <cellStyle name="Input 2 4 6 3" xfId="19854"/>
    <cellStyle name="Heading 4 2 2 5 2" xfId="19855"/>
    <cellStyle name="Heading 4 2 3" xfId="19856"/>
    <cellStyle name="Heading 4 2 4" xfId="19857"/>
    <cellStyle name="Heading 4 2 4 2" xfId="19858"/>
    <cellStyle name="Heading 4 2 5" xfId="19859"/>
    <cellStyle name="Heading 4 2 5 2" xfId="19860"/>
    <cellStyle name="Heading 4 2 6" xfId="19861"/>
    <cellStyle name="Heading 4 2 7" xfId="19862"/>
    <cellStyle name="Input 2 2 3 2 6" xfId="19863"/>
    <cellStyle name="Heading 4 3" xfId="19864"/>
    <cellStyle name="Heading 4 3 2" xfId="19865"/>
    <cellStyle name="輔色5 2 2 2 6" xfId="19866"/>
    <cellStyle name="Mon?aire [0]_AR1194" xfId="19867"/>
    <cellStyle name="日期描述 4" xfId="19868"/>
    <cellStyle name="Heading 4 3 2 2" xfId="19869"/>
    <cellStyle name="輸入 10 2" xfId="19870"/>
    <cellStyle name="Heading 4 3 2 3" xfId="19871"/>
    <cellStyle name="Heading 4 3 3" xfId="19872"/>
    <cellStyle name="Heading 4 3 3 2" xfId="19873"/>
    <cellStyle name="Heading 4 3 4" xfId="19874"/>
    <cellStyle name="Heading 4 3 4 2" xfId="19875"/>
    <cellStyle name="Heading 4 3 5" xfId="19876"/>
    <cellStyle name="Heading 4 4 2 2" xfId="19877"/>
    <cellStyle name="Output 2 2 2 7 2" xfId="19878"/>
    <cellStyle name="Heading 4 4 2 2 2" xfId="19879"/>
    <cellStyle name="常规 8 3 12" xfId="19880"/>
    <cellStyle name="Output 2 2 2 7 2 2" xfId="19881"/>
    <cellStyle name="Linked Cell 7" xfId="19882"/>
    <cellStyle name="Hyperlink 4 4 4" xfId="19883"/>
    <cellStyle name="Input 4 4 3 3" xfId="19884"/>
    <cellStyle name="Heading 4 4 2 3" xfId="19885"/>
    <cellStyle name="Output 2 2 2 7 3" xfId="19886"/>
    <cellStyle name="Input 4 4 4 3" xfId="19887"/>
    <cellStyle name="Heading 4 4 2 3 2" xfId="19888"/>
    <cellStyle name="差_123东南亚分部各类数据统计201206（1）_东南亚分部各类数据统计201303 (2)" xfId="19889"/>
    <cellStyle name="常规 2 6 3 6" xfId="19890"/>
    <cellStyle name="Heading 4 4 2 3 2 2" xfId="19891"/>
    <cellStyle name="差_123东南亚分部各类数据统计201206（1）_东南亚分部各类数据统计201303 (2) 2" xfId="19892"/>
    <cellStyle name="Heading 4 4 2 4" xfId="19893"/>
    <cellStyle name="Output 2 2 2 7 4" xfId="19894"/>
    <cellStyle name="Input 3 7 2 2" xfId="19895"/>
    <cellStyle name="Input 4 4 5 3" xfId="19896"/>
    <cellStyle name="Heading 4 4 2 4 2" xfId="19897"/>
    <cellStyle name="計算方式 2 2 3 3 2" xfId="19898"/>
    <cellStyle name="Heading 4 4 3" xfId="19899"/>
    <cellStyle name="Output 2 2 2 8" xfId="19900"/>
    <cellStyle name="計算方式 2 2 3 3 2 2" xfId="19901"/>
    <cellStyle name="Heading 4 4 3 2" xfId="19902"/>
    <cellStyle name="Output 2 2 2 8 2" xfId="19903"/>
    <cellStyle name="計算方式 2 2 3 3 3" xfId="19904"/>
    <cellStyle name="Heading 4 4 4" xfId="19905"/>
    <cellStyle name="Output 2 2 2 9" xfId="19906"/>
    <cellStyle name="計算方式 2 2 3 3 3 2" xfId="19907"/>
    <cellStyle name="Heading 4 4 4 2" xfId="19908"/>
    <cellStyle name="Output 2 2 2 9 2" xfId="19909"/>
    <cellStyle name="Heading 4 4 4 2 2" xfId="19910"/>
    <cellStyle name="輸出 2 2 6 10" xfId="19911"/>
    <cellStyle name="計算方式 2 2 3 3 4" xfId="19912"/>
    <cellStyle name="Heading 4 4 5" xfId="19913"/>
    <cellStyle name="計算方式 2 2 3 3 4 2" xfId="19914"/>
    <cellStyle name="Heading 4 4 5 2" xfId="19915"/>
    <cellStyle name="輸出 2 2 6 11" xfId="19916"/>
    <cellStyle name="計算方式 2 2 3 3 5" xfId="19917"/>
    <cellStyle name="Heading 4 4 6" xfId="19918"/>
    <cellStyle name="Output 2 2 3 7" xfId="19919"/>
    <cellStyle name="常规 5 3 2 9" xfId="19920"/>
    <cellStyle name="Heading 4 5 2" xfId="19921"/>
    <cellStyle name="計算方式 2 2 3 4 2" xfId="19922"/>
    <cellStyle name="Heading 4 5 3" xfId="19923"/>
    <cellStyle name="Output 2 2 3 8" xfId="19924"/>
    <cellStyle name="Heading 4 5 3 2" xfId="19925"/>
    <cellStyle name="計算方式 2 2 3 4 3" xfId="19926"/>
    <cellStyle name="Heading 4 5 4" xfId="19927"/>
    <cellStyle name="超链接 13 2 3 2 2" xfId="19928"/>
    <cellStyle name="Output 2 2 3 9" xfId="19929"/>
    <cellStyle name="Output 4 2 3" xfId="19930"/>
    <cellStyle name="Heading 4_012-(KMX) BTL Schedules for KHH_Cebu" xfId="19931"/>
    <cellStyle name="常规 48 2 2 4 2" xfId="19932"/>
    <cellStyle name="超链接 8 4 5" xfId="19933"/>
    <cellStyle name="Heading 5" xfId="19934"/>
    <cellStyle name="输入 2 2 4 3 3" xfId="19935"/>
    <cellStyle name="Heading 5 10" xfId="19936"/>
    <cellStyle name="Heading 5 11" xfId="19937"/>
    <cellStyle name="Heading 5 2" xfId="19938"/>
    <cellStyle name="Heading 5 2 2" xfId="19939"/>
    <cellStyle name="Normal 10 2 4 2" xfId="19940"/>
    <cellStyle name="标题 4 2 5" xfId="19941"/>
    <cellStyle name="计算 2 4 2 8 2" xfId="19942"/>
    <cellStyle name="Heading 5 2 3" xfId="19943"/>
    <cellStyle name="Heading 5 3" xfId="19944"/>
    <cellStyle name="Heading 5 3 2" xfId="19945"/>
    <cellStyle name="Normal 10 2 5 2" xfId="19946"/>
    <cellStyle name="計算方式 2 2 4 2 2" xfId="19947"/>
    <cellStyle name="计算 2 4 2 9 2" xfId="19948"/>
    <cellStyle name="Heading 5 3 3" xfId="19949"/>
    <cellStyle name="Heading 5 4 2" xfId="19950"/>
    <cellStyle name="Output 2 3 2 7" xfId="19951"/>
    <cellStyle name="Heading 5 4 3" xfId="19952"/>
    <cellStyle name="Output 2 3 2 8" xfId="19953"/>
    <cellStyle name="Heading 5 5" xfId="19954"/>
    <cellStyle name="常规 5 4 2 9" xfId="19955"/>
    <cellStyle name="Heading 5 5 2" xfId="19956"/>
    <cellStyle name="常规 5 12 10" xfId="19957"/>
    <cellStyle name="Heading 5 5 3" xfId="19958"/>
    <cellStyle name="Heading 5 6 3" xfId="19959"/>
    <cellStyle name="常规 2 2 15" xfId="19960"/>
    <cellStyle name="常规 2 2 20" xfId="19961"/>
    <cellStyle name="Heading 5 7 2" xfId="19962"/>
    <cellStyle name="输入 2 2 6 10" xfId="19963"/>
    <cellStyle name="常规 2 2 16" xfId="19964"/>
    <cellStyle name="常规 2 2 21" xfId="19965"/>
    <cellStyle name="Heading 5 7 3" xfId="19966"/>
    <cellStyle name="常规 17 2 3 2 2 2" xfId="19967"/>
    <cellStyle name="Heading 5 8" xfId="19968"/>
    <cellStyle name="Heading 5 8 2" xfId="19969"/>
    <cellStyle name="Heading 5 9" xfId="19970"/>
    <cellStyle name="常规 2 4 8 7 3" xfId="19971"/>
    <cellStyle name="Normal 3 2 2 2 2 4" xfId="19972"/>
    <cellStyle name="Heading 5 9 2" xfId="19973"/>
    <cellStyle name="Normal 3 2 2 2 2 5" xfId="19974"/>
    <cellStyle name="Heading 5 9 3" xfId="19975"/>
    <cellStyle name="超链接 8 4 6" xfId="19976"/>
    <cellStyle name="Heading 6" xfId="19977"/>
    <cellStyle name="Heading 6 2" xfId="19978"/>
    <cellStyle name="合計 2 4 3 2 2 5 2" xfId="19979"/>
    <cellStyle name="Normal 10 6" xfId="19980"/>
    <cellStyle name="Heading 6 3" xfId="19981"/>
    <cellStyle name="合計 2 4 3 2 2 5 3" xfId="19982"/>
    <cellStyle name="Normal 10 7" xfId="19983"/>
    <cellStyle name="Heading 6 4" xfId="19984"/>
    <cellStyle name="Normal 10 8" xfId="19985"/>
    <cellStyle name="超链接 8 4 7" xfId="19986"/>
    <cellStyle name="Heading 7" xfId="19987"/>
    <cellStyle name="警告文本 2 2 2" xfId="19988"/>
    <cellStyle name="合計 2 4 3 2 2 6 2" xfId="19989"/>
    <cellStyle name="Normal 11 6" xfId="19990"/>
    <cellStyle name="常规 3 4 2 2 2 4" xfId="19991"/>
    <cellStyle name="Heading 7 2" xfId="19992"/>
    <cellStyle name="警告文本 2 2 3" xfId="19993"/>
    <cellStyle name="合計 2 4 3 2 2 6 3" xfId="19994"/>
    <cellStyle name="Normal 11 7" xfId="19995"/>
    <cellStyle name="常规 3 4 2 2 2 5" xfId="19996"/>
    <cellStyle name="Heading 7 3" xfId="19997"/>
    <cellStyle name="警告文本 2 2 4" xfId="19998"/>
    <cellStyle name="Normal 11 8" xfId="19999"/>
    <cellStyle name="常规 3 4 2 2 2 6" xfId="20000"/>
    <cellStyle name="Heading 7 4" xfId="20001"/>
    <cellStyle name="警告文本 2 3 2" xfId="20002"/>
    <cellStyle name="合計 2 4 3 2 2 7 2" xfId="20003"/>
    <cellStyle name="Normal 12 6" xfId="20004"/>
    <cellStyle name="常规 3 4 2 2 3 4" xfId="20005"/>
    <cellStyle name="Heading 8 2" xfId="20006"/>
    <cellStyle name="Heading 8 3" xfId="20007"/>
    <cellStyle name="警告文本 2 3 3" xfId="20008"/>
    <cellStyle name="合計 2 4 3 2 2 7 3" xfId="20009"/>
    <cellStyle name="Normal 12 7" xfId="20010"/>
    <cellStyle name="Heading 8 4" xfId="20011"/>
    <cellStyle name="Normal 12 8" xfId="20012"/>
    <cellStyle name="警告文本 2 4 2" xfId="20013"/>
    <cellStyle name="合計 2 4 3 2 2 8 2" xfId="20014"/>
    <cellStyle name="Normal 13 6" xfId="20015"/>
    <cellStyle name="常规 3 4 2 2 4 4" xfId="20016"/>
    <cellStyle name="Heading 9 2" xfId="20017"/>
    <cellStyle name="Heading 9 3" xfId="20018"/>
    <cellStyle name="警告文本 2 4 3" xfId="20019"/>
    <cellStyle name="合計 2 4 3 2 2 8 3" xfId="20020"/>
    <cellStyle name="Normal 13 7" xfId="20021"/>
    <cellStyle name="Heading1 2 2" xfId="20022"/>
    <cellStyle name="Heading1 2 2 2" xfId="20023"/>
    <cellStyle name="常规 2 2 2 3 2 3 2 2 2 3" xfId="20024"/>
    <cellStyle name="Title 5" xfId="20025"/>
    <cellStyle name="Normal 14 2 2 5" xfId="20026"/>
    <cellStyle name="常规 6 13 4 2" xfId="20027"/>
    <cellStyle name="Heading1_(RVS)中東線運價獲利分析-2013預估" xfId="20028"/>
    <cellStyle name="强调文字颜色 5 2 3 3" xfId="20029"/>
    <cellStyle name="Heading2 2 2" xfId="20030"/>
    <cellStyle name="Heading2 2 3 2" xfId="20031"/>
    <cellStyle name="Input 11 3" xfId="20032"/>
    <cellStyle name="Heading2 2 4" xfId="20033"/>
    <cellStyle name="Heading2 2 5" xfId="20034"/>
    <cellStyle name="輸出 2 6 6 9 2" xfId="20035"/>
    <cellStyle name="超链接 3 4 2 5 5" xfId="20036"/>
    <cellStyle name="Hyperlink 10" xfId="20037"/>
    <cellStyle name="Normal 7 2 10" xfId="20038"/>
    <cellStyle name="Hyperlink 10 2" xfId="20039"/>
    <cellStyle name="Hyperlink 10 3" xfId="20040"/>
    <cellStyle name="備註 2 2 2 3 9 2" xfId="20041"/>
    <cellStyle name="常规 17 2 8 2" xfId="20042"/>
    <cellStyle name="輸出 2 6 6 9 3" xfId="20043"/>
    <cellStyle name="超链接 3 4 2 5 6" xfId="20044"/>
    <cellStyle name="Hyperlink 11" xfId="20045"/>
    <cellStyle name="Hyperlink 12" xfId="20046"/>
    <cellStyle name="常规 2 10 8 2" xfId="20047"/>
    <cellStyle name="常规 17 2 8 3" xfId="20048"/>
    <cellStyle name="Hyperlink 13" xfId="20049"/>
    <cellStyle name="常规 2 10 8 3" xfId="20050"/>
    <cellStyle name="Hyperlink 14" xfId="20051"/>
    <cellStyle name="Input 3 2 3 4" xfId="20052"/>
    <cellStyle name="Hyperlink 2" xfId="20053"/>
    <cellStyle name="Normal 7 2 2" xfId="20054"/>
    <cellStyle name="Hyperlink 2 2" xfId="20055"/>
    <cellStyle name="Normal 7 2 2 2" xfId="20056"/>
    <cellStyle name="Hyperlink 2 2 2" xfId="20057"/>
    <cellStyle name="備註 2 6 3 10" xfId="20058"/>
    <cellStyle name="Normal 7 2 2 2 2" xfId="20059"/>
    <cellStyle name="Hyperlink 2 2 2 2 3" xfId="20060"/>
    <cellStyle name="Hyperlink 2 2 2 3" xfId="20061"/>
    <cellStyle name="常规 21 3 2 2 4" xfId="20062"/>
    <cellStyle name="合計 2 3 5 2 11" xfId="20063"/>
    <cellStyle name="Hyperlink 2 2 2 3 3" xfId="20064"/>
    <cellStyle name="Hyperlink 2 2 2 4" xfId="20065"/>
    <cellStyle name="常规 42 3 2 3 3 2 2" xfId="20066"/>
    <cellStyle name="Hyperlink 2 2 2 5" xfId="20067"/>
    <cellStyle name="Hyperlink 2 2 2 6" xfId="20068"/>
    <cellStyle name="Hyperlink 2 2 3" xfId="20069"/>
    <cellStyle name="備註 2 6 3 11" xfId="20070"/>
    <cellStyle name="Normal 7 2 2 2 3" xfId="20071"/>
    <cellStyle name="Hyperlink 2 2 4" xfId="20072"/>
    <cellStyle name="Hyperlink 2 2 4 2" xfId="20073"/>
    <cellStyle name="Hyperlink 2 2 5" xfId="20074"/>
    <cellStyle name="Hyperlink 2 2 5 2" xfId="20075"/>
    <cellStyle name="Hyperlink 2 2 5 3" xfId="20076"/>
    <cellStyle name="Note 2 11 2" xfId="20077"/>
    <cellStyle name="Hyperlink 2 2 6" xfId="20078"/>
    <cellStyle name="Hyperlink 2 3" xfId="20079"/>
    <cellStyle name="Normal 7 2 2 3" xfId="20080"/>
    <cellStyle name="Hyperlink 2 3 2" xfId="20081"/>
    <cellStyle name="常规 4 4 2 2 2 2 3" xfId="20082"/>
    <cellStyle name="Hyperlink 2 3 2 2" xfId="20083"/>
    <cellStyle name="常规 4 4 2 2 2 2 4" xfId="20084"/>
    <cellStyle name="Hyperlink 2 3 2 3" xfId="20085"/>
    <cellStyle name="Input 4 2 2 2" xfId="20086"/>
    <cellStyle name="Hyperlink 2 3 3" xfId="20087"/>
    <cellStyle name="Input 4 2 2 3" xfId="20088"/>
    <cellStyle name="Hyperlink 2 3 4" xfId="20089"/>
    <cellStyle name="Input 4 2 2 3 2" xfId="20090"/>
    <cellStyle name="Hyperlink 2 3 4 2" xfId="20091"/>
    <cellStyle name="입력 2 3 2 2 7 2" xfId="20092"/>
    <cellStyle name="Input 4 2 2 4" xfId="20093"/>
    <cellStyle name="Hyperlink 2 3 5" xfId="20094"/>
    <cellStyle name="常规 2 4 3 2 2 3 2 2" xfId="20095"/>
    <cellStyle name="Note 4 2" xfId="20096"/>
    <cellStyle name="Hyperlink 2 4" xfId="20097"/>
    <cellStyle name="Normal 7 2 2 4" xfId="20098"/>
    <cellStyle name="Note 4 2 2" xfId="20099"/>
    <cellStyle name="Hyperlink 2 4 2" xfId="20100"/>
    <cellStyle name="Note 4 2 3" xfId="20101"/>
    <cellStyle name="Hyperlink 2 4 3" xfId="20102"/>
    <cellStyle name="Input 4 2 3 2" xfId="20103"/>
    <cellStyle name="Output 2 2 2 5 2 2" xfId="20104"/>
    <cellStyle name="Note 4 2 4" xfId="20105"/>
    <cellStyle name="Hyperlink 2 4 4" xfId="20106"/>
    <cellStyle name="Input 4 2 3 3" xfId="20107"/>
    <cellStyle name="Note 4 3" xfId="20108"/>
    <cellStyle name="Hyperlink 2 5" xfId="20109"/>
    <cellStyle name="Normal 7 2 2 5" xfId="20110"/>
    <cellStyle name="Note 4 3 2" xfId="20111"/>
    <cellStyle name="Hyperlink 2 5 2" xfId="20112"/>
    <cellStyle name="Note 4 3 2 2" xfId="20113"/>
    <cellStyle name="Hyperlink 2 5 2 2" xfId="20114"/>
    <cellStyle name="常规 13 8 2" xfId="20115"/>
    <cellStyle name="Note 4 4" xfId="20116"/>
    <cellStyle name="Hyperlink 2 6" xfId="20117"/>
    <cellStyle name="常规 13 8 2 2" xfId="20118"/>
    <cellStyle name="合計 2 5 2 4 12" xfId="20119"/>
    <cellStyle name="Note 4 4 2" xfId="20120"/>
    <cellStyle name="Hyperlink 2 6 2" xfId="20121"/>
    <cellStyle name="常规 13 8 3" xfId="20122"/>
    <cellStyle name="Note 4 5" xfId="20123"/>
    <cellStyle name="Hyperlink 2 7" xfId="20124"/>
    <cellStyle name="Note 4 5 2" xfId="20125"/>
    <cellStyle name="Hyperlink 2 7 2" xfId="20126"/>
    <cellStyle name="備註 2 6 4 10" xfId="20127"/>
    <cellStyle name="Note 4 6" xfId="20128"/>
    <cellStyle name="Hyperlink 2 8" xfId="20129"/>
    <cellStyle name="Note 4 7" xfId="20130"/>
    <cellStyle name="Hyperlink 2 9" xfId="20131"/>
    <cellStyle name="Hyperlink 3" xfId="20132"/>
    <cellStyle name="Normal 7 2 3" xfId="20133"/>
    <cellStyle name="Total 3 3 2 7" xfId="20134"/>
    <cellStyle name="Hyperlink 3 2" xfId="20135"/>
    <cellStyle name="Normal 7 2 3 2" xfId="20136"/>
    <cellStyle name="Hyperlink 3 2 2" xfId="20137"/>
    <cellStyle name="Hyperlink 3 2 2 2" xfId="20138"/>
    <cellStyle name="計算方式 2 5 6 7 2" xfId="20139"/>
    <cellStyle name="常规 2 2 4 4 9" xfId="20140"/>
    <cellStyle name="Normal 2 7 3" xfId="20141"/>
    <cellStyle name="Hyperlink 3 2 2 2 2" xfId="20142"/>
    <cellStyle name="常规 25 2 3 2 4 2" xfId="20143"/>
    <cellStyle name="Hyperlink 3 2 2 3" xfId="20144"/>
    <cellStyle name="Hyperlink 3 2 3" xfId="20145"/>
    <cellStyle name="Hyperlink 3 2 4" xfId="20146"/>
    <cellStyle name="Hyperlink 3 2 4 2" xfId="20147"/>
    <cellStyle name="Hyperlink 3 2 5" xfId="20148"/>
    <cellStyle name="Hyperlink 3 2 6" xfId="20149"/>
    <cellStyle name="Hyperlink 3 3" xfId="20150"/>
    <cellStyle name="Hyperlink 3 3 2" xfId="20151"/>
    <cellStyle name="常规 3 5 2 2 2 2 3" xfId="20152"/>
    <cellStyle name="Input 4 3 2 2" xfId="20153"/>
    <cellStyle name="備註 10 2" xfId="20154"/>
    <cellStyle name="Hyperlink 3 3 3" xfId="20155"/>
    <cellStyle name="一般 2 2 2 2 2 2" xfId="20156"/>
    <cellStyle name="常规 3 5 2 2 2 2 4" xfId="20157"/>
    <cellStyle name="Input 4 3 2 3" xfId="20158"/>
    <cellStyle name="メモ 7 2" xfId="20159"/>
    <cellStyle name="Hyperlink 3 3 4" xfId="20160"/>
    <cellStyle name="常规 3 4 4 2 2 2 2 2" xfId="20161"/>
    <cellStyle name="Input 4 3 2 4" xfId="20162"/>
    <cellStyle name="Hyperlink 3 3 5" xfId="20163"/>
    <cellStyle name="Note 5 2" xfId="20164"/>
    <cellStyle name="Hyperlink 3 4" xfId="20165"/>
    <cellStyle name="Note 5 2 2" xfId="20166"/>
    <cellStyle name="Hyperlink 3 4 2" xfId="20167"/>
    <cellStyle name="Normal 10 2 2 2 3" xfId="20168"/>
    <cellStyle name="Output 2 2 2 6 2 2" xfId="20169"/>
    <cellStyle name="Note 5 2 4" xfId="20170"/>
    <cellStyle name="Hyperlink 3 4 4" xfId="20171"/>
    <cellStyle name="Normal 10 2 2 2 5" xfId="20172"/>
    <cellStyle name="Input 4 3 3 3" xfId="20173"/>
    <cellStyle name="メモ 8 2" xfId="20174"/>
    <cellStyle name="常规 4 5 3 2 2 2" xfId="20175"/>
    <cellStyle name="Note 5 3" xfId="20176"/>
    <cellStyle name="Hyperlink 3 5" xfId="20177"/>
    <cellStyle name="Note 5 3 2" xfId="20178"/>
    <cellStyle name="Hyperlink 3 5 2" xfId="20179"/>
    <cellStyle name="Normal 10 2 2 3 3" xfId="20180"/>
    <cellStyle name="常规 4 5 3 2 2 3" xfId="20181"/>
    <cellStyle name="Note 5 4" xfId="20182"/>
    <cellStyle name="Hyperlink 3 6" xfId="20183"/>
    <cellStyle name="Note 5 5" xfId="20184"/>
    <cellStyle name="Hyperlink 3 7" xfId="20185"/>
    <cellStyle name="Note 5 6" xfId="20186"/>
    <cellStyle name="Hyperlink 3 8" xfId="20187"/>
    <cellStyle name="Note 5 7" xfId="20188"/>
    <cellStyle name="Hyperlink 3 9" xfId="20189"/>
    <cellStyle name="超链接 7 3 3 3 2" xfId="20190"/>
    <cellStyle name="Hyperlink 4" xfId="20191"/>
    <cellStyle name="常规 5 14 2 2" xfId="20192"/>
    <cellStyle name="Normal 7 2 4" xfId="20193"/>
    <cellStyle name="Linked Cell_2012_1st_Qtr_SKD_Review" xfId="20194"/>
    <cellStyle name="Hyperlink 4 2 2 2" xfId="20195"/>
    <cellStyle name="Вывод 3 8" xfId="20196"/>
    <cellStyle name="Normal 7 2 4 2 2 2" xfId="20197"/>
    <cellStyle name="Input 35" xfId="20198"/>
    <cellStyle name="Hyperlink 4 2 4" xfId="20199"/>
    <cellStyle name="Hyperlink 4 2 5" xfId="20200"/>
    <cellStyle name="輸入 2 6 2 4 2 3 3" xfId="20201"/>
    <cellStyle name="Hyperlink 4 2 7" xfId="20202"/>
    <cellStyle name="常规 4 4 2 4 2 2 3" xfId="20203"/>
    <cellStyle name="Hyperlink 4 3 2 2" xfId="20204"/>
    <cellStyle name="Hyperlink 4 3 2 2 2" xfId="20205"/>
    <cellStyle name="Hyperlink 4 3 2 3" xfId="20206"/>
    <cellStyle name="常规 2 6 10 2" xfId="20207"/>
    <cellStyle name="Hyperlink 4 3 2 4" xfId="20208"/>
    <cellStyle name="一般 2 2 2 3 2 2" xfId="20209"/>
    <cellStyle name="備註 2 5 2 2 2 4" xfId="20210"/>
    <cellStyle name="Input 4 4 2 3" xfId="20211"/>
    <cellStyle name="Hyperlink 4 3 4" xfId="20212"/>
    <cellStyle name="메모 3 10 2" xfId="20213"/>
    <cellStyle name="備註 2 5 2 2 2 5" xfId="20214"/>
    <cellStyle name="Input 4 4 2 4" xfId="20215"/>
    <cellStyle name="Hyperlink 4 3 5" xfId="20216"/>
    <cellStyle name="輔色4 2 2 2 6" xfId="20217"/>
    <cellStyle name="超链接 7 3 3 3 2 4" xfId="20218"/>
    <cellStyle name="Note 6 2" xfId="20219"/>
    <cellStyle name="Hyperlink 4 4" xfId="20220"/>
    <cellStyle name="Normal 7 2 4 4" xfId="20221"/>
    <cellStyle name="Normal 10 2 3 2 3" xfId="20222"/>
    <cellStyle name="常规 8 3 10" xfId="20223"/>
    <cellStyle name="Linked Cell 5" xfId="20224"/>
    <cellStyle name="Hyperlink 4 4 2" xfId="20225"/>
    <cellStyle name="常规 8 3 10 2" xfId="20226"/>
    <cellStyle name="Linked Cell 5 2" xfId="20227"/>
    <cellStyle name="Hyperlink 4 4 2 2" xfId="20228"/>
    <cellStyle name="Normal 10 2 3 2 4" xfId="20229"/>
    <cellStyle name="常规 8 3 11" xfId="20230"/>
    <cellStyle name="Linked Cell 6" xfId="20231"/>
    <cellStyle name="Hyperlink 4 4 3" xfId="20232"/>
    <cellStyle name="常规 3 5 2 2 3 3 3" xfId="20233"/>
    <cellStyle name="Input 4 4 3 2" xfId="20234"/>
    <cellStyle name="Normal 7 2 4 5" xfId="20235"/>
    <cellStyle name="常规 4 5 3 2 3 2" xfId="20236"/>
    <cellStyle name="Note 6 3" xfId="20237"/>
    <cellStyle name="Hyperlink 4 5" xfId="20238"/>
    <cellStyle name="Hyperlink 4 5 2" xfId="20239"/>
    <cellStyle name="常规 4 5 3 2 3 3" xfId="20240"/>
    <cellStyle name="Hyperlink 4 6" xfId="20241"/>
    <cellStyle name="Hyperlink 4 7" xfId="20242"/>
    <cellStyle name="Hyperlink 4 8" xfId="20243"/>
    <cellStyle name="超链接 7 3 3 3 3" xfId="20244"/>
    <cellStyle name="Hyperlink 5" xfId="20245"/>
    <cellStyle name="常规 5 14 2 3" xfId="20246"/>
    <cellStyle name="Normal 7 2 5" xfId="20247"/>
    <cellStyle name="常规 2 27 2 2" xfId="20248"/>
    <cellStyle name="常规 2 32 2 2" xfId="20249"/>
    <cellStyle name="壞_Zhiyu_201209" xfId="20250"/>
    <cellStyle name="Normal 7 2 5 2 2" xfId="20251"/>
    <cellStyle name="标题 4 2 3 3" xfId="20252"/>
    <cellStyle name="Hyperlink 5 2 2" xfId="20253"/>
    <cellStyle name="Hyperlink 5 2 2 2" xfId="20254"/>
    <cellStyle name="壞_Zhiyu_201209 2" xfId="20255"/>
    <cellStyle name="Normal 7 2 5 2 2 2" xfId="20256"/>
    <cellStyle name="Hyperlink 5 2 3" xfId="20257"/>
    <cellStyle name="Normal 7 2 5 2 3" xfId="20258"/>
    <cellStyle name="Hyperlink 5 2 3 2" xfId="20259"/>
    <cellStyle name="常规 3 3 2 6" xfId="20260"/>
    <cellStyle name="Hyperlink 5 2 3 2 2" xfId="20261"/>
    <cellStyle name="常规 18 3 5 3" xfId="20262"/>
    <cellStyle name="常规 3 3 2 6 2" xfId="20263"/>
    <cellStyle name="Hyperlink 5 2 4" xfId="20264"/>
    <cellStyle name="Hyperlink 5 2 4 2" xfId="20265"/>
    <cellStyle name="常规 3 3 3 6" xfId="20266"/>
    <cellStyle name="Hyperlink 5 2 5" xfId="20267"/>
    <cellStyle name="Hyperlink 5 3" xfId="20268"/>
    <cellStyle name="常规 2 3 10 2 2" xfId="20269"/>
    <cellStyle name="Normal 7 2 5 3" xfId="20270"/>
    <cellStyle name="常规 2 27 2 2 3" xfId="20271"/>
    <cellStyle name="Normal 7 2 5 3 2" xfId="20272"/>
    <cellStyle name="标题 4 2 4 3" xfId="20273"/>
    <cellStyle name="Hyperlink 5 3 2" xfId="20274"/>
    <cellStyle name="Hyperlink 5 3 2 2" xfId="20275"/>
    <cellStyle name="Input 4 5 2 2" xfId="20276"/>
    <cellStyle name="Warning Text 2" xfId="20277"/>
    <cellStyle name="Hyperlink 5 3 3" xfId="20278"/>
    <cellStyle name="Note 7 2" xfId="20279"/>
    <cellStyle name="Hyperlink 5 4" xfId="20280"/>
    <cellStyle name="Normal 7 2 5 4" xfId="20281"/>
    <cellStyle name="Hyperlink 5 5" xfId="20282"/>
    <cellStyle name="Normal 7 2 5 5" xfId="20283"/>
    <cellStyle name="Hyperlink 5 6" xfId="20284"/>
    <cellStyle name="Hyperlink 5 7" xfId="20285"/>
    <cellStyle name="一般 10 2" xfId="20286"/>
    <cellStyle name="Hyperlink 5 8" xfId="20287"/>
    <cellStyle name="超链接 7 3 3 3 4" xfId="20288"/>
    <cellStyle name="Hyperlink 6" xfId="20289"/>
    <cellStyle name="常规 5 14 2 4" xfId="20290"/>
    <cellStyle name="Normal 7 2 6" xfId="20291"/>
    <cellStyle name="常规 2 27 2 3" xfId="20292"/>
    <cellStyle name="常规 2 32 2 3" xfId="20293"/>
    <cellStyle name="常规 4 6 4 2" xfId="20294"/>
    <cellStyle name="Hyperlink 6 2" xfId="20295"/>
    <cellStyle name="Normal 7 2 6 2" xfId="20296"/>
    <cellStyle name="Hyperlink 6 2 2" xfId="20297"/>
    <cellStyle name="Normal 7 2 6 2 2" xfId="20298"/>
    <cellStyle name="Hyperlink 6 2 2 2" xfId="20299"/>
    <cellStyle name="Hyperlink 6 2 3" xfId="20300"/>
    <cellStyle name="Hyperlink 6 2 3 2" xfId="20301"/>
    <cellStyle name="常规 4 3 2 6" xfId="20302"/>
    <cellStyle name="Hyperlink 6 2 3 2 2" xfId="20303"/>
    <cellStyle name="常规 4 3 2 6 2" xfId="20304"/>
    <cellStyle name="Hyperlink 6 2 4" xfId="20305"/>
    <cellStyle name="Hyperlink 6 2 4 2" xfId="20306"/>
    <cellStyle name="常规 4 3 3 6" xfId="20307"/>
    <cellStyle name="Hyperlink 6 3" xfId="20308"/>
    <cellStyle name="Normal 7 2 6 3" xfId="20309"/>
    <cellStyle name="Hyperlink 6 3 2" xfId="20310"/>
    <cellStyle name="Hyperlink 6 4 2 2" xfId="20311"/>
    <cellStyle name="Note 2 4 2 3" xfId="20312"/>
    <cellStyle name="Hyperlink 6 5" xfId="20313"/>
    <cellStyle name="一般 9 3 2" xfId="20314"/>
    <cellStyle name="Note 2 4 2 4" xfId="20315"/>
    <cellStyle name="Hyperlink 6 6" xfId="20316"/>
    <cellStyle name="Output 2 3 2 6 3" xfId="20317"/>
    <cellStyle name="常规 2 4 8 2 2 3" xfId="20318"/>
    <cellStyle name="計算方式 2 2 2 5 2 7 2" xfId="20319"/>
    <cellStyle name="Hyperlink 7 2 2" xfId="20320"/>
    <cellStyle name="備註 2 7 3 10" xfId="20321"/>
    <cellStyle name="差_中远印度各类数据统计201212" xfId="20322"/>
    <cellStyle name="計算方式 2 2 2 5 2 7 3" xfId="20323"/>
    <cellStyle name="Hyperlink 7 2 3" xfId="20324"/>
    <cellStyle name="常规 2 2 3 3 2 2 2 2 4" xfId="20325"/>
    <cellStyle name="Output 2 3 2 7 3" xfId="20326"/>
    <cellStyle name="計算方式 2 2 2 5 2 8 2" xfId="20327"/>
    <cellStyle name="Hyperlink 7 3 2" xfId="20328"/>
    <cellStyle name="Output 2 3 2 4" xfId="20329"/>
    <cellStyle name="Hyperlink 7 3 2 2" xfId="20330"/>
    <cellStyle name="Итог 3 8 3" xfId="20331"/>
    <cellStyle name="Note 2 4 3 2" xfId="20332"/>
    <cellStyle name="超链接 2 4 3 2 2 2 2" xfId="20333"/>
    <cellStyle name="常规 2 2 3 4 2 3 2 3" xfId="20334"/>
    <cellStyle name="計算方式 2 2 2 5 2 9" xfId="20335"/>
    <cellStyle name="Hyperlink 7 4" xfId="20336"/>
    <cellStyle name="Output 2 3 2 8 3" xfId="20337"/>
    <cellStyle name="計算方式 2 2 2 5 2 9 2" xfId="20338"/>
    <cellStyle name="Hyperlink 7 4 2" xfId="20339"/>
    <cellStyle name="Hyperlink 7 5" xfId="20340"/>
    <cellStyle name="Итог 3 9 3" xfId="20341"/>
    <cellStyle name="Note 2 4 4 2" xfId="20342"/>
    <cellStyle name="Hyperlink 8 4" xfId="20343"/>
    <cellStyle name="合計 5 2 2" xfId="20344"/>
    <cellStyle name="Hyperlink 9 2" xfId="20345"/>
    <cellStyle name="超链接 5 3 3 3 5" xfId="20346"/>
    <cellStyle name="超链接 3 4 4 2 2 2 2" xfId="20347"/>
    <cellStyle name="Note 2 4 5 2" xfId="20348"/>
    <cellStyle name="合計 5 2 4" xfId="20349"/>
    <cellStyle name="Hyperlink 9 4" xfId="20350"/>
    <cellStyle name="Normal 5 3 2 2 4" xfId="20351"/>
    <cellStyle name="常规 9 3 10" xfId="20352"/>
    <cellStyle name="合計 5 2 4 2" xfId="20353"/>
    <cellStyle name="Hyperlink 9 4 2" xfId="20354"/>
    <cellStyle name="Hyperlink seguido" xfId="20355"/>
    <cellStyle name="Hyperlink seguido 2" xfId="20356"/>
    <cellStyle name="Input 5 15" xfId="20357"/>
    <cellStyle name="imexp" xfId="20358"/>
    <cellStyle name="Input 2 3 5 2 2" xfId="20359"/>
    <cellStyle name="imexp 3" xfId="20360"/>
    <cellStyle name="超链接 3 5 2 3 3 2 2" xfId="20361"/>
    <cellStyle name="Input 2 3 3" xfId="20362"/>
    <cellStyle name="Input" xfId="20363"/>
    <cellStyle name="Input [yellow]" xfId="20364"/>
    <cellStyle name="Note 3 2 4 2 2" xfId="20365"/>
    <cellStyle name="一般 11 5 4" xfId="20366"/>
    <cellStyle name="合計 2 5 5 2 3 2" xfId="20367"/>
    <cellStyle name="Input [yellow] 10 2" xfId="20368"/>
    <cellStyle name="備註 2 4 2 2 6 2" xfId="20369"/>
    <cellStyle name="Note 3 2 4 3" xfId="20370"/>
    <cellStyle name="常规 2 37 3 3" xfId="20371"/>
    <cellStyle name="注释 2 4 2" xfId="20372"/>
    <cellStyle name="合計 2 5 5 2 4" xfId="20373"/>
    <cellStyle name="Input [yellow] 11" xfId="20374"/>
    <cellStyle name="Note 3 2 4 4" xfId="20375"/>
    <cellStyle name="注释 2 4 3" xfId="20376"/>
    <cellStyle name="合計 2 5 5 2 5" xfId="20377"/>
    <cellStyle name="Input [yellow] 12" xfId="20378"/>
    <cellStyle name="Input [yellow] 2" xfId="20379"/>
    <cellStyle name="Input [yellow] 2 10" xfId="20380"/>
    <cellStyle name="說明文字 3" xfId="20381"/>
    <cellStyle name="Input [yellow] 2 10 2" xfId="20382"/>
    <cellStyle name="說明文字 4" xfId="20383"/>
    <cellStyle name="Input [yellow] 2 10 3" xfId="20384"/>
    <cellStyle name="常规 2 2 2 2 2 2 2 2 2" xfId="20385"/>
    <cellStyle name="Input 3 4 12" xfId="20386"/>
    <cellStyle name="Input [yellow] 2 13" xfId="20387"/>
    <cellStyle name="Input [yellow] 2 2 2 4" xfId="20388"/>
    <cellStyle name="Input [yellow] 2 3" xfId="20389"/>
    <cellStyle name="Input [yellow] 2 4" xfId="20390"/>
    <cellStyle name="설명 텍스트 3" xfId="20391"/>
    <cellStyle name="Normal 2 7 2 3 2" xfId="20392"/>
    <cellStyle name="好_麥寮二線研究HK 版 3" xfId="20393"/>
    <cellStyle name="경고문 2 2 4" xfId="20394"/>
    <cellStyle name="Input [yellow] 2 7" xfId="20395"/>
    <cellStyle name="강조색6 3" xfId="20396"/>
    <cellStyle name="常规 3 7 2 7" xfId="20397"/>
    <cellStyle name="설명 텍스트 3 2" xfId="20398"/>
    <cellStyle name="Normal 2 7 2 3 2 2" xfId="20399"/>
    <cellStyle name="常规 3 11 6" xfId="20400"/>
    <cellStyle name="Input [yellow] 2 7 2" xfId="20401"/>
    <cellStyle name="Input [yellow] 2 7 3" xfId="20402"/>
    <cellStyle name="설명 텍스트 4" xfId="20403"/>
    <cellStyle name="Normal 2 7 2 3 3" xfId="20404"/>
    <cellStyle name="경고문 2 2 5" xfId="20405"/>
    <cellStyle name="Input [yellow] 2 8" xfId="20406"/>
    <cellStyle name="Input [yellow] 2 8 2" xfId="20407"/>
    <cellStyle name="Input [yellow] 2 8 3" xfId="20408"/>
    <cellStyle name="Input [yellow] 2 9" xfId="20409"/>
    <cellStyle name="Input [yellow] 2 9 3" xfId="20410"/>
    <cellStyle name="Input [yellow] 3" xfId="20411"/>
    <cellStyle name="Input [yellow] 3 2" xfId="20412"/>
    <cellStyle name="常规 3 15 9 3" xfId="20413"/>
    <cellStyle name="Input [yellow] 3 4" xfId="20414"/>
    <cellStyle name="Input [yellow] 4" xfId="20415"/>
    <cellStyle name="標題 1 2 6" xfId="20416"/>
    <cellStyle name="Input [yellow] 4 2" xfId="20417"/>
    <cellStyle name="Input [yellow] 5" xfId="20418"/>
    <cellStyle name="Input [yellow] 5 2" xfId="20419"/>
    <cellStyle name="Input [yellow] 5 3" xfId="20420"/>
    <cellStyle name="Input [yellow] 6 2" xfId="20421"/>
    <cellStyle name="備註 2 7 2 9" xfId="20422"/>
    <cellStyle name="pricing 2 2" xfId="20423"/>
    <cellStyle name="Input [yellow] 6 3" xfId="20424"/>
    <cellStyle name="pricing 2 3" xfId="20425"/>
    <cellStyle name="Input [yellow] 9 2" xfId="20426"/>
    <cellStyle name="Input [yellow] 9 3" xfId="20427"/>
    <cellStyle name="Input 9 2 9 2" xfId="20428"/>
    <cellStyle name="Input 10 10" xfId="20429"/>
    <cellStyle name="标题 4 5" xfId="20430"/>
    <cellStyle name="Input 10 10 2" xfId="20431"/>
    <cellStyle name="标题 4 6" xfId="20432"/>
    <cellStyle name="Input 10 10 3" xfId="20433"/>
    <cellStyle name="Input 9 2 9 3" xfId="20434"/>
    <cellStyle name="Input 10 11" xfId="20435"/>
    <cellStyle name="Normal 2 7 4 2" xfId="20436"/>
    <cellStyle name="Input 10 12" xfId="20437"/>
    <cellStyle name="Input 10 2 10" xfId="20438"/>
    <cellStyle name="常规 3 3 3 2 5" xfId="20439"/>
    <cellStyle name="Input 10 2 2 2" xfId="20440"/>
    <cellStyle name="常规 17 5 3 2 2 3" xfId="20441"/>
    <cellStyle name="備註 2 4 3 6" xfId="20442"/>
    <cellStyle name="Input 20 8 2" xfId="20443"/>
    <cellStyle name="Input 15 8 2" xfId="20444"/>
    <cellStyle name="備註 2 4 3 7" xfId="20445"/>
    <cellStyle name="超链接 3 2 2 5 2 2" xfId="20446"/>
    <cellStyle name="Input 10 2 2 3" xfId="20447"/>
    <cellStyle name="備註 2 4 4 6" xfId="20448"/>
    <cellStyle name="Input 10 2 3 2" xfId="20449"/>
    <cellStyle name="Input 20 9 2" xfId="20450"/>
    <cellStyle name="Input 15 9 2" xfId="20451"/>
    <cellStyle name="備註 2 4 4 7" xfId="20452"/>
    <cellStyle name="超链接 3 2 2 5 3 2" xfId="20453"/>
    <cellStyle name="Input 10 2 3 3" xfId="20454"/>
    <cellStyle name="강조색2 4 3" xfId="20455"/>
    <cellStyle name="Input 10 2 4" xfId="20456"/>
    <cellStyle name="備註 2 4 5 6" xfId="20457"/>
    <cellStyle name="Input 10 2 4 2" xfId="20458"/>
    <cellStyle name="備註 2 4 5 7" xfId="20459"/>
    <cellStyle name="Input 10 2 4 3" xfId="20460"/>
    <cellStyle name="Input 10 2 5" xfId="20461"/>
    <cellStyle name="Input 10 2 5 2" xfId="20462"/>
    <cellStyle name="Input 10 2 5 3" xfId="20463"/>
    <cellStyle name="Input 10 2 6" xfId="20464"/>
    <cellStyle name="Input 10 2 7" xfId="20465"/>
    <cellStyle name="Input 10 2 7 2" xfId="20466"/>
    <cellStyle name="Input 10 2 7 3" xfId="20467"/>
    <cellStyle name="常规 2 9 2 2" xfId="20468"/>
    <cellStyle name="输入 3 2 2" xfId="20469"/>
    <cellStyle name="Input 10 2 8" xfId="20470"/>
    <cellStyle name="Input 10 2 8 2" xfId="20471"/>
    <cellStyle name="常规 4 3 3 2 5" xfId="20472"/>
    <cellStyle name="常规 2 9 2 2 2" xfId="20473"/>
    <cellStyle name="常规 2 9 2 2 3" xfId="20474"/>
    <cellStyle name="超链接 3 2 10" xfId="20475"/>
    <cellStyle name="Input 10 2 8 3" xfId="20476"/>
    <cellStyle name="常规 2 9 2 3" xfId="20477"/>
    <cellStyle name="Input 10 2 9" xfId="20478"/>
    <cellStyle name="常规 2 9 2 3 2" xfId="20479"/>
    <cellStyle name="Input 10 2 9 2" xfId="20480"/>
    <cellStyle name="常规 2 9 2 3 3" xfId="20481"/>
    <cellStyle name="常规 3 2 5 2 3 2 2" xfId="20482"/>
    <cellStyle name="Input 10 2 9 3" xfId="20483"/>
    <cellStyle name="Input 10 5 2" xfId="20484"/>
    <cellStyle name="Input 10 5 3" xfId="20485"/>
    <cellStyle name="常规 3 3 10 2" xfId="20486"/>
    <cellStyle name="輸出 2 2 3 3 3 2" xfId="20487"/>
    <cellStyle name="Input 10 8" xfId="20488"/>
    <cellStyle name="輸出 2 2 3 3 3 3" xfId="20489"/>
    <cellStyle name="Input 10 9" xfId="20490"/>
    <cellStyle name="常规 10 2 2 3 2 2" xfId="20491"/>
    <cellStyle name="常规 3 2 3 2 11" xfId="20492"/>
    <cellStyle name="輸入 2 5 5 8 3" xfId="20493"/>
    <cellStyle name="Input 11 2" xfId="20494"/>
    <cellStyle name="Input 14 13" xfId="20495"/>
    <cellStyle name="Input 11 2 10" xfId="20496"/>
    <cellStyle name="常规 10 2 2 3 2 2 2" xfId="20497"/>
    <cellStyle name="Input 11 2 2" xfId="20498"/>
    <cellStyle name="Title 4 2 4" xfId="20499"/>
    <cellStyle name="Input 11 2 2 2" xfId="20500"/>
    <cellStyle name="超链接 3 2 3 5 2 2" xfId="20501"/>
    <cellStyle name="Input 11 2 2 3" xfId="20502"/>
    <cellStyle name="강조색3 4 2" xfId="20503"/>
    <cellStyle name="Input 11 2 3" xfId="20504"/>
    <cellStyle name="Input 11 2 3 2" xfId="20505"/>
    <cellStyle name="Title 2 2" xfId="20506"/>
    <cellStyle name="Input 11 2 3 3" xfId="20507"/>
    <cellStyle name="Normal 14 2 2 2 2" xfId="20508"/>
    <cellStyle name="강조색3 4 3" xfId="20509"/>
    <cellStyle name="Input 11 2 4" xfId="20510"/>
    <cellStyle name="Input 11 2 4 2" xfId="20511"/>
    <cellStyle name="Title 3 2" xfId="20512"/>
    <cellStyle name="Input 11 2 4 3" xfId="20513"/>
    <cellStyle name="Normal 14 2 2 3 2" xfId="20514"/>
    <cellStyle name="Input 11 2 5" xfId="20515"/>
    <cellStyle name="Input 11 2 5 2" xfId="20516"/>
    <cellStyle name="Input 11 2 6" xfId="20517"/>
    <cellStyle name="合計 2 4 3 2 10" xfId="20518"/>
    <cellStyle name="Input 11 2 6 2" xfId="20519"/>
    <cellStyle name="Title 5 2" xfId="20520"/>
    <cellStyle name="合計 2 4 3 2 11" xfId="20521"/>
    <cellStyle name="Input 11 2 6 3" xfId="20522"/>
    <cellStyle name="常规 42 6 9 2" xfId="20523"/>
    <cellStyle name="输入 2 4 11 3" xfId="20524"/>
    <cellStyle name="Total 2 10" xfId="20525"/>
    <cellStyle name="Input 11 2 7" xfId="20526"/>
    <cellStyle name="Input 11 2 7 2" xfId="20527"/>
    <cellStyle name="Input 11 2 8 2" xfId="20528"/>
    <cellStyle name="常规 4 4 3 2 5" xfId="20529"/>
    <cellStyle name="Input 11 2 8 3" xfId="20530"/>
    <cellStyle name="輸出 2 5 2 4 2 7" xfId="20531"/>
    <cellStyle name="超链接 2 5 10" xfId="20532"/>
    <cellStyle name="常规 2 2 2 3 12" xfId="20533"/>
    <cellStyle name="Input 11 4 2" xfId="20534"/>
    <cellStyle name="輸出 2 5 2 4 2 8" xfId="20535"/>
    <cellStyle name="超链接 2 5 11" xfId="20536"/>
    <cellStyle name="常规 2 2 2 3 13" xfId="20537"/>
    <cellStyle name="Input 11 4 3" xfId="20538"/>
    <cellStyle name="Input 11 5 2" xfId="20539"/>
    <cellStyle name="Input 11 5 3" xfId="20540"/>
    <cellStyle name="一般 6 3 2 3" xfId="20541"/>
    <cellStyle name="Input 11 6 2" xfId="20542"/>
    <cellStyle name="Input 3 4 4 2 2" xfId="20543"/>
    <cellStyle name="一般 6 3 2 4" xfId="20544"/>
    <cellStyle name="Input 11 6 3" xfId="20545"/>
    <cellStyle name="Вычисление 2 2 2" xfId="20546"/>
    <cellStyle name="Input 11 7" xfId="20547"/>
    <cellStyle name="Вычисление 2 2 2 2" xfId="20548"/>
    <cellStyle name="一般 6 3 3 3" xfId="20549"/>
    <cellStyle name="Input 11 7 2" xfId="20550"/>
    <cellStyle name="Вычисление 2 2 4" xfId="20551"/>
    <cellStyle name="輸出 2 2 3 3 4 3" xfId="20552"/>
    <cellStyle name="Input 11 9" xfId="20553"/>
    <cellStyle name="超链接 2 6 10" xfId="20554"/>
    <cellStyle name="Вычисление 2 2 4 2" xfId="20555"/>
    <cellStyle name="Input 11 9 2" xfId="20556"/>
    <cellStyle name="超链接 2 6 11" xfId="20557"/>
    <cellStyle name="Вычисление 2 2 4 3" xfId="20558"/>
    <cellStyle name="Input 11 9 3" xfId="20559"/>
    <cellStyle name="常规 2 2 2 8 2" xfId="20560"/>
    <cellStyle name="Input 12 10" xfId="20561"/>
    <cellStyle name="常规 2 2 2 8 2 2" xfId="20562"/>
    <cellStyle name="Input 12 10 2" xfId="20563"/>
    <cellStyle name="輸出 2 12 2 8 2" xfId="20564"/>
    <cellStyle name="常规 2 2 2 8 2 3" xfId="20565"/>
    <cellStyle name="Input 12 10 3" xfId="20566"/>
    <cellStyle name="常规 2 2 2 8 3" xfId="20567"/>
    <cellStyle name="Input 12 11" xfId="20568"/>
    <cellStyle name="Output 2 5 4 2" xfId="20569"/>
    <cellStyle name="常规 5 2 2 4 3 2" xfId="20570"/>
    <cellStyle name="Input 12 2 10" xfId="20571"/>
    <cellStyle name="常规 3 10 11" xfId="20572"/>
    <cellStyle name="Output 2 5 4 3" xfId="20573"/>
    <cellStyle name="常规 5 2 2 4 3 3" xfId="20574"/>
    <cellStyle name="Input 12 2 11" xfId="20575"/>
    <cellStyle name="常规 3 7 3" xfId="20576"/>
    <cellStyle name="Input 12 2 2 2" xfId="20577"/>
    <cellStyle name="常规 3 8 3" xfId="20578"/>
    <cellStyle name="Input 12 2 3 2" xfId="20579"/>
    <cellStyle name="Normal 14 3 2 2 2" xfId="20580"/>
    <cellStyle name="常规 3 8 4" xfId="20581"/>
    <cellStyle name="Input 12 2 3 3" xfId="20582"/>
    <cellStyle name="강조색4 4 3" xfId="20583"/>
    <cellStyle name="Input 12 2 4" xfId="20584"/>
    <cellStyle name="常规 3 9 3" xfId="20585"/>
    <cellStyle name="Input 12 2 4 2" xfId="20586"/>
    <cellStyle name="常规 3 9 4" xfId="20587"/>
    <cellStyle name="Input 12 2 4 3" xfId="20588"/>
    <cellStyle name="Input 12 2 8 2" xfId="20589"/>
    <cellStyle name="Input 12 2 8 3" xfId="20590"/>
    <cellStyle name="Input 12 2 9 2" xfId="20591"/>
    <cellStyle name="Input 12 2 9 3" xfId="20592"/>
    <cellStyle name="輸出 2 5 2 5 2 8" xfId="20593"/>
    <cellStyle name="常规 42 2 2 2 2" xfId="20594"/>
    <cellStyle name="Input 12 4 3" xfId="20595"/>
    <cellStyle name="Input 12 5 2" xfId="20596"/>
    <cellStyle name="常规 42 2 2 3 2" xfId="20597"/>
    <cellStyle name="Input 12 5 3" xfId="20598"/>
    <cellStyle name="一般 6 4 2 3" xfId="20599"/>
    <cellStyle name="Input 12 6 2" xfId="20600"/>
    <cellStyle name="常规 42 2 2 4 2" xfId="20601"/>
    <cellStyle name="一般 6 4 2 4" xfId="20602"/>
    <cellStyle name="Input 12 6 3" xfId="20603"/>
    <cellStyle name="一般 6 4 3 3" xfId="20604"/>
    <cellStyle name="Input 12 7 2" xfId="20605"/>
    <cellStyle name="常规 42 2 2 5 2" xfId="20606"/>
    <cellStyle name="Input 12 7 3" xfId="20607"/>
    <cellStyle name="Input 13" xfId="20608"/>
    <cellStyle name="どちらでもない 2" xfId="20609"/>
    <cellStyle name="常规 3 4 6 3" xfId="20610"/>
    <cellStyle name="常规 10 2 2 3 4" xfId="20611"/>
    <cellStyle name="計算方式 2 7 4 2 4" xfId="20612"/>
    <cellStyle name="Input 13 2" xfId="20613"/>
    <cellStyle name="どちらでもない 2 2" xfId="20614"/>
    <cellStyle name="常规 3 4 6 3 2" xfId="20615"/>
    <cellStyle name="Note 4 2 2 5" xfId="20616"/>
    <cellStyle name="Input 13 2 10" xfId="20617"/>
    <cellStyle name="超链接 2 8 2" xfId="20618"/>
    <cellStyle name="Note 4 2 2 6" xfId="20619"/>
    <cellStyle name="輸入 2 5 2 5 10" xfId="20620"/>
    <cellStyle name="Input 13 2 11" xfId="20621"/>
    <cellStyle name="一般 20 2" xfId="20622"/>
    <cellStyle name="一般 15 2" xfId="20623"/>
    <cellStyle name="Total 2 2 4 4" xfId="20624"/>
    <cellStyle name="計算方式 2 7 4 2 4 2" xfId="20625"/>
    <cellStyle name="Input 13 2 2" xfId="20626"/>
    <cellStyle name="一般 20 3" xfId="20627"/>
    <cellStyle name="一般 15 3" xfId="20628"/>
    <cellStyle name="Total 2 2 4 5" xfId="20629"/>
    <cellStyle name="설명 텍스트 2 3 2" xfId="20630"/>
    <cellStyle name="計算方式 2 7 4 2 4 3" xfId="20631"/>
    <cellStyle name="Input 13 2 3" xfId="20632"/>
    <cellStyle name="常规 3 10 7 2" xfId="20633"/>
    <cellStyle name="강조색5 4 2" xfId="20634"/>
    <cellStyle name="Total 2 2 4 5 2" xfId="20635"/>
    <cellStyle name="Итог 2 2 4" xfId="20636"/>
    <cellStyle name="Input 13 2 3 2" xfId="20637"/>
    <cellStyle name="Total 2 2 4 5 3" xfId="20638"/>
    <cellStyle name="Итог 2 2 5" xfId="20639"/>
    <cellStyle name="Input 13 2 3 3" xfId="20640"/>
    <cellStyle name="常规 12 7 2" xfId="20641"/>
    <cellStyle name="Total 2 2 4 6" xfId="20642"/>
    <cellStyle name="설명 텍스트 2 3 3" xfId="20643"/>
    <cellStyle name="Input 13 2 4" xfId="20644"/>
    <cellStyle name="常规 3 10 7 3" xfId="20645"/>
    <cellStyle name="강조색5 4 3" xfId="20646"/>
    <cellStyle name="Акцент4" xfId="20647"/>
    <cellStyle name="Input 13 2 4 2" xfId="20648"/>
    <cellStyle name="Акцент5" xfId="20649"/>
    <cellStyle name="Input 13 2 4 3" xfId="20650"/>
    <cellStyle name="Total 2 2 4 7" xfId="20651"/>
    <cellStyle name="Input 13 2 5" xfId="20652"/>
    <cellStyle name="Input 13 2 5 3" xfId="20653"/>
    <cellStyle name="常规 12 9 2" xfId="20654"/>
    <cellStyle name="Total 2 2 4 8" xfId="20655"/>
    <cellStyle name="Input 13 2 6" xfId="20656"/>
    <cellStyle name="Input 13 2 6 2" xfId="20657"/>
    <cellStyle name="Input 13 2 6 3" xfId="20658"/>
    <cellStyle name="常规 4 10 2" xfId="20659"/>
    <cellStyle name="Input 13 2 7" xfId="20660"/>
    <cellStyle name="Input 13 2 7 2" xfId="20661"/>
    <cellStyle name="Input 13 2 7 3" xfId="20662"/>
    <cellStyle name="常规 4 11 2" xfId="20663"/>
    <cellStyle name="Note 2 3 2 3" xfId="20664"/>
    <cellStyle name="Input 13 2 8 2" xfId="20665"/>
    <cellStyle name="一般 8 3 2" xfId="20666"/>
    <cellStyle name="Note 2 3 2 4" xfId="20667"/>
    <cellStyle name="Input 13 2 8 3" xfId="20668"/>
    <cellStyle name="常规 4 12 2" xfId="20669"/>
    <cellStyle name="Note 2 3 3 3" xfId="20670"/>
    <cellStyle name="好_中远印度各类数据统计201212_副本东南亚分部各类数据统计201303 2" xfId="20671"/>
    <cellStyle name="Input 13 2 9 2" xfId="20672"/>
    <cellStyle name="常规 2 2 3 4 2 2 2 4" xfId="20673"/>
    <cellStyle name="計算方式 2 7 4 2 5" xfId="20674"/>
    <cellStyle name="Input 13 3" xfId="20675"/>
    <cellStyle name="どちらでもない 2 3" xfId="20676"/>
    <cellStyle name="常规 3 4 6 3 3" xfId="20677"/>
    <cellStyle name="一般 16 2" xfId="20678"/>
    <cellStyle name="合計 2 4 4 2 2 3" xfId="20679"/>
    <cellStyle name="Total 2 2 5 4" xfId="20680"/>
    <cellStyle name="計算方式 2 7 4 2 5 2" xfId="20681"/>
    <cellStyle name="Input 13 3 2" xfId="20682"/>
    <cellStyle name="一般 16 3" xfId="20683"/>
    <cellStyle name="Total 2 2 5 5" xfId="20684"/>
    <cellStyle name="설명 텍스트 2 4 2" xfId="20685"/>
    <cellStyle name="計算方式 2 7 4 2 5 3" xfId="20686"/>
    <cellStyle name="Input 13 3 3" xfId="20687"/>
    <cellStyle name="常规 3 10 8 2" xfId="20688"/>
    <cellStyle name="강조색5 5 2" xfId="20689"/>
    <cellStyle name="計算方式 2 7 4 2 6 2" xfId="20690"/>
    <cellStyle name="計算方式 2 3 2 5 12" xfId="20691"/>
    <cellStyle name="Input 13 4 2" xfId="20692"/>
    <cellStyle name="常规 42 2 3 2 2" xfId="20693"/>
    <cellStyle name="計算方式 2 7 4 2 6 3" xfId="20694"/>
    <cellStyle name="Input 13 4 3" xfId="20695"/>
    <cellStyle name="常规 3 10 9 2" xfId="20696"/>
    <cellStyle name="常规 6 2 11" xfId="20697"/>
    <cellStyle name="計算方式 2 7 4 2 8" xfId="20698"/>
    <cellStyle name="Input 13 6" xfId="20699"/>
    <cellStyle name="計算方式 2 7 4 2 8 2" xfId="20700"/>
    <cellStyle name="Input 13 6 2" xfId="20701"/>
    <cellStyle name="計算方式 2 7 4 2 8 3" xfId="20702"/>
    <cellStyle name="Input 13 6 3" xfId="20703"/>
    <cellStyle name="計算方式 2 7 4 2 9 3" xfId="20704"/>
    <cellStyle name="Input 13 7 3" xfId="20705"/>
    <cellStyle name="備註 2 2 2 8" xfId="20706"/>
    <cellStyle name="常规 14 9" xfId="20707"/>
    <cellStyle name="Input 14 10" xfId="20708"/>
    <cellStyle name="Input 14 10 2" xfId="20709"/>
    <cellStyle name="Input 14 10 3" xfId="20710"/>
    <cellStyle name="Input 14 12" xfId="20711"/>
    <cellStyle name="Title 2 2 4 2" xfId="20712"/>
    <cellStyle name="Output 2 2 6 2 3" xfId="20713"/>
    <cellStyle name="Input 14 2 10" xfId="20714"/>
    <cellStyle name="Input 14 2 2 2" xfId="20715"/>
    <cellStyle name="好_COSCON THAILAND COSNAM STAFF 2012 JULY_菲律宾2" xfId="20716"/>
    <cellStyle name="Input 14 2 2 3" xfId="20717"/>
    <cellStyle name="常规 57 6 2" xfId="20718"/>
    <cellStyle name="合計 2 2 5 12" xfId="20719"/>
    <cellStyle name="Input 14 2 5" xfId="20720"/>
    <cellStyle name="常规 2 26 2 2 2" xfId="20721"/>
    <cellStyle name="Input 14 2 5 2" xfId="20722"/>
    <cellStyle name="Input 14 2 5 3" xfId="20723"/>
    <cellStyle name="Input 14 2 6" xfId="20724"/>
    <cellStyle name="常规 2 26 2 2 3" xfId="20725"/>
    <cellStyle name="Input 14 2 6 2" xfId="20726"/>
    <cellStyle name="Input 14 2 6 3" xfId="20727"/>
    <cellStyle name="常规 9 10 2" xfId="20728"/>
    <cellStyle name="Input 14 2 7" xfId="20729"/>
    <cellStyle name="Input 14 2 7 2" xfId="20730"/>
    <cellStyle name="Input 14 2 7 3" xfId="20731"/>
    <cellStyle name="Note 3 3 2 3" xfId="20732"/>
    <cellStyle name="Input 14 2 8 2" xfId="20733"/>
    <cellStyle name="Note 3 3 2 4" xfId="20734"/>
    <cellStyle name="Input 14 2 8 3" xfId="20735"/>
    <cellStyle name="常规 42 4 3 2 7" xfId="20736"/>
    <cellStyle name="Input 14 2 9 2" xfId="20737"/>
    <cellStyle name="Input 14 2 9 3" xfId="20738"/>
    <cellStyle name="Input 14 3 2" xfId="20739"/>
    <cellStyle name="Input 14 3 3" xfId="20740"/>
    <cellStyle name="常规 3 11 8 2" xfId="20741"/>
    <cellStyle name="강조색6 5 2" xfId="20742"/>
    <cellStyle name="Input 14 4 2" xfId="20743"/>
    <cellStyle name="輸出 2 7 4 2 10" xfId="20744"/>
    <cellStyle name="超連結 2 2 2" xfId="20745"/>
    <cellStyle name="Input 14 5" xfId="20746"/>
    <cellStyle name="Input 14 5 2" xfId="20747"/>
    <cellStyle name="Input 14 5 3" xfId="20748"/>
    <cellStyle name="Input 14 6 2" xfId="20749"/>
    <cellStyle name="Input 14 6 3" xfId="20750"/>
    <cellStyle name="Input 14 7 2" xfId="20751"/>
    <cellStyle name="備註 2 3 2 7" xfId="20752"/>
    <cellStyle name="合計 2 2 6 10" xfId="20753"/>
    <cellStyle name="Input 14 7 3" xfId="20754"/>
    <cellStyle name="備註 2 3 2 8" xfId="20755"/>
    <cellStyle name="常规 19 9" xfId="20756"/>
    <cellStyle name="Input 20 10" xfId="20757"/>
    <cellStyle name="Input 15 10" xfId="20758"/>
    <cellStyle name="常规 19 9 2" xfId="20759"/>
    <cellStyle name="Input 20 10 2" xfId="20760"/>
    <cellStyle name="Input 15 10 2" xfId="20761"/>
    <cellStyle name="常规 19 9 3" xfId="20762"/>
    <cellStyle name="Input 20 10 3" xfId="20763"/>
    <cellStyle name="Input 15 10 3" xfId="20764"/>
    <cellStyle name="Input 20 11" xfId="20765"/>
    <cellStyle name="Input 15 11" xfId="20766"/>
    <cellStyle name="Input 20 12" xfId="20767"/>
    <cellStyle name="Input 15 12" xfId="20768"/>
    <cellStyle name="Input 15 13" xfId="20769"/>
    <cellStyle name="好_投 1 x 50 於華中 &amp; 換入華南艙位" xfId="20770"/>
    <cellStyle name="Input 20 2 10" xfId="20771"/>
    <cellStyle name="Input 15 2 10" xfId="20772"/>
    <cellStyle name="常规 3 4 3 2 5" xfId="20773"/>
    <cellStyle name="Input 20 2 11" xfId="20774"/>
    <cellStyle name="Input 15 2 11" xfId="20775"/>
    <cellStyle name="常规 3 4 3 2 6" xfId="20776"/>
    <cellStyle name="Input 20 2 3 2" xfId="20777"/>
    <cellStyle name="Input 15 2 3 2" xfId="20778"/>
    <cellStyle name="Input 20 2 3 3" xfId="20779"/>
    <cellStyle name="Input 15 2 3 3" xfId="20780"/>
    <cellStyle name="Input 20 2 4" xfId="20781"/>
    <cellStyle name="Input 15 2 4" xfId="20782"/>
    <cellStyle name="常规 3 12 7 3" xfId="20783"/>
    <cellStyle name="Input 20 2 4 3" xfId="20784"/>
    <cellStyle name="Input 15 2 4 3" xfId="20785"/>
    <cellStyle name="常规 10 3 3 2 2 2" xfId="20786"/>
    <cellStyle name="Input 20 2 5" xfId="20787"/>
    <cellStyle name="Input 15 2 5" xfId="20788"/>
    <cellStyle name="Input 20 2 5 2" xfId="20789"/>
    <cellStyle name="Input 15 2 5 2" xfId="20790"/>
    <cellStyle name="Input 20 2 5 3" xfId="20791"/>
    <cellStyle name="Input 15 2 5 3" xfId="20792"/>
    <cellStyle name="Input 20 2 7" xfId="20793"/>
    <cellStyle name="Input 15 2 7" xfId="20794"/>
    <cellStyle name="Input 20 2 7 2" xfId="20795"/>
    <cellStyle name="Input 15 2 7 2" xfId="20796"/>
    <cellStyle name="Normal 11 2 2 3 2 2" xfId="20797"/>
    <cellStyle name="Input 20 2 7 3" xfId="20798"/>
    <cellStyle name="Input 15 2 7 3" xfId="20799"/>
    <cellStyle name="Note 4 3 2 3" xfId="20800"/>
    <cellStyle name="Input 20 2 8 2" xfId="20801"/>
    <cellStyle name="Input 15 2 8 2" xfId="20802"/>
    <cellStyle name="Note 4 3 2 4" xfId="20803"/>
    <cellStyle name="출력 2 3 10" xfId="20804"/>
    <cellStyle name="Output 2 2 2 2 2" xfId="20805"/>
    <cellStyle name="Input 20 2 8 3" xfId="20806"/>
    <cellStyle name="Input 15 2 8 3" xfId="20807"/>
    <cellStyle name="常规 10 2 8" xfId="20808"/>
    <cellStyle name="Input 4 2 4 2 3" xfId="20809"/>
    <cellStyle name="Input 20 2 9 2" xfId="20810"/>
    <cellStyle name="Input 15 2 9 2" xfId="20811"/>
    <cellStyle name="Output 2 2 2 3 2" xfId="20812"/>
    <cellStyle name="常规 10 2 9" xfId="20813"/>
    <cellStyle name="Input 20 2 9 3" xfId="20814"/>
    <cellStyle name="Input 15 2 9 3" xfId="20815"/>
    <cellStyle name="Input 20 4 2" xfId="20816"/>
    <cellStyle name="Input 15 4 2" xfId="20817"/>
    <cellStyle name="Normal 3 6 2 2 2" xfId="20818"/>
    <cellStyle name="常规 49 4 2 2 2 2" xfId="20819"/>
    <cellStyle name="Input 20 4 3" xfId="20820"/>
    <cellStyle name="Input 15 4 3" xfId="20821"/>
    <cellStyle name="常规 3 12 9 2" xfId="20822"/>
    <cellStyle name="Input 20 5 2" xfId="20823"/>
    <cellStyle name="Input 15 5 2" xfId="20824"/>
    <cellStyle name="Normal 3 6 2 3 2" xfId="20825"/>
    <cellStyle name="Input 20 5 3" xfId="20826"/>
    <cellStyle name="Input 15 5 3" xfId="20827"/>
    <cellStyle name="常规 3 4 10 2" xfId="20828"/>
    <cellStyle name="Input 20 6" xfId="20829"/>
    <cellStyle name="Input 15 6" xfId="20830"/>
    <cellStyle name="Normal 3 6 2 4" xfId="20831"/>
    <cellStyle name="Input 20 6 2" xfId="20832"/>
    <cellStyle name="Input 15 6 2" xfId="20833"/>
    <cellStyle name="Normal 3 6 2 4 2" xfId="20834"/>
    <cellStyle name="Input 20 6 3" xfId="20835"/>
    <cellStyle name="Input 15 6 3" xfId="20836"/>
    <cellStyle name="常规 3 4 11 2" xfId="20837"/>
    <cellStyle name="Вычисление 2 6 2" xfId="20838"/>
    <cellStyle name="Input 20 7" xfId="20839"/>
    <cellStyle name="Input 15 7" xfId="20840"/>
    <cellStyle name="Input 20 7 2" xfId="20841"/>
    <cellStyle name="Input 15 7 2" xfId="20842"/>
    <cellStyle name="備註 2 4 2 7" xfId="20843"/>
    <cellStyle name="Input 20 7 3" xfId="20844"/>
    <cellStyle name="Input 15 7 3" xfId="20845"/>
    <cellStyle name="備註 2 4 2 8" xfId="20846"/>
    <cellStyle name="Input 20 8 3" xfId="20847"/>
    <cellStyle name="Input 15 8 3" xfId="20848"/>
    <cellStyle name="備註 2 4 3 8" xfId="20849"/>
    <cellStyle name="Input 20 9 3" xfId="20850"/>
    <cellStyle name="Input 15 9 3" xfId="20851"/>
    <cellStyle name="備註 2 4 4 8" xfId="20852"/>
    <cellStyle name="常规 2 2 3 3 2 2" xfId="20853"/>
    <cellStyle name="Input 21 10 2" xfId="20854"/>
    <cellStyle name="Input 16 10 2" xfId="20855"/>
    <cellStyle name="常规 2 2 3 3 5" xfId="20856"/>
    <cellStyle name="Input 16 13" xfId="20857"/>
    <cellStyle name="Input 3 7 4" xfId="20858"/>
    <cellStyle name="Input 21 2 10" xfId="20859"/>
    <cellStyle name="Input 16 2 10" xfId="20860"/>
    <cellStyle name="Input 21 2 11" xfId="20861"/>
    <cellStyle name="Input 16 2 11" xfId="20862"/>
    <cellStyle name="Input 21 2 2" xfId="20863"/>
    <cellStyle name="Input 16 2 2" xfId="20864"/>
    <cellStyle name="Input 21 2 2 2" xfId="20865"/>
    <cellStyle name="Input 16 2 2 2" xfId="20866"/>
    <cellStyle name="Input 21 2 2 3" xfId="20867"/>
    <cellStyle name="Input 16 2 2 3" xfId="20868"/>
    <cellStyle name="Input 21 2 3" xfId="20869"/>
    <cellStyle name="Input 16 2 3" xfId="20870"/>
    <cellStyle name="常规 3 13 7 2" xfId="20871"/>
    <cellStyle name="Input 21 2 3 3" xfId="20872"/>
    <cellStyle name="Input 16 2 3 3" xfId="20873"/>
    <cellStyle name="Input 21 2 4 2" xfId="20874"/>
    <cellStyle name="Input 16 2 4 2" xfId="20875"/>
    <cellStyle name="Input 21 2 5 2" xfId="20876"/>
    <cellStyle name="Input 16 2 5 2" xfId="20877"/>
    <cellStyle name="Input 21 2 5 3" xfId="20878"/>
    <cellStyle name="Input 16 2 5 3" xfId="20879"/>
    <cellStyle name="Input 21 2 7 3" xfId="20880"/>
    <cellStyle name="Input 16 2 7 3" xfId="20881"/>
    <cellStyle name="Input 21 3 2" xfId="20882"/>
    <cellStyle name="Input 16 3 2" xfId="20883"/>
    <cellStyle name="Input 21 3 3" xfId="20884"/>
    <cellStyle name="Input 16 3 3" xfId="20885"/>
    <cellStyle name="常规 3 13 8 2" xfId="20886"/>
    <cellStyle name="Input 21 9 3" xfId="20887"/>
    <cellStyle name="Input 16 9 3" xfId="20888"/>
    <cellStyle name="備註 2 5 4 8" xfId="20889"/>
    <cellStyle name="輸入 2 6 2 4 9" xfId="20890"/>
    <cellStyle name="Input 22 2 2" xfId="20891"/>
    <cellStyle name="Input 17 2 2" xfId="20892"/>
    <cellStyle name="輸入 2 6 2 4 9 2" xfId="20893"/>
    <cellStyle name="Input 22 2 2 2" xfId="20894"/>
    <cellStyle name="Input 17 2 2 2" xfId="20895"/>
    <cellStyle name="輸入 2 6 2 4 9 3" xfId="20896"/>
    <cellStyle name="Input 22 2 2 3" xfId="20897"/>
    <cellStyle name="Input 17 2 2 3" xfId="20898"/>
    <cellStyle name="Input 22 2 3" xfId="20899"/>
    <cellStyle name="Input 17 2 3" xfId="20900"/>
    <cellStyle name="常规 3 14 7 2" xfId="20901"/>
    <cellStyle name="合計 2 5 2 4 2" xfId="20902"/>
    <cellStyle name="Note 4 10" xfId="20903"/>
    <cellStyle name="Input 22 2 3 2" xfId="20904"/>
    <cellStyle name="Input 17 2 3 2" xfId="20905"/>
    <cellStyle name="合計 2 5 2 4 3" xfId="20906"/>
    <cellStyle name="Note 4 11" xfId="20907"/>
    <cellStyle name="Input 22 2 3 3" xfId="20908"/>
    <cellStyle name="Input 17 2 3 3" xfId="20909"/>
    <cellStyle name="Input 22 2 4" xfId="20910"/>
    <cellStyle name="Input 17 2 4" xfId="20911"/>
    <cellStyle name="常规 3 14 7 3" xfId="20912"/>
    <cellStyle name="Input 22 2 4 2" xfId="20913"/>
    <cellStyle name="Input 17 2 4 2" xfId="20914"/>
    <cellStyle name="Input 22 2 4 3" xfId="20915"/>
    <cellStyle name="Input 17 2 4 3" xfId="20916"/>
    <cellStyle name="Input 22 2 5" xfId="20917"/>
    <cellStyle name="Input 17 2 5" xfId="20918"/>
    <cellStyle name="Input 22 2 5 2" xfId="20919"/>
    <cellStyle name="Input 17 2 5 2" xfId="20920"/>
    <cellStyle name="Input 22 2 5 3" xfId="20921"/>
    <cellStyle name="Input 17 2 5 3" xfId="20922"/>
    <cellStyle name="中等 6" xfId="20923"/>
    <cellStyle name="Normal 3 2 2 2 4 2 2 2" xfId="20924"/>
    <cellStyle name="備註 2 4 5 3 2" xfId="20925"/>
    <cellStyle name="Input 22 2 6" xfId="20926"/>
    <cellStyle name="Input 17 2 6" xfId="20927"/>
    <cellStyle name="Input 22 2 6 2" xfId="20928"/>
    <cellStyle name="Input 17 2 6 2" xfId="20929"/>
    <cellStyle name="Input 22 2 6 3" xfId="20930"/>
    <cellStyle name="Input 17 2 6 3" xfId="20931"/>
    <cellStyle name="Input 22 2 7 2" xfId="20932"/>
    <cellStyle name="Input 17 2 7 2" xfId="20933"/>
    <cellStyle name="Input 22 2 7 3" xfId="20934"/>
    <cellStyle name="Input 17 2 7 3" xfId="20935"/>
    <cellStyle name="Input 22 2 8" xfId="20936"/>
    <cellStyle name="Input 17 2 8" xfId="20937"/>
    <cellStyle name="입력 3 2 2 7" xfId="20938"/>
    <cellStyle name="Note 5 10" xfId="20939"/>
    <cellStyle name="Input 22 2 8 2" xfId="20940"/>
    <cellStyle name="Input 17 2 8 2" xfId="20941"/>
    <cellStyle name="好_KEU Slot Cost Calc 02-02-2010_Simulation (2)" xfId="20942"/>
    <cellStyle name="Input 22 2 9" xfId="20943"/>
    <cellStyle name="Input 17 2 9" xfId="20944"/>
    <cellStyle name="好_KEU Slot Cost Calc 02-02-2010_Simulation (2) 2" xfId="20945"/>
    <cellStyle name="Input 4 4 4 2 3" xfId="20946"/>
    <cellStyle name="Input 22 2 9 2" xfId="20947"/>
    <cellStyle name="Input 17 2 9 2" xfId="20948"/>
    <cellStyle name="常规 2 6 2 7" xfId="20949"/>
    <cellStyle name="中等 9 2" xfId="20950"/>
    <cellStyle name="Input 3 2 13" xfId="20951"/>
    <cellStyle name="常规 2 6 2 8" xfId="20952"/>
    <cellStyle name="Input 3 2 14" xfId="20953"/>
    <cellStyle name="好_KEU Slot Cost Calc 02-02-2010_Simulation (2) 3" xfId="20954"/>
    <cellStyle name="Input 22 2 9 3" xfId="20955"/>
    <cellStyle name="Input 17 2 9 3" xfId="20956"/>
    <cellStyle name="Input 22 3 2" xfId="20957"/>
    <cellStyle name="Input 17 3 2" xfId="20958"/>
    <cellStyle name="Input 22 3 3" xfId="20959"/>
    <cellStyle name="Input 17 3 3" xfId="20960"/>
    <cellStyle name="常规 3 14 8 2" xfId="20961"/>
    <cellStyle name="Input 22 4 2" xfId="20962"/>
    <cellStyle name="Input 17 4 2" xfId="20963"/>
    <cellStyle name="Normal 3 6 4 2 2" xfId="20964"/>
    <cellStyle name="Input 22 4 3" xfId="20965"/>
    <cellStyle name="Input 17 4 3" xfId="20966"/>
    <cellStyle name="常规 3 14 9 2" xfId="20967"/>
    <cellStyle name="Input 22 5 2" xfId="20968"/>
    <cellStyle name="Input 17 5 2" xfId="20969"/>
    <cellStyle name="Input 22 5 3" xfId="20970"/>
    <cellStyle name="Input 17 5 3" xfId="20971"/>
    <cellStyle name="Input 22 6" xfId="20972"/>
    <cellStyle name="Input 17 6" xfId="20973"/>
    <cellStyle name="Input 22 6 2" xfId="20974"/>
    <cellStyle name="Input 17 6 2" xfId="20975"/>
    <cellStyle name="Input 22 6 3" xfId="20976"/>
    <cellStyle name="Input 17 6 3" xfId="20977"/>
    <cellStyle name="Input 22 8 2" xfId="20978"/>
    <cellStyle name="Input 17 8 2" xfId="20979"/>
    <cellStyle name="備註 2 6 3 7" xfId="20980"/>
    <cellStyle name="好_LMD PA2 study 2" xfId="20981"/>
    <cellStyle name="Input 22 8 3" xfId="20982"/>
    <cellStyle name="Input 17 8 3" xfId="20983"/>
    <cellStyle name="備註 2 6 3 8" xfId="20984"/>
    <cellStyle name="Input 22 9" xfId="20985"/>
    <cellStyle name="Input 17 9" xfId="20986"/>
    <cellStyle name="Input 22 9 2" xfId="20987"/>
    <cellStyle name="Input 17 9 2" xfId="20988"/>
    <cellStyle name="備註 2 6 4 7" xfId="20989"/>
    <cellStyle name="계산 2 5" xfId="20990"/>
    <cellStyle name="Monetaire [0]_!!!GO" xfId="20991"/>
    <cellStyle name="Input 22 9 3" xfId="20992"/>
    <cellStyle name="Input 17 9 3" xfId="20993"/>
    <cellStyle name="備註 2 6 4 8" xfId="20994"/>
    <cellStyle name="계산 2 6" xfId="20995"/>
    <cellStyle name="常规 49 9" xfId="20996"/>
    <cellStyle name="Input 23 10" xfId="20997"/>
    <cellStyle name="Input 18 10" xfId="20998"/>
    <cellStyle name="Normal 6 2 2 2 3" xfId="20999"/>
    <cellStyle name="常规 49 9 2" xfId="21000"/>
    <cellStyle name="Input 23 10 2" xfId="21001"/>
    <cellStyle name="Input 18 10 2" xfId="21002"/>
    <cellStyle name="常规 49 9 3" xfId="21003"/>
    <cellStyle name="Input 23 10 3" xfId="21004"/>
    <cellStyle name="Input 18 10 3" xfId="21005"/>
    <cellStyle name="Input 23 11" xfId="21006"/>
    <cellStyle name="Input 18 11" xfId="21007"/>
    <cellStyle name="Milliers 2 8" xfId="21008"/>
    <cellStyle name="Input 2 3 2 4 2 2" xfId="21009"/>
    <cellStyle name="Input 23 2 5" xfId="21010"/>
    <cellStyle name="Input 18 2 5" xfId="21011"/>
    <cellStyle name="Input 23 2 6" xfId="21012"/>
    <cellStyle name="Input 18 2 6" xfId="21013"/>
    <cellStyle name="Input 23 2 6 3" xfId="21014"/>
    <cellStyle name="Input 18 2 6 3" xfId="21015"/>
    <cellStyle name="備註 4" xfId="21016"/>
    <cellStyle name="Input 23 2 7" xfId="21017"/>
    <cellStyle name="Input 18 2 7" xfId="21018"/>
    <cellStyle name="Note 3 2 2 2 6" xfId="21019"/>
    <cellStyle name="Input 23 2 7 3" xfId="21020"/>
    <cellStyle name="Input 18 2 7 3" xfId="21021"/>
    <cellStyle name="常规 48 3 2 2 2 2" xfId="21022"/>
    <cellStyle name="Input 23 2 8" xfId="21023"/>
    <cellStyle name="Input 18 2 8" xfId="21024"/>
    <cellStyle name="Input 23 2 8 3" xfId="21025"/>
    <cellStyle name="Input 18 2 8 3" xfId="21026"/>
    <cellStyle name="常规 3 6 2 7" xfId="21027"/>
    <cellStyle name="Normal 2 7 2 2 2 2" xfId="21028"/>
    <cellStyle name="一般 2 2 6" xfId="21029"/>
    <cellStyle name="Input 23 2 9 2" xfId="21030"/>
    <cellStyle name="Input 18 2 9 2" xfId="21031"/>
    <cellStyle name="Normal 2 7 2 2 2 3" xfId="21032"/>
    <cellStyle name="常规 7 2 2 4 2 2" xfId="21033"/>
    <cellStyle name="常规 3 6 2 8" xfId="21034"/>
    <cellStyle name="一般 2 2 7" xfId="21035"/>
    <cellStyle name="Input 23 2 9 3" xfId="21036"/>
    <cellStyle name="Input 18 2 9 3" xfId="21037"/>
    <cellStyle name="常规 6 4 4 2 2 2" xfId="21038"/>
    <cellStyle name="Input 23 4 3" xfId="21039"/>
    <cellStyle name="Input 18 4 3" xfId="21040"/>
    <cellStyle name="常规 3 15 9 2" xfId="21041"/>
    <cellStyle name="常规 6 3 10" xfId="21042"/>
    <cellStyle name="Input 23 5" xfId="21043"/>
    <cellStyle name="Input 18 5" xfId="21044"/>
    <cellStyle name="標題 1 2 4" xfId="21045"/>
    <cellStyle name="常规 6 3 10 2" xfId="21046"/>
    <cellStyle name="Input 23 5 2" xfId="21047"/>
    <cellStyle name="Input 18 5 2" xfId="21048"/>
    <cellStyle name="標題 1 2 5" xfId="21049"/>
    <cellStyle name="常规 6 3 10 3" xfId="21050"/>
    <cellStyle name="Input 23 5 3" xfId="21051"/>
    <cellStyle name="Input 18 5 3" xfId="21052"/>
    <cellStyle name="常规 6 3 11" xfId="21053"/>
    <cellStyle name="Input 23 6" xfId="21054"/>
    <cellStyle name="Input 18 6" xfId="21055"/>
    <cellStyle name="常规 6 3 11 2" xfId="21056"/>
    <cellStyle name="Input 23 6 2" xfId="21057"/>
    <cellStyle name="Input 18 6 2" xfId="21058"/>
    <cellStyle name="Input 23 6 3" xfId="21059"/>
    <cellStyle name="Input 18 6 3" xfId="21060"/>
    <cellStyle name="合計 2 3 2 4 3 2" xfId="21061"/>
    <cellStyle name="Вычисление 2 9 2" xfId="21062"/>
    <cellStyle name="常规 6 3 12" xfId="21063"/>
    <cellStyle name="Input 23 7" xfId="21064"/>
    <cellStyle name="Input 18 7" xfId="21065"/>
    <cellStyle name="Input 23 7 2" xfId="21066"/>
    <cellStyle name="Input 18 7 2" xfId="21067"/>
    <cellStyle name="備註 2 7 2 7" xfId="21068"/>
    <cellStyle name="Input 23 7 3" xfId="21069"/>
    <cellStyle name="Input 18 7 3" xfId="21070"/>
    <cellStyle name="備註 2 7 2 8" xfId="21071"/>
    <cellStyle name="Normal 2 4 2 2 2" xfId="21072"/>
    <cellStyle name="常规 2 3 2 2 4 2 2 2 2" xfId="21073"/>
    <cellStyle name="合計 2 3 2 4 3 3" xfId="21074"/>
    <cellStyle name="超链接 3 2 2 8 2" xfId="21075"/>
    <cellStyle name="超链接 2 6 2 3 2 2" xfId="21076"/>
    <cellStyle name="Вычисление 2 9 3" xfId="21077"/>
    <cellStyle name="常规 6 3 13" xfId="21078"/>
    <cellStyle name="Input 23 8" xfId="21079"/>
    <cellStyle name="Input 18 8" xfId="21080"/>
    <cellStyle name="超链接 2 5 2 2 2 2 4" xfId="21081"/>
    <cellStyle name="Normal 2 4 2 2 2 2" xfId="21082"/>
    <cellStyle name="Input 23 8 2" xfId="21083"/>
    <cellStyle name="Input 18 8 2" xfId="21084"/>
    <cellStyle name="備註 2 7 3 7" xfId="21085"/>
    <cellStyle name="입력 3 2 2 5 2" xfId="21086"/>
    <cellStyle name="超链接 2 5 2 2 2 2 5" xfId="21087"/>
    <cellStyle name="Normal 2 4 2 2 2 3" xfId="21088"/>
    <cellStyle name="Input 23 8 3" xfId="21089"/>
    <cellStyle name="Input 18 8 3" xfId="21090"/>
    <cellStyle name="備註 2 7 3 8" xfId="21091"/>
    <cellStyle name="超链接 3 2 2 8 2 3" xfId="21092"/>
    <cellStyle name="備註 2 4 3 2 10" xfId="21093"/>
    <cellStyle name="Normal 2 4 2 2 3" xfId="21094"/>
    <cellStyle name="常规 2 3 2 2 4 2 2 2 3" xfId="21095"/>
    <cellStyle name="Input 23 9" xfId="21096"/>
    <cellStyle name="Input 18 9" xfId="21097"/>
    <cellStyle name="Normal 2 4 2 2 3 2" xfId="21098"/>
    <cellStyle name="Input 23 9 2" xfId="21099"/>
    <cellStyle name="Input 18 9 2" xfId="21100"/>
    <cellStyle name="입력 3 2 2 6 2" xfId="21101"/>
    <cellStyle name="Normal 2 4 2 2 3 3" xfId="21102"/>
    <cellStyle name="경고문" xfId="21103"/>
    <cellStyle name="Input 23 9 3" xfId="21104"/>
    <cellStyle name="Input 18 9 3" xfId="21105"/>
    <cellStyle name="Input 24 10" xfId="21106"/>
    <cellStyle name="Input 19 10" xfId="21107"/>
    <cellStyle name="Output 3 2 3" xfId="21108"/>
    <cellStyle name="Input 24 10 2" xfId="21109"/>
    <cellStyle name="Input 19 10 2" xfId="21110"/>
    <cellStyle name="Output 3 2 4" xfId="21111"/>
    <cellStyle name="Input 24 10 3" xfId="21112"/>
    <cellStyle name="Input 19 10 3" xfId="21113"/>
    <cellStyle name="Input 24 11" xfId="21114"/>
    <cellStyle name="Input 19 11" xfId="21115"/>
    <cellStyle name="Input 24 12" xfId="21116"/>
    <cellStyle name="Input 19 12" xfId="21117"/>
    <cellStyle name="Input 24 2" xfId="21118"/>
    <cellStyle name="Input 19 2" xfId="21119"/>
    <cellStyle name="Input 24 2 10" xfId="21120"/>
    <cellStyle name="Input 19 2 10" xfId="21121"/>
    <cellStyle name="Input 24 2 11" xfId="21122"/>
    <cellStyle name="Input 19 2 11" xfId="21123"/>
    <cellStyle name="Input 24 2 2" xfId="21124"/>
    <cellStyle name="Input 19 2 2" xfId="21125"/>
    <cellStyle name="Input 24 2 2 3" xfId="21126"/>
    <cellStyle name="Input 19 2 2 3" xfId="21127"/>
    <cellStyle name="Normal 4 3 10" xfId="21128"/>
    <cellStyle name="合計 2 3 5 10" xfId="21129"/>
    <cellStyle name="Input 24 2 3" xfId="21130"/>
    <cellStyle name="Input 19 2 3" xfId="21131"/>
    <cellStyle name="常规 3 16 7 2" xfId="21132"/>
    <cellStyle name="合計 2 3 5 10 3" xfId="21133"/>
    <cellStyle name="Input 24 2 3 3" xfId="21134"/>
    <cellStyle name="Input 19 2 3 3" xfId="21135"/>
    <cellStyle name="合計 2 3 5 11" xfId="21136"/>
    <cellStyle name="Input 24 2 4" xfId="21137"/>
    <cellStyle name="Input 19 2 4" xfId="21138"/>
    <cellStyle name="常规 3 16 7 3" xfId="21139"/>
    <cellStyle name="合計 2 3 5 12" xfId="21140"/>
    <cellStyle name="Input 24 2 5" xfId="21141"/>
    <cellStyle name="Input 19 2 5" xfId="21142"/>
    <cellStyle name="Input 24 2 6" xfId="21143"/>
    <cellStyle name="Input 19 2 6" xfId="21144"/>
    <cellStyle name="Input 24 2 6 3" xfId="21145"/>
    <cellStyle name="Input 19 2 6 3" xfId="21146"/>
    <cellStyle name="Input 24 2 7" xfId="21147"/>
    <cellStyle name="Input 19 2 7" xfId="21148"/>
    <cellStyle name="Input 24 2 7 3" xfId="21149"/>
    <cellStyle name="Input 19 2 7 3" xfId="21150"/>
    <cellStyle name="Normal 4 4 10" xfId="21151"/>
    <cellStyle name="超链接 3 2 2 2 2 7 2" xfId="21152"/>
    <cellStyle name="常规 48 3 2 3 2 2" xfId="21153"/>
    <cellStyle name="Input 24 2 8" xfId="21154"/>
    <cellStyle name="Input 19 2 8" xfId="21155"/>
    <cellStyle name="Input 24 2 8 3" xfId="21156"/>
    <cellStyle name="Input 19 2 8 3" xfId="21157"/>
    <cellStyle name="Normal 2 7 3 2 2" xfId="21158"/>
    <cellStyle name="輸出 2 3 2 5 2 10" xfId="21159"/>
    <cellStyle name="常规 48 3 2 3 2 3" xfId="21160"/>
    <cellStyle name="Input 24 2 9" xfId="21161"/>
    <cellStyle name="Input 19 2 9" xfId="21162"/>
    <cellStyle name="常规 6 2 2 4 2 3" xfId="21163"/>
    <cellStyle name="Input 24 2 9 2" xfId="21164"/>
    <cellStyle name="Input 19 2 9 2" xfId="21165"/>
    <cellStyle name="Input 24 3" xfId="21166"/>
    <cellStyle name="Input 19 3" xfId="21167"/>
    <cellStyle name="常规 2 4 6 10" xfId="21168"/>
    <cellStyle name="Input 24 3 2" xfId="21169"/>
    <cellStyle name="Input 19 3 2" xfId="21170"/>
    <cellStyle name="Input 24 3 3" xfId="21171"/>
    <cellStyle name="Input 19 3 3" xfId="21172"/>
    <cellStyle name="常规 3 16 8 2" xfId="21173"/>
    <cellStyle name="Input 24 4 2" xfId="21174"/>
    <cellStyle name="Input 19 4 2" xfId="21175"/>
    <cellStyle name="常规 6 4 4 3 2 2" xfId="21176"/>
    <cellStyle name="Input 24 4 3" xfId="21177"/>
    <cellStyle name="Input 19 4 3" xfId="21178"/>
    <cellStyle name="常规 3 16 9 2" xfId="21179"/>
    <cellStyle name="輸出 2 2 4 2 3" xfId="21180"/>
    <cellStyle name="Input 24 5" xfId="21181"/>
    <cellStyle name="Input 19 5" xfId="21182"/>
    <cellStyle name="標題 2 2 4" xfId="21183"/>
    <cellStyle name="Input 24 5 2" xfId="21184"/>
    <cellStyle name="Input 19 5 2" xfId="21185"/>
    <cellStyle name="標題 2 2 5" xfId="21186"/>
    <cellStyle name="Input 24 5 3" xfId="21187"/>
    <cellStyle name="Input 19 5 3" xfId="21188"/>
    <cellStyle name="Input 24 6" xfId="21189"/>
    <cellStyle name="Input 19 6" xfId="21190"/>
    <cellStyle name="Input 24 6 2" xfId="21191"/>
    <cellStyle name="Input 19 6 2" xfId="21192"/>
    <cellStyle name="Input 24 6 3" xfId="21193"/>
    <cellStyle name="Input 19 6 3" xfId="21194"/>
    <cellStyle name="Input 24 7" xfId="21195"/>
    <cellStyle name="Input 19 7" xfId="21196"/>
    <cellStyle name="Input 2 3 3 2" xfId="21197"/>
    <cellStyle name="Input 2" xfId="21198"/>
    <cellStyle name="Input 2 10 2" xfId="21199"/>
    <cellStyle name="Input 2 10 3" xfId="21200"/>
    <cellStyle name="Input 2 11 2" xfId="21201"/>
    <cellStyle name="Input 2 11 3" xfId="21202"/>
    <cellStyle name="Input 2 12 2" xfId="21203"/>
    <cellStyle name="常规 2 4 3 2 2 2 2 2" xfId="21204"/>
    <cellStyle name="Input 2 12 3" xfId="21205"/>
    <cellStyle name="常规 2 4 3 2 2 2 2 3" xfId="21206"/>
    <cellStyle name="Input 2 14" xfId="21207"/>
    <cellStyle name="常规 2 4 3 2 2 2 4" xfId="21208"/>
    <cellStyle name="超链接 3 4 4 3 2" xfId="21209"/>
    <cellStyle name="Input 2 15" xfId="21210"/>
    <cellStyle name="常规 3 3 3 3 2 2 2 2" xfId="21211"/>
    <cellStyle name="超链接 3 4 4 3 3" xfId="21212"/>
    <cellStyle name="Input 2 16" xfId="21213"/>
    <cellStyle name="常规 3 3 3 3 2 2 2 3" xfId="21214"/>
    <cellStyle name="Input 2 3 3 2 2" xfId="21215"/>
    <cellStyle name="Input 2 2" xfId="21216"/>
    <cellStyle name="常规 3 2 5 2 3 2 3" xfId="21217"/>
    <cellStyle name="Input 2 2 10" xfId="21218"/>
    <cellStyle name="Input 2 2 11 3" xfId="21219"/>
    <cellStyle name="Input 2 2 2" xfId="21220"/>
    <cellStyle name="千位分隔[0] 2 7" xfId="21221"/>
    <cellStyle name="Input 2 2 2 10" xfId="21222"/>
    <cellStyle name="標題 5 9" xfId="21223"/>
    <cellStyle name="常规 2 3 4 7 3" xfId="21224"/>
    <cellStyle name="常规 7 11 11" xfId="21225"/>
    <cellStyle name="千位分隔[0] 2 7 2" xfId="21226"/>
    <cellStyle name="Input 2 2 2 10 2" xfId="21227"/>
    <cellStyle name="千位分隔[0] 2 7 3" xfId="21228"/>
    <cellStyle name="Input 2 2 2 10 3" xfId="21229"/>
    <cellStyle name="千位分隔[0] 2 8" xfId="21230"/>
    <cellStyle name="Input 2 2 2 11" xfId="21231"/>
    <cellStyle name="Input 2 2 2 2" xfId="21232"/>
    <cellStyle name="見出し 3 4 3" xfId="21233"/>
    <cellStyle name="常规 4 2 2 3 7" xfId="21234"/>
    <cellStyle name="Input 2 2 2 2 2" xfId="21235"/>
    <cellStyle name="Input 2 2 2 2 2 2" xfId="21236"/>
    <cellStyle name="Input 2 2 2 2 2 2 2" xfId="21237"/>
    <cellStyle name="Input 2 2 2 2 2 5" xfId="21238"/>
    <cellStyle name="Input 2 2 2 2 2 6" xfId="21239"/>
    <cellStyle name="常规 10 2 7 2" xfId="21240"/>
    <cellStyle name="差_2012_1st_Qtr_SKD_Review_B50306CVI 2" xfId="21241"/>
    <cellStyle name="差_2012_1st_Qtr_SKD_Review_B50306CVI 3" xfId="21242"/>
    <cellStyle name="Input 2 2 2 2 2 7" xfId="21243"/>
    <cellStyle name="계산 4 5 2" xfId="21244"/>
    <cellStyle name="Input 2 2 2 2 3" xfId="21245"/>
    <cellStyle name="Input 2 2 2 2 4" xfId="21246"/>
    <cellStyle name="Input 2 2 2 2 4 2" xfId="21247"/>
    <cellStyle name="Input 2 2 2 2 5" xfId="21248"/>
    <cellStyle name="Output 6 8 2" xfId="21249"/>
    <cellStyle name="Normal 11 13" xfId="21250"/>
    <cellStyle name="常规 2 2 2 3 2 2 2 3 2 3" xfId="21251"/>
    <cellStyle name="常规 2 2 29" xfId="21252"/>
    <cellStyle name="Input 2 2 2 2 5 2" xfId="21253"/>
    <cellStyle name="输入 2 2 4 2 4 2" xfId="21254"/>
    <cellStyle name="Normal 11 14" xfId="21255"/>
    <cellStyle name="输入 2 2 4 11 2" xfId="21256"/>
    <cellStyle name="Input 2 2 2 2 5 3" xfId="21257"/>
    <cellStyle name="着色 2 2 2 2" xfId="21258"/>
    <cellStyle name="Input 2 2 2 2 6" xfId="21259"/>
    <cellStyle name="Output 6 8 3" xfId="21260"/>
    <cellStyle name="Input 2 2 2 2 6 2" xfId="21261"/>
    <cellStyle name="Note 6" xfId="21262"/>
    <cellStyle name="Input 2 2 2 2 6 3" xfId="21263"/>
    <cellStyle name="Note 7" xfId="21264"/>
    <cellStyle name="Input 2 2 2 3 2 2" xfId="21265"/>
    <cellStyle name="Input 2 2 2 3 2 3" xfId="21266"/>
    <cellStyle name="Input 2 2 2 3 2 4" xfId="21267"/>
    <cellStyle name="Input 2 2 2 3 3 2" xfId="21268"/>
    <cellStyle name="Input 2 2 2 3 3 3" xfId="21269"/>
    <cellStyle name="Input 2 2 2 3 4" xfId="21270"/>
    <cellStyle name="Вывод 10 3" xfId="21271"/>
    <cellStyle name="Input 2 2 2 3 4 2" xfId="21272"/>
    <cellStyle name="Input 2 2 2 3 4 3" xfId="21273"/>
    <cellStyle name="Input 2 2 2 3 5" xfId="21274"/>
    <cellStyle name="Output 6 9 2" xfId="21275"/>
    <cellStyle name="Input 2 2 2 3 5 2" xfId="21276"/>
    <cellStyle name="Input 2 2 2 3 5 3" xfId="21277"/>
    <cellStyle name="Input 2 2 2 3 6" xfId="21278"/>
    <cellStyle name="Output 6 9 3" xfId="21279"/>
    <cellStyle name="Input 2 2 2 3 6 2" xfId="21280"/>
    <cellStyle name="Input 2 2 2 3 6 3" xfId="21281"/>
    <cellStyle name="Input 2 2 2 3 7" xfId="21282"/>
    <cellStyle name="Input 2 2 2 4" xfId="21283"/>
    <cellStyle name="Input 2 2 2 4 2" xfId="21284"/>
    <cellStyle name="Input 2 2 2 4 2 2" xfId="21285"/>
    <cellStyle name="계산 4 7 2" xfId="21286"/>
    <cellStyle name="Input 2 2 2 4 3" xfId="21287"/>
    <cellStyle name="Input 2 2 2 4 3 2" xfId="21288"/>
    <cellStyle name="Input 2 2 2 4 3 3" xfId="21289"/>
    <cellStyle name="Input 2 2 2 4 4" xfId="21290"/>
    <cellStyle name="Input 2 2 2 4 4 2" xfId="21291"/>
    <cellStyle name="Input 2 2 2 4 4 3" xfId="21292"/>
    <cellStyle name="Input 2 2 2 4 5" xfId="21293"/>
    <cellStyle name="Input 2 2 2 4 5 2" xfId="21294"/>
    <cellStyle name="Input 2 2 2 4 5 3" xfId="21295"/>
    <cellStyle name="Input 2 2 2 4 6" xfId="21296"/>
    <cellStyle name="Input 2 2 2 4 7" xfId="21297"/>
    <cellStyle name="Input 2 2 2 5" xfId="21298"/>
    <cellStyle name="Input 2 2 2 5 2" xfId="21299"/>
    <cellStyle name="常规 4 2 2 2 2 2 2 2 3" xfId="21300"/>
    <cellStyle name="Input 2 2 2 5 2 2" xfId="21301"/>
    <cellStyle name="Input 2 2 2 5 2 3" xfId="21302"/>
    <cellStyle name="Input 2 2 2 5 3" xfId="21303"/>
    <cellStyle name="常规 4 2 2 2 2 2 2 2 4" xfId="21304"/>
    <cellStyle name="계산 4 8 2" xfId="21305"/>
    <cellStyle name="Input 2 2 2 5 4" xfId="21306"/>
    <cellStyle name="Input 2 2 2 6 2 2" xfId="21307"/>
    <cellStyle name="常规 25 2 3 2 8 2" xfId="21308"/>
    <cellStyle name="Input 2 2 2 6 2 3" xfId="21309"/>
    <cellStyle name="好_1004 MAL II線 2" xfId="21310"/>
    <cellStyle name="超链接 7 2 3 2 3" xfId="21311"/>
    <cellStyle name="Input 2 2 2 7" xfId="21312"/>
    <cellStyle name="Input 2 2 2 7 2" xfId="21313"/>
    <cellStyle name="Input 2 2 2 7 2 3" xfId="21314"/>
    <cellStyle name="输出 2 2 11 3" xfId="21315"/>
    <cellStyle name="常规 3 6 3 2" xfId="21316"/>
    <cellStyle name="好_1004 MAL II線 3" xfId="21317"/>
    <cellStyle name="超链接 7 2 3 2 4" xfId="21318"/>
    <cellStyle name="Input 2 2 2 8" xfId="21319"/>
    <cellStyle name="常规 3 6 3 2 2" xfId="21320"/>
    <cellStyle name="Input 2 2 2 8 2" xfId="21321"/>
    <cellStyle name="備註 2 4 4 2 8" xfId="21322"/>
    <cellStyle name="計算方式 2 12 3 2" xfId="21323"/>
    <cellStyle name="常规 3 6 3 2 3" xfId="21324"/>
    <cellStyle name="Input 2 2 2 8 3" xfId="21325"/>
    <cellStyle name="備註 2 4 4 2 9" xfId="21326"/>
    <cellStyle name="常规 3 6 3 3" xfId="21327"/>
    <cellStyle name="Input 2 2 2 9" xfId="21328"/>
    <cellStyle name="常规 3 6 3 3 2" xfId="21329"/>
    <cellStyle name="Neutral 4 2 4" xfId="21330"/>
    <cellStyle name="Input 2 2 2 9 2" xfId="21331"/>
    <cellStyle name="計算方式 2 12 4 2" xfId="21332"/>
    <cellStyle name="常规 2 2 3 3 2 2 2 2" xfId="21333"/>
    <cellStyle name="常规 3 6 3 3 3" xfId="21334"/>
    <cellStyle name="Neutral 4 2 5" xfId="21335"/>
    <cellStyle name="Input 2 2 2 9 3" xfId="21336"/>
    <cellStyle name="Input 2 2 3" xfId="21337"/>
    <cellStyle name="常规 11 4 10" xfId="21338"/>
    <cellStyle name="Input 2 2 3 2" xfId="21339"/>
    <cellStyle name="Input 2 2 3 2 2" xfId="21340"/>
    <cellStyle name="Input 2 2 3 2 2 2" xfId="21341"/>
    <cellStyle name="Input 2 2 3 2 2 3" xfId="21342"/>
    <cellStyle name="계산 5 5 2" xfId="21343"/>
    <cellStyle name="Input 2 2 3 2 3" xfId="21344"/>
    <cellStyle name="计算 2 2 4 6" xfId="21345"/>
    <cellStyle name="Input 2 2 3 2 3 2" xfId="21346"/>
    <cellStyle name="计算 2 2 4 7" xfId="21347"/>
    <cellStyle name="Input 2 2 3 2 3 3" xfId="21348"/>
    <cellStyle name="Input 2 2 3 2 4" xfId="21349"/>
    <cellStyle name="Input 2 2 3 2 4 2" xfId="21350"/>
    <cellStyle name="Input 2 2 3 2 4 3" xfId="21351"/>
    <cellStyle name="Input 2 2 3 3" xfId="21352"/>
    <cellStyle name="标题 3 2 2 2 2" xfId="21353"/>
    <cellStyle name="输入 2 2 4 5" xfId="21354"/>
    <cellStyle name="계산 5 6 2" xfId="21355"/>
    <cellStyle name="Input 2 2 3 3 3" xfId="21356"/>
    <cellStyle name="Input 2 2 3 4" xfId="21357"/>
    <cellStyle name="常规 7 7 7" xfId="21358"/>
    <cellStyle name="輸出 2 7 5 7 2" xfId="21359"/>
    <cellStyle name="Normal 10 3" xfId="21360"/>
    <cellStyle name="Input 2 2 3 4 2" xfId="21361"/>
    <cellStyle name="備註 2 2 3 2 7 2" xfId="21362"/>
    <cellStyle name="常规 7 7 8" xfId="21363"/>
    <cellStyle name="輸出 2 7 5 7 3" xfId="21364"/>
    <cellStyle name="Normal 10 4" xfId="21365"/>
    <cellStyle name="계산 5 7 2" xfId="21366"/>
    <cellStyle name="Input 2 2 3 4 3" xfId="21367"/>
    <cellStyle name="Input 2 2 3 5" xfId="21368"/>
    <cellStyle name="Input 2 2 3 6" xfId="21369"/>
    <cellStyle name="備註 2 2 3 2 9 2" xfId="21370"/>
    <cellStyle name="常规 7 9 8" xfId="21371"/>
    <cellStyle name="輸出 2 7 5 9 3" xfId="21372"/>
    <cellStyle name="Normal 12 4" xfId="21373"/>
    <cellStyle name="常规 3 4 2 2 3 2" xfId="21374"/>
    <cellStyle name="계산 5 9 2" xfId="21375"/>
    <cellStyle name="輔色3 2 2 2 5" xfId="21376"/>
    <cellStyle name="Input 2 2 3 6 3" xfId="21377"/>
    <cellStyle name="Input 2 2 3 7" xfId="21378"/>
    <cellStyle name="输出 2 2 12 3" xfId="21379"/>
    <cellStyle name="常规 3 6 4 2" xfId="21380"/>
    <cellStyle name="Input 2 2 3 8" xfId="21381"/>
    <cellStyle name="Input 2 2 4" xfId="21382"/>
    <cellStyle name="檢查儲存格 5" xfId="21383"/>
    <cellStyle name="Input 2 2 4 2" xfId="21384"/>
    <cellStyle name="檢查儲存格 5 2" xfId="21385"/>
    <cellStyle name="Input 2 2 4 2 2" xfId="21386"/>
    <cellStyle name="常规 2 2 3 2 4 2 2 3" xfId="21387"/>
    <cellStyle name="Input 2 2 4 2 3" xfId="21388"/>
    <cellStyle name="常规 2 2 3 2 4 2 2 4" xfId="21389"/>
    <cellStyle name="檢查儲存格 6" xfId="21390"/>
    <cellStyle name="Input 2 2 4 3" xfId="21391"/>
    <cellStyle name="标题 3 2 2 3 2" xfId="21392"/>
    <cellStyle name="檢查儲存格 6 2" xfId="21393"/>
    <cellStyle name="Input 2 2 4 3 2" xfId="21394"/>
    <cellStyle name="常规 18 2 5 2" xfId="21395"/>
    <cellStyle name="超链接 3 5 2 2 6" xfId="21396"/>
    <cellStyle name="Linked Cells" xfId="21397"/>
    <cellStyle name="Input 2 2 4 3 3" xfId="21398"/>
    <cellStyle name="檢查儲存格 7" xfId="21399"/>
    <cellStyle name="Input 2 2 4 4" xfId="21400"/>
    <cellStyle name="檢查儲存格 7 2" xfId="21401"/>
    <cellStyle name="Input 2 2 4 4 2" xfId="21402"/>
    <cellStyle name="Input 2 2 4 4 3" xfId="21403"/>
    <cellStyle name="檢查儲存格 8" xfId="21404"/>
    <cellStyle name="Input 2 2 4 5" xfId="21405"/>
    <cellStyle name="檢查儲存格 8 2" xfId="21406"/>
    <cellStyle name="Input 2 2 4 5 2" xfId="21407"/>
    <cellStyle name="Input 2 2 4 5 3" xfId="21408"/>
    <cellStyle name="Output 3 2 10" xfId="21409"/>
    <cellStyle name="Input 2 2 4 7" xfId="21410"/>
    <cellStyle name="常规 10 2 4 2 2" xfId="21411"/>
    <cellStyle name="Output 3 2 11" xfId="21412"/>
    <cellStyle name="常规 42 8 3 5 2" xfId="21413"/>
    <cellStyle name="输出 2 2 13 3" xfId="21414"/>
    <cellStyle name="常规 3 6 5 2" xfId="21415"/>
    <cellStyle name="Input 2 2 4 8" xfId="21416"/>
    <cellStyle name="Input 2 2 5" xfId="21417"/>
    <cellStyle name="Input 2 2 5 2" xfId="21418"/>
    <cellStyle name="Input 2 2 5 2 2" xfId="21419"/>
    <cellStyle name="常规 2 2 3 2 4 3 2 3" xfId="21420"/>
    <cellStyle name="Input 2 2 5 2 3" xfId="21421"/>
    <cellStyle name="Input 2 2 5 3" xfId="21422"/>
    <cellStyle name="超链接 3 3 2 3 2 2 4" xfId="21423"/>
    <cellStyle name="Input 2 2 5 4 2" xfId="21424"/>
    <cellStyle name="Input 2 2 5 4 3" xfId="21425"/>
    <cellStyle name="Input 2 2 5 6" xfId="21426"/>
    <cellStyle name="Input 2 2 5 7" xfId="21427"/>
    <cellStyle name="常规 10 2 4 3 2" xfId="21428"/>
    <cellStyle name="常规 3 6 6 2" xfId="21429"/>
    <cellStyle name="Input 2 2 5 8" xfId="21430"/>
    <cellStyle name="Input 6 3 10" xfId="21431"/>
    <cellStyle name="常规 9 2 9 11" xfId="21432"/>
    <cellStyle name="Input 2 2 6" xfId="21433"/>
    <cellStyle name="Input 6 3 10 2" xfId="21434"/>
    <cellStyle name="Input 2 2 6 2" xfId="21435"/>
    <cellStyle name="Input 6 3 10 3" xfId="21436"/>
    <cellStyle name="Input 2 2 6 3" xfId="21437"/>
    <cellStyle name="Input 6 3 11" xfId="21438"/>
    <cellStyle name="常规 9 2 3 3 2" xfId="21439"/>
    <cellStyle name="Input 2 2 7" xfId="21440"/>
    <cellStyle name="Input 2 2 7 2" xfId="21441"/>
    <cellStyle name="Input 2 2 7 3" xfId="21442"/>
    <cellStyle name="Input 6 3 12" xfId="21443"/>
    <cellStyle name="常规 9 2 3 3 3" xfId="21444"/>
    <cellStyle name="Input 2 2 8" xfId="21445"/>
    <cellStyle name="Input 2 2 8 2" xfId="21446"/>
    <cellStyle name="Normal 2 4 2 4 3" xfId="21447"/>
    <cellStyle name="Input 30 9" xfId="21448"/>
    <cellStyle name="Input 25 9" xfId="21449"/>
    <cellStyle name="Input 2 2 8 2 2" xfId="21450"/>
    <cellStyle name="Input 2 2 8 3" xfId="21451"/>
    <cellStyle name="Input 2 3 3 2 3" xfId="21452"/>
    <cellStyle name="Input 2 3" xfId="21453"/>
    <cellStyle name="计算 2 4 5 3" xfId="21454"/>
    <cellStyle name="Input 2 3 10" xfId="21455"/>
    <cellStyle name="Input 2 3 10 2" xfId="21456"/>
    <cellStyle name="常规 7 9 5 3" xfId="21457"/>
    <cellStyle name="Input 2 3 10 3" xfId="21458"/>
    <cellStyle name="계산 2 5 8 2" xfId="21459"/>
    <cellStyle name="Input 2 3 11" xfId="21460"/>
    <cellStyle name="Input 2 3 11 2" xfId="21461"/>
    <cellStyle name="備註 2 16" xfId="21462"/>
    <cellStyle name="備註 2 21" xfId="21463"/>
    <cellStyle name="常规 7 9 6 3" xfId="21464"/>
    <cellStyle name="Normal 12 2 3" xfId="21465"/>
    <cellStyle name="輸入 2 4 2 3 2 2 2" xfId="21466"/>
    <cellStyle name="Input 2 3 11 3" xfId="21467"/>
    <cellStyle name="備註 2 17" xfId="21468"/>
    <cellStyle name="계산 2 5 9 2" xfId="21469"/>
    <cellStyle name="Normal 12 2 4" xfId="21470"/>
    <cellStyle name="Input 2 3 12" xfId="21471"/>
    <cellStyle name="常规 7 7 9 2" xfId="21472"/>
    <cellStyle name="Normal 10 5 2" xfId="21473"/>
    <cellStyle name="Input 2 3 13" xfId="21474"/>
    <cellStyle name="輸入 2 6 2 4 10 2" xfId="21475"/>
    <cellStyle name="常规 7 7 9 3" xfId="21476"/>
    <cellStyle name="Normal 10 5 3" xfId="21477"/>
    <cellStyle name="Normal 10 3 3 2" xfId="21478"/>
    <cellStyle name="Input 2 3 14" xfId="21479"/>
    <cellStyle name="Input 2 3 2" xfId="21480"/>
    <cellStyle name="Input 2 3 2 10 2" xfId="21481"/>
    <cellStyle name="Input 2 3 2 10 3" xfId="21482"/>
    <cellStyle name="Input 2 3 2 12" xfId="21483"/>
    <cellStyle name="常规 4 2 2 3 2 2 3" xfId="21484"/>
    <cellStyle name="Input 2 3 2 13" xfId="21485"/>
    <cellStyle name="常规 4 2 2 3 2 2 4" xfId="21486"/>
    <cellStyle name="Input 2 3 2 2" xfId="21487"/>
    <cellStyle name="Input 2 3 2 2 2" xfId="21488"/>
    <cellStyle name="常规 3 2 5 2 2 2 3" xfId="21489"/>
    <cellStyle name="Input 2 3 2 2 3" xfId="21490"/>
    <cellStyle name="常规 3 2 5 2 2 2 4" xfId="21491"/>
    <cellStyle name="Input 2 3 2 2 4" xfId="21492"/>
    <cellStyle name="Input 2 3 2 3" xfId="21493"/>
    <cellStyle name="Input 2 3 2 3 2" xfId="21494"/>
    <cellStyle name="Input 2 3 2 4" xfId="21495"/>
    <cellStyle name="Input 2 3 2 4 2" xfId="21496"/>
    <cellStyle name="Input 2 3 2 4 3" xfId="21497"/>
    <cellStyle name="Normal_SAS Feb'08" xfId="21498"/>
    <cellStyle name="常规 3 2 2 2 3 2 2 2 2 3" xfId="21499"/>
    <cellStyle name="Input 2 3 2 4 4" xfId="21500"/>
    <cellStyle name="Input 2 3 2 5" xfId="21501"/>
    <cellStyle name="常规 3 7 2 2 2 2 2" xfId="21502"/>
    <cellStyle name="Input 2 3 2 5 2" xfId="21503"/>
    <cellStyle name="常规 4 2 2 2 2 3 2 2 3" xfId="21504"/>
    <cellStyle name="Input 2 3 2 5 3" xfId="21505"/>
    <cellStyle name="Input 2 3 2 6 2" xfId="21506"/>
    <cellStyle name="Input 2 3 2 6 3" xfId="21507"/>
    <cellStyle name="Input 2 3 2 7 2" xfId="21508"/>
    <cellStyle name="Input 2 3 2 7 3" xfId="21509"/>
    <cellStyle name="常规 3 7 3 2" xfId="21510"/>
    <cellStyle name="超链接 7 2 4 2 4" xfId="21511"/>
    <cellStyle name="Input 2 3 2 8" xfId="21512"/>
    <cellStyle name="常规 3 7 3 2 2" xfId="21513"/>
    <cellStyle name="제목 1 2 5" xfId="21514"/>
    <cellStyle name="Input 2 3 2 8 2" xfId="21515"/>
    <cellStyle name="備註 2 5 4 2 8" xfId="21516"/>
    <cellStyle name="常规 3 7 3 3" xfId="21517"/>
    <cellStyle name="Input 2 3 2 9" xfId="21518"/>
    <cellStyle name="常规 3 12 2" xfId="21519"/>
    <cellStyle name="常规 3 7 3 3 2" xfId="21520"/>
    <cellStyle name="合計 2 2 9 10" xfId="21521"/>
    <cellStyle name="Input 2 3 2 9 2" xfId="21522"/>
    <cellStyle name="常规 3 12 2 2" xfId="21523"/>
    <cellStyle name="常规 2 2 3 3 3 2 2 2" xfId="21524"/>
    <cellStyle name="常规 3 7 3 3 3" xfId="21525"/>
    <cellStyle name="合計 2 2 9 11" xfId="21526"/>
    <cellStyle name="Input 2 3 2 9 3" xfId="21527"/>
    <cellStyle name="常规 3 12 2 3" xfId="21528"/>
    <cellStyle name="Input 3" xfId="21529"/>
    <cellStyle name="Input 2 3 3 3" xfId="21530"/>
    <cellStyle name="Input 4" xfId="21531"/>
    <cellStyle name="Input 2 3 3 4" xfId="21532"/>
    <cellStyle name="常规 6 6 10" xfId="21533"/>
    <cellStyle name="超链接 3 5 2 3 3 2 3" xfId="21534"/>
    <cellStyle name="Input 2 3 4" xfId="21535"/>
    <cellStyle name="Input 2 3 4 3" xfId="21536"/>
    <cellStyle name="Input 2 3 4 4" xfId="21537"/>
    <cellStyle name="常规 6 6 11" xfId="21538"/>
    <cellStyle name="超链接 3 5 2 3 3 2 4" xfId="21539"/>
    <cellStyle name="Input 2 3 5" xfId="21540"/>
    <cellStyle name="Input 2 3 5 2" xfId="21541"/>
    <cellStyle name="Input 2 3 5 3" xfId="21542"/>
    <cellStyle name="常规 6 6 12" xfId="21543"/>
    <cellStyle name="Input 2 3 6" xfId="21544"/>
    <cellStyle name="Input 2 3 6 2" xfId="21545"/>
    <cellStyle name="Input 2 3 6 3" xfId="21546"/>
    <cellStyle name="Input 2 3 7" xfId="21547"/>
    <cellStyle name="Input 2 3 7 2" xfId="21548"/>
    <cellStyle name="Input 2 3 7 3" xfId="21549"/>
    <cellStyle name="Input 2 3 8" xfId="21550"/>
    <cellStyle name="Input 2 3 8 2" xfId="21551"/>
    <cellStyle name="Input 2 3 8 3" xfId="21552"/>
    <cellStyle name="Input 2 4" xfId="21553"/>
    <cellStyle name="Output 2 4 4 4" xfId="21554"/>
    <cellStyle name="常规 5 2 2 3 3 4" xfId="21555"/>
    <cellStyle name="常规 6 2 3 3 3 2" xfId="21556"/>
    <cellStyle name="Input 2 4 10" xfId="21557"/>
    <cellStyle name="超链接 6 2 2 4 3" xfId="21558"/>
    <cellStyle name="Ввод  2 6 3" xfId="21559"/>
    <cellStyle name="輸出 2 5 3 3 7 3" xfId="21560"/>
    <cellStyle name="Input 2 4 10 2" xfId="21561"/>
    <cellStyle name="計算方式 2 10 2 8 2" xfId="21562"/>
    <cellStyle name="Input 2 4 10 3" xfId="21563"/>
    <cellStyle name="常规 6 2 3 3 3 3" xfId="21564"/>
    <cellStyle name="Input 2 4 11" xfId="21565"/>
    <cellStyle name="Input 2 4 12" xfId="21566"/>
    <cellStyle name="Input 2 4 13" xfId="21567"/>
    <cellStyle name="Normal - Style5" xfId="21568"/>
    <cellStyle name="Input 2 4 2" xfId="21569"/>
    <cellStyle name="Normal - Style5 2 2" xfId="21570"/>
    <cellStyle name="Input 2 4 2 2 2" xfId="21571"/>
    <cellStyle name="常规 3 2 5 3 2 2 3" xfId="21572"/>
    <cellStyle name="Normal - Style5 2 3" xfId="21573"/>
    <cellStyle name="Input 2 4 2 2 3" xfId="21574"/>
    <cellStyle name="Normal - Style6" xfId="21575"/>
    <cellStyle name="Input 2 4 3" xfId="21576"/>
    <cellStyle name="常规 2 2 5 4 2 2" xfId="21577"/>
    <cellStyle name="Normal - Style6 2" xfId="21578"/>
    <cellStyle name="Input 2 4 3 2" xfId="21579"/>
    <cellStyle name="常规 2 2 5 4 2 2 2" xfId="21580"/>
    <cellStyle name="Normal - Style6 2 3" xfId="21581"/>
    <cellStyle name="合計 2 3 3 3 2 3 2" xfId="21582"/>
    <cellStyle name="Input 2 4 3 2 3" xfId="21583"/>
    <cellStyle name="Normal - Style7 2" xfId="21584"/>
    <cellStyle name="Input 2 4 4 2" xfId="21585"/>
    <cellStyle name="Normal - Style7 2 2" xfId="21586"/>
    <cellStyle name="Input 2 4 4 2 2" xfId="21587"/>
    <cellStyle name="Normal - Style7 2 3" xfId="21588"/>
    <cellStyle name="超链接 2 6 3 2 2 2 2" xfId="21589"/>
    <cellStyle name="Input 2 4 4 2 3" xfId="21590"/>
    <cellStyle name="Normal - Style7 4" xfId="21591"/>
    <cellStyle name="Input 2 4 4 4" xfId="21592"/>
    <cellStyle name="Normal - Style8 2" xfId="21593"/>
    <cellStyle name="常规 36 2 2 4" xfId="21594"/>
    <cellStyle name="Итог 6" xfId="21595"/>
    <cellStyle name="Input 2 4 5 2" xfId="21596"/>
    <cellStyle name="Normal - Style8 2 2" xfId="21597"/>
    <cellStyle name="常规 36 2 2 4 2" xfId="21598"/>
    <cellStyle name="Итог 6 2" xfId="21599"/>
    <cellStyle name="Input 2 4 5 2 2" xfId="21600"/>
    <cellStyle name="Итог 6 3" xfId="21601"/>
    <cellStyle name="Normal - Style8 2 3" xfId="21602"/>
    <cellStyle name="Input 2 4 5 2 3" xfId="21603"/>
    <cellStyle name="Input 2 4 6" xfId="21604"/>
    <cellStyle name="Input 2 4 6 2" xfId="21605"/>
    <cellStyle name="Input 2 4 7" xfId="21606"/>
    <cellStyle name="Input 2 4 7 2" xfId="21607"/>
    <cellStyle name="Input 2 4 7 3" xfId="21608"/>
    <cellStyle name="Input 2 4 8 2" xfId="21609"/>
    <cellStyle name="Input 2 4 8 3" xfId="21610"/>
    <cellStyle name="Input 2 5" xfId="21611"/>
    <cellStyle name="Input 2 5 2" xfId="21612"/>
    <cellStyle name="Input 2 5 3" xfId="21613"/>
    <cellStyle name="Input 2 5 3 2" xfId="21614"/>
    <cellStyle name="Neutral 2 4" xfId="21615"/>
    <cellStyle name="Input 2 5 4 2" xfId="21616"/>
    <cellStyle name="Ввод  2 2 7" xfId="21617"/>
    <cellStyle name="Neutral 3 4" xfId="21618"/>
    <cellStyle name="一般 7 2 2 3" xfId="21619"/>
    <cellStyle name="Input 2 5 5 2" xfId="21620"/>
    <cellStyle name="Input 2 5 7" xfId="21621"/>
    <cellStyle name="Input 2 5 8" xfId="21622"/>
    <cellStyle name="Input 2 6" xfId="21623"/>
    <cellStyle name="Input 2 6 3" xfId="21624"/>
    <cellStyle name="Input 2 6 4" xfId="21625"/>
    <cellStyle name="Input 2 7" xfId="21626"/>
    <cellStyle name="Input 2 7 3" xfId="21627"/>
    <cellStyle name="Input 2 8" xfId="21628"/>
    <cellStyle name="計算方式 2 7 5 2 5" xfId="21629"/>
    <cellStyle name="Input 2 8 2" xfId="21630"/>
    <cellStyle name="計算方式 2 7 5 2 5 2" xfId="21631"/>
    <cellStyle name="Input 2 8 2 2" xfId="21632"/>
    <cellStyle name="常规 6 7 10" xfId="21633"/>
    <cellStyle name="計算方式 2 7 5 2 7" xfId="21634"/>
    <cellStyle name="Input 2 8 4" xfId="21635"/>
    <cellStyle name="Input 2 9" xfId="21636"/>
    <cellStyle name="Input 30" xfId="21637"/>
    <cellStyle name="Input 25" xfId="21638"/>
    <cellStyle name="Input 6 5 2 2" xfId="21639"/>
    <cellStyle name="Input 30 10" xfId="21640"/>
    <cellStyle name="Input 25 10" xfId="21641"/>
    <cellStyle name="スタイル 1" xfId="21642"/>
    <cellStyle name="Input 30 10 2" xfId="21643"/>
    <cellStyle name="Input 25 10 2" xfId="21644"/>
    <cellStyle name="スタイル 1 2" xfId="21645"/>
    <cellStyle name="Normal 19 3 3 2" xfId="21646"/>
    <cellStyle name="Input 30 10 3" xfId="21647"/>
    <cellStyle name="Input 25 10 3" xfId="21648"/>
    <cellStyle name="スタイル 1 3" xfId="21649"/>
    <cellStyle name="Input 30 11" xfId="21650"/>
    <cellStyle name="Input 25 11" xfId="21651"/>
    <cellStyle name="계산 3 2 2 2" xfId="21652"/>
    <cellStyle name="Input 30 12" xfId="21653"/>
    <cellStyle name="Input 25 12" xfId="21654"/>
    <cellStyle name="常规 7 5 2 2 2" xfId="21655"/>
    <cellStyle name="常规 3 2 2 3 2 4 2" xfId="21656"/>
    <cellStyle name="Input 30 2 10" xfId="21657"/>
    <cellStyle name="Input 25 2 10" xfId="21658"/>
    <cellStyle name="備註 2 6 2 4" xfId="21659"/>
    <cellStyle name="常规 3 5 3 2 5" xfId="21660"/>
    <cellStyle name="Input 30 2 11" xfId="21661"/>
    <cellStyle name="Input 25 2 11" xfId="21662"/>
    <cellStyle name="備註 2 6 2 5" xfId="21663"/>
    <cellStyle name="Input 8 2 2 5 2" xfId="21664"/>
    <cellStyle name="Input 30 2 4" xfId="21665"/>
    <cellStyle name="Input 25 2 4" xfId="21666"/>
    <cellStyle name="常规 3 17 7 3" xfId="21667"/>
    <cellStyle name="Input 30 2 5" xfId="21668"/>
    <cellStyle name="Input 25 2 5" xfId="21669"/>
    <cellStyle name="Input 30 2 6" xfId="21670"/>
    <cellStyle name="Input 25 2 6" xfId="21671"/>
    <cellStyle name="标题 6 2" xfId="21672"/>
    <cellStyle name="Input 30 2 7" xfId="21673"/>
    <cellStyle name="Input 25 2 7" xfId="21674"/>
    <cellStyle name="标题 6 3" xfId="21675"/>
    <cellStyle name="常规 48 3 2 4 2 2" xfId="21676"/>
    <cellStyle name="Input 30 2 8" xfId="21677"/>
    <cellStyle name="Input 25 2 8" xfId="21678"/>
    <cellStyle name="Normal 2 7 4 2 2" xfId="21679"/>
    <cellStyle name="常规 48 3 2 4 2 3" xfId="21680"/>
    <cellStyle name="Input 30 2 9" xfId="21681"/>
    <cellStyle name="Input 25 2 9" xfId="21682"/>
    <cellStyle name="Input 30 2 9 2" xfId="21683"/>
    <cellStyle name="Input 25 2 9 2" xfId="21684"/>
    <cellStyle name="Input 30 2 9 3" xfId="21685"/>
    <cellStyle name="Input 25 2 9 3" xfId="21686"/>
    <cellStyle name="Input 30 3" xfId="21687"/>
    <cellStyle name="Input 25 3" xfId="21688"/>
    <cellStyle name="Input 30 3 2" xfId="21689"/>
    <cellStyle name="Input 25 3 2" xfId="21690"/>
    <cellStyle name="Input 30 3 3" xfId="21691"/>
    <cellStyle name="Input 25 3 3" xfId="21692"/>
    <cellStyle name="常规 3 17 8 2" xfId="21693"/>
    <cellStyle name="標題 3 2 4" xfId="21694"/>
    <cellStyle name="Input 30 5 2" xfId="21695"/>
    <cellStyle name="Input 25 5 2" xfId="21696"/>
    <cellStyle name="標題 3 2 5" xfId="21697"/>
    <cellStyle name="Input 30 5 3" xfId="21698"/>
    <cellStyle name="Input 25 5 3" xfId="21699"/>
    <cellStyle name="Input 30 6 2" xfId="21700"/>
    <cellStyle name="Input 25 6 2" xfId="21701"/>
    <cellStyle name="Input 30 6 3" xfId="21702"/>
    <cellStyle name="Input 25 6 3" xfId="21703"/>
    <cellStyle name="Input 30 7" xfId="21704"/>
    <cellStyle name="Input 25 7" xfId="21705"/>
    <cellStyle name="Input 30 7 3" xfId="21706"/>
    <cellStyle name="Input 25 7 3" xfId="21707"/>
    <cellStyle name="備註 2 9 2 8" xfId="21708"/>
    <cellStyle name="Normal 2 4 2 4 2" xfId="21709"/>
    <cellStyle name="Input 30 8" xfId="21710"/>
    <cellStyle name="Input 25 8" xfId="21711"/>
    <cellStyle name="Input 30 8 3" xfId="21712"/>
    <cellStyle name="Input 25 8 3" xfId="21713"/>
    <cellStyle name="Input 30 9 2" xfId="21714"/>
    <cellStyle name="Input 25 9 2" xfId="21715"/>
    <cellStyle name="Input 30 9 3" xfId="21716"/>
    <cellStyle name="Input 25 9 3" xfId="21717"/>
    <cellStyle name="Input 31" xfId="21718"/>
    <cellStyle name="Input 26" xfId="21719"/>
    <cellStyle name="Input 6 5 2 3" xfId="21720"/>
    <cellStyle name="常规 6 10 7" xfId="21721"/>
    <cellStyle name="Input 31 2" xfId="21722"/>
    <cellStyle name="Input 26 2" xfId="21723"/>
    <cellStyle name="常规 48 2 2 2 3 2" xfId="21724"/>
    <cellStyle name="Input 31 2 10" xfId="21725"/>
    <cellStyle name="Input 26 2 10" xfId="21726"/>
    <cellStyle name="千位分隔[0] 2 2 2" xfId="21727"/>
    <cellStyle name="標題 5 4 2" xfId="21728"/>
    <cellStyle name="Input 31 2 11" xfId="21729"/>
    <cellStyle name="Input 26 2 11" xfId="21730"/>
    <cellStyle name="常规 6 10 7 2" xfId="21731"/>
    <cellStyle name="Input 31 2 2" xfId="21732"/>
    <cellStyle name="Input 26 2 2" xfId="21733"/>
    <cellStyle name="常规 3 2 4 5" xfId="21734"/>
    <cellStyle name="常规 6 10 7 2 2" xfId="21735"/>
    <cellStyle name="Input 31 2 2 2" xfId="21736"/>
    <cellStyle name="Input 26 2 2 2" xfId="21737"/>
    <cellStyle name="常规 2 13 4" xfId="21738"/>
    <cellStyle name="常规 3 2 4 6" xfId="21739"/>
    <cellStyle name="Input 31 2 2 3" xfId="21740"/>
    <cellStyle name="Input 26 2 2 3" xfId="21741"/>
    <cellStyle name="常规 2 13 5" xfId="21742"/>
    <cellStyle name="常规 6 10 7 3" xfId="21743"/>
    <cellStyle name="Input 31 2 3" xfId="21744"/>
    <cellStyle name="Input 26 2 3" xfId="21745"/>
    <cellStyle name="常规 3 18 7 2" xfId="21746"/>
    <cellStyle name="常规 3 2 5 5" xfId="21747"/>
    <cellStyle name="Input 31 2 3 2" xfId="21748"/>
    <cellStyle name="Input 26 2 3 2" xfId="21749"/>
    <cellStyle name="常规 2 14 4" xfId="21750"/>
    <cellStyle name="Input 31 2 8 3" xfId="21751"/>
    <cellStyle name="Input 26 2 8 3" xfId="21752"/>
    <cellStyle name="常规 2 19 5" xfId="21753"/>
    <cellStyle name="常规 9 2 9 6 3" xfId="21754"/>
    <cellStyle name="Input 31 2 9 2" xfId="21755"/>
    <cellStyle name="Input 26 2 9 2" xfId="21756"/>
    <cellStyle name="常规 2 25 4" xfId="21757"/>
    <cellStyle name="常规 2 30 4" xfId="21758"/>
    <cellStyle name="常规 9 2 9 7 2" xfId="21759"/>
    <cellStyle name="常规 10 3 2 3" xfId="21760"/>
    <cellStyle name="Input 31 2 9 3" xfId="21761"/>
    <cellStyle name="Input 26 2 9 3" xfId="21762"/>
    <cellStyle name="常规 2 25 5" xfId="21763"/>
    <cellStyle name="常规 9 2 9 7 3" xfId="21764"/>
    <cellStyle name="常规 10 3 2 4" xfId="21765"/>
    <cellStyle name="常规 6 10 8" xfId="21766"/>
    <cellStyle name="Input 31 3" xfId="21767"/>
    <cellStyle name="Input 26 3" xfId="21768"/>
    <cellStyle name="常规 6 10 8 2" xfId="21769"/>
    <cellStyle name="Input 31 3 2" xfId="21770"/>
    <cellStyle name="Input 26 3 2" xfId="21771"/>
    <cellStyle name="常规 6 10 8 3" xfId="21772"/>
    <cellStyle name="Input 31 3 3" xfId="21773"/>
    <cellStyle name="Input 26 3 3" xfId="21774"/>
    <cellStyle name="常规 3 18 8 2" xfId="21775"/>
    <cellStyle name="常规 6 10 9 2" xfId="21776"/>
    <cellStyle name="쉼표 [0] 2 2 6" xfId="21777"/>
    <cellStyle name="Input 31 4 2" xfId="21778"/>
    <cellStyle name="Input 26 4 2" xfId="21779"/>
    <cellStyle name="常规 6 10 9 3" xfId="21780"/>
    <cellStyle name="쉼표 [0] 2 2 7" xfId="21781"/>
    <cellStyle name="Input 31 4 3" xfId="21782"/>
    <cellStyle name="Input 26 4 3" xfId="21783"/>
    <cellStyle name="常规 3 18 9 2" xfId="21784"/>
    <cellStyle name="Input 31 5" xfId="21785"/>
    <cellStyle name="Input 26 5" xfId="21786"/>
    <cellStyle name="常规 7 17 3 3" xfId="21787"/>
    <cellStyle name="Input 31 5 2" xfId="21788"/>
    <cellStyle name="Input 26 5 2" xfId="21789"/>
    <cellStyle name="常规 9 2 10 3" xfId="21790"/>
    <cellStyle name="標題 4 2 4" xfId="21791"/>
    <cellStyle name="Input 31 5 3" xfId="21792"/>
    <cellStyle name="Input 26 5 3" xfId="21793"/>
    <cellStyle name="常规 9 2 10 4" xfId="21794"/>
    <cellStyle name="標題 4 2 5" xfId="21795"/>
    <cellStyle name="Input 31 6" xfId="21796"/>
    <cellStyle name="Input 26 6" xfId="21797"/>
    <cellStyle name="Input 31 6 2" xfId="21798"/>
    <cellStyle name="Input 26 6 2" xfId="21799"/>
    <cellStyle name="常规 9 2 11 3" xfId="21800"/>
    <cellStyle name="Input 31 7" xfId="21801"/>
    <cellStyle name="Input 26 7" xfId="21802"/>
    <cellStyle name="超链接 3 5 6 2 4" xfId="21803"/>
    <cellStyle name="Normal 2 4 2 5 2" xfId="21804"/>
    <cellStyle name="Input 31 8" xfId="21805"/>
    <cellStyle name="Input 26 8" xfId="21806"/>
    <cellStyle name="보통 2 2 2" xfId="21807"/>
    <cellStyle name="Input 31 8 3" xfId="21808"/>
    <cellStyle name="Input 26 8 3" xfId="21809"/>
    <cellStyle name="常规 9 2 13 4" xfId="21810"/>
    <cellStyle name="Input 31 9" xfId="21811"/>
    <cellStyle name="Input 26 9" xfId="21812"/>
    <cellStyle name="Input 32" xfId="21813"/>
    <cellStyle name="Input 27" xfId="21814"/>
    <cellStyle name="Normal 11 2 3 2 2" xfId="21815"/>
    <cellStyle name="好_WK28" xfId="21816"/>
    <cellStyle name="Input 27 10 2" xfId="21817"/>
    <cellStyle name="Normal 11 2 3 3" xfId="21818"/>
    <cellStyle name="常规 2 2 4 8 3" xfId="21819"/>
    <cellStyle name="Input 32 11" xfId="21820"/>
    <cellStyle name="Input 27 11" xfId="21821"/>
    <cellStyle name="Normal 11 2 3 4" xfId="21822"/>
    <cellStyle name="Input 27 12" xfId="21823"/>
    <cellStyle name="常规 6 11 7" xfId="21824"/>
    <cellStyle name="Input 32 2" xfId="21825"/>
    <cellStyle name="Input 27 2" xfId="21826"/>
    <cellStyle name="常规 2 3 3 2 4 2 3" xfId="21827"/>
    <cellStyle name="常规 6 11 7 3" xfId="21828"/>
    <cellStyle name="超链接 2 5 2 4 5" xfId="21829"/>
    <cellStyle name="Input 32 2 3" xfId="21830"/>
    <cellStyle name="Input 27 2 3" xfId="21831"/>
    <cellStyle name="Input 27 2 5" xfId="21832"/>
    <cellStyle name="Хороший 2" xfId="21833"/>
    <cellStyle name="常规 3 3 2 3 2 3" xfId="21834"/>
    <cellStyle name="Input 27 2 6" xfId="21835"/>
    <cellStyle name="Хороший 3" xfId="21836"/>
    <cellStyle name="常规 3 3 2 3 2 4" xfId="21837"/>
    <cellStyle name="Input 27 2 7" xfId="21838"/>
    <cellStyle name="常规 3 3 2 3 2 5" xfId="21839"/>
    <cellStyle name="常规 48 3 2 6 2 2" xfId="21840"/>
    <cellStyle name="Input 27 2 8" xfId="21841"/>
    <cellStyle name="輸出 2 2 6 6" xfId="21842"/>
    <cellStyle name="Input 27 2 8 3" xfId="21843"/>
    <cellStyle name="常规 7 19 5" xfId="21844"/>
    <cellStyle name="Input 27 2 9" xfId="21845"/>
    <cellStyle name="常规 9 2 8 10" xfId="21846"/>
    <cellStyle name="常规 11 3 2 3" xfId="21847"/>
    <cellStyle name="常规 19" xfId="21848"/>
    <cellStyle name="常规 24" xfId="21849"/>
    <cellStyle name="汇总 2 6 9 3" xfId="21850"/>
    <cellStyle name="Input 27 2 9 2" xfId="21851"/>
    <cellStyle name="常规 11 3 2 4" xfId="21852"/>
    <cellStyle name="常规 25" xfId="21853"/>
    <cellStyle name="常规 30" xfId="21854"/>
    <cellStyle name="Input 27 2 9 3" xfId="21855"/>
    <cellStyle name="常规 6 11 8" xfId="21856"/>
    <cellStyle name="Input 32 3" xfId="21857"/>
    <cellStyle name="Input 27 3" xfId="21858"/>
    <cellStyle name="常规 2 3 3 2 4 2 4" xfId="21859"/>
    <cellStyle name="常规 6 11 8 3" xfId="21860"/>
    <cellStyle name="超链接 2 5 2 5 5" xfId="21861"/>
    <cellStyle name="Input 32 3 3" xfId="21862"/>
    <cellStyle name="Input 27 3 3" xfId="21863"/>
    <cellStyle name="常规 6 11 9 3" xfId="21864"/>
    <cellStyle name="Input 32 4 3" xfId="21865"/>
    <cellStyle name="Input 27 4 3" xfId="21866"/>
    <cellStyle name="標題 5 2 4" xfId="21867"/>
    <cellStyle name="Input 32 5 2" xfId="21868"/>
    <cellStyle name="Input 27 5 2" xfId="21869"/>
    <cellStyle name="標題 5 2 5" xfId="21870"/>
    <cellStyle name="Input 32 5 3" xfId="21871"/>
    <cellStyle name="Input 27 5 3" xfId="21872"/>
    <cellStyle name="超連結_TS line's contact list to CNC(JTT) &amp; particular" xfId="21873"/>
    <cellStyle name="Input 32 6" xfId="21874"/>
    <cellStyle name="Input 27 6" xfId="21875"/>
    <cellStyle name="常规 11 2 12" xfId="21876"/>
    <cellStyle name="常规 9 2 7 10" xfId="21877"/>
    <cellStyle name="超链接 3 2 2 2 5 2 3" xfId="21878"/>
    <cellStyle name="Input 3 3 2 10 2" xfId="21879"/>
    <cellStyle name="標題 5 3 4" xfId="21880"/>
    <cellStyle name="合計 5" xfId="21881"/>
    <cellStyle name="超链接 2 5 5 3 2 4" xfId="21882"/>
    <cellStyle name="Input 32 6 2" xfId="21883"/>
    <cellStyle name="Input 27 6 2" xfId="21884"/>
    <cellStyle name="合計 6" xfId="21885"/>
    <cellStyle name="Input 32 6 3" xfId="21886"/>
    <cellStyle name="Input 27 6 3" xfId="21887"/>
    <cellStyle name="Input 32 7" xfId="21888"/>
    <cellStyle name="Input 27 7" xfId="21889"/>
    <cellStyle name="常规 11 2 13" xfId="21890"/>
    <cellStyle name="常规 9 2 7 11" xfId="21891"/>
    <cellStyle name="超链接 3 2 2 2 5 2 4" xfId="21892"/>
    <cellStyle name="Input 3 3 2 10 3" xfId="21893"/>
    <cellStyle name="千位分隔[0] 2 2 4" xfId="21894"/>
    <cellStyle name="超链接 3 3 4 2 2" xfId="21895"/>
    <cellStyle name="標題 5 4 4" xfId="21896"/>
    <cellStyle name="Input 32 7 2" xfId="21897"/>
    <cellStyle name="Input 27 7 2" xfId="21898"/>
    <cellStyle name="Input 32 7 3" xfId="21899"/>
    <cellStyle name="Input 27 7 3" xfId="21900"/>
    <cellStyle name="Input 32 8" xfId="21901"/>
    <cellStyle name="Input 27 8" xfId="21902"/>
    <cellStyle name="千位分隔[0] 2 3 4" xfId="21903"/>
    <cellStyle name="超链接 3 3 4 3 2" xfId="21904"/>
    <cellStyle name="標題 5 5 4" xfId="21905"/>
    <cellStyle name="Input 32 8 2" xfId="21906"/>
    <cellStyle name="Input 27 8 2" xfId="21907"/>
    <cellStyle name="Input 32 9" xfId="21908"/>
    <cellStyle name="Input 27 9" xfId="21909"/>
    <cellStyle name="Normal - Style1" xfId="21910"/>
    <cellStyle name="Input 32 9 2" xfId="21911"/>
    <cellStyle name="Input 27 9 2" xfId="21912"/>
    <cellStyle name="霓付 [0]_laroux" xfId="21913"/>
    <cellStyle name="Normal - Style2" xfId="21914"/>
    <cellStyle name="Input 32 9 3" xfId="21915"/>
    <cellStyle name="Input 27 9 3" xfId="21916"/>
    <cellStyle name="Input 33" xfId="21917"/>
    <cellStyle name="Input 28" xfId="21918"/>
    <cellStyle name="Input 33 10" xfId="21919"/>
    <cellStyle name="Input 28 10" xfId="21920"/>
    <cellStyle name="Input 28 10 2" xfId="21921"/>
    <cellStyle name="Input 28 10 3" xfId="21922"/>
    <cellStyle name="Input 33 11" xfId="21923"/>
    <cellStyle name="Input 28 11" xfId="21924"/>
    <cellStyle name="Input 28 12" xfId="21925"/>
    <cellStyle name="常规 6 12 7" xfId="21926"/>
    <cellStyle name="Input 33 2" xfId="21927"/>
    <cellStyle name="Input 28 2" xfId="21928"/>
    <cellStyle name="Input 28 2 11" xfId="21929"/>
    <cellStyle name="常规 6 12 7 2" xfId="21930"/>
    <cellStyle name="超链接 2 5 3 4 4" xfId="21931"/>
    <cellStyle name="Input 33 2 2" xfId="21932"/>
    <cellStyle name="Input 28 2 2" xfId="21933"/>
    <cellStyle name="常规 48 2 2 8" xfId="21934"/>
    <cellStyle name="常规 5 2 4 5" xfId="21935"/>
    <cellStyle name="Input 28 2 2 2" xfId="21936"/>
    <cellStyle name="Total 3 4 2" xfId="21937"/>
    <cellStyle name="常规 5 2 4 6" xfId="21938"/>
    <cellStyle name="Input 28 2 2 3" xfId="21939"/>
    <cellStyle name="Input 28 2 4" xfId="21940"/>
    <cellStyle name="常规 3 3 2 4 2 2" xfId="21941"/>
    <cellStyle name="Input 28 2 5" xfId="21942"/>
    <cellStyle name="常规 3 3 2 4 2 3" xfId="21943"/>
    <cellStyle name="常规 2 3 2 8 2" xfId="21944"/>
    <cellStyle name="Input 28 2 6" xfId="21945"/>
    <cellStyle name="常规 3 3 2 4 2 4" xfId="21946"/>
    <cellStyle name="常规 2 3 2 8 3" xfId="21947"/>
    <cellStyle name="超链接 5 11 2" xfId="21948"/>
    <cellStyle name="Input 28 2 6 3" xfId="21949"/>
    <cellStyle name="Input 28 2 7 3" xfId="21950"/>
    <cellStyle name="Input 28 2 8 3" xfId="21951"/>
    <cellStyle name="Normal 2 5 2 10" xfId="21952"/>
    <cellStyle name="常规 12 3 2 3" xfId="21953"/>
    <cellStyle name="Input 28 2 9 2" xfId="21954"/>
    <cellStyle name="Input 28 2 9 3" xfId="21955"/>
    <cellStyle name="常规 6 12 8" xfId="21956"/>
    <cellStyle name="Input 33 3" xfId="21957"/>
    <cellStyle name="Input 28 3" xfId="21958"/>
    <cellStyle name="计算 2 2 4 2 11" xfId="21959"/>
    <cellStyle name="常规 6 12 9 2" xfId="21960"/>
    <cellStyle name="Input 33 4 2" xfId="21961"/>
    <cellStyle name="Input 28 4 2" xfId="21962"/>
    <cellStyle name="常规 6 12 9 3" xfId="21963"/>
    <cellStyle name="Input 33 4 3" xfId="21964"/>
    <cellStyle name="Input 28 4 3" xfId="21965"/>
    <cellStyle name="中等 2 3 2 2" xfId="21966"/>
    <cellStyle name="Input 33 5" xfId="21967"/>
    <cellStyle name="Input 28 5" xfId="21968"/>
    <cellStyle name="常规 7 17 5 3" xfId="21969"/>
    <cellStyle name="常规 6 4 10" xfId="21970"/>
    <cellStyle name="中等 2 3 2 2 2" xfId="21971"/>
    <cellStyle name="Input 33 5 2" xfId="21972"/>
    <cellStyle name="Input 28 5 2" xfId="21973"/>
    <cellStyle name="常规 6 4 11" xfId="21974"/>
    <cellStyle name="中等 2 3 2 3" xfId="21975"/>
    <cellStyle name="Input 33 6" xfId="21976"/>
    <cellStyle name="Input 28 6" xfId="21977"/>
    <cellStyle name="常规 7 2 2 7" xfId="21978"/>
    <cellStyle name="Input 33 6 2" xfId="21979"/>
    <cellStyle name="Input 28 6 2" xfId="21980"/>
    <cellStyle name="常规 7 2 2 8" xfId="21981"/>
    <cellStyle name="Input 33 6 3" xfId="21982"/>
    <cellStyle name="Input 28 6 3" xfId="21983"/>
    <cellStyle name="合計 2 3 2 4 8 2" xfId="21984"/>
    <cellStyle name="超链接 3 3 5 2" xfId="21985"/>
    <cellStyle name="常规 6 4 12" xfId="21986"/>
    <cellStyle name="中等 2 3 2 4" xfId="21987"/>
    <cellStyle name="Input 33 7" xfId="21988"/>
    <cellStyle name="Input 28 7" xfId="21989"/>
    <cellStyle name="超链接 3 3 5 2 2" xfId="21990"/>
    <cellStyle name="常规 7 2 3 7" xfId="21991"/>
    <cellStyle name="Input 33 7 2" xfId="21992"/>
    <cellStyle name="Input 28 7 2" xfId="21993"/>
    <cellStyle name="超链接 3 3 5 2 3" xfId="21994"/>
    <cellStyle name="常规 7 2 3 8" xfId="21995"/>
    <cellStyle name="Input 33 7 3" xfId="21996"/>
    <cellStyle name="Input 28 7 3" xfId="21997"/>
    <cellStyle name="中等 2 3 2 5" xfId="21998"/>
    <cellStyle name="Input 33 8" xfId="21999"/>
    <cellStyle name="Input 28 8" xfId="22000"/>
    <cellStyle name="超链接 3 3 5 3 3" xfId="22001"/>
    <cellStyle name="備註 2 4 4 2 10" xfId="22002"/>
    <cellStyle name="常规 7 2 4 8" xfId="22003"/>
    <cellStyle name="输出 2 2 2 3 7" xfId="22004"/>
    <cellStyle name="Input 33 8 3" xfId="22005"/>
    <cellStyle name="Input 28 8 3" xfId="22006"/>
    <cellStyle name="常规 2 2 3 2 2 2 2 2 2 2" xfId="22007"/>
    <cellStyle name="Percent 2 2 2" xfId="22008"/>
    <cellStyle name="中等 2 3 2 6" xfId="22009"/>
    <cellStyle name="Input 33 9" xfId="22010"/>
    <cellStyle name="Input 28 9" xfId="22011"/>
    <cellStyle name="Percent 2 2 2 2" xfId="22012"/>
    <cellStyle name="Input 33 9 2" xfId="22013"/>
    <cellStyle name="Input 28 9 2" xfId="22014"/>
    <cellStyle name="Input 33 9 3" xfId="22015"/>
    <cellStyle name="Input 28 9 3" xfId="22016"/>
    <cellStyle name="Input 34" xfId="22017"/>
    <cellStyle name="Input 29" xfId="22018"/>
    <cellStyle name="Input 29 10" xfId="22019"/>
    <cellStyle name="常规 2 2 4 11" xfId="22020"/>
    <cellStyle name="Input 29 10 2" xfId="22021"/>
    <cellStyle name="常规 2 2 4 12" xfId="22022"/>
    <cellStyle name="Input 29 10 3" xfId="22023"/>
    <cellStyle name="Input 29 11" xfId="22024"/>
    <cellStyle name="Input 29 12" xfId="22025"/>
    <cellStyle name="常规 6 13 7" xfId="22026"/>
    <cellStyle name="Input 29 2" xfId="22027"/>
    <cellStyle name="Title 4 2 4 2" xfId="22028"/>
    <cellStyle name="超链接 6 2 4 2 4" xfId="22029"/>
    <cellStyle name="Input 29 2 10" xfId="22030"/>
    <cellStyle name="Input 29 2 11" xfId="22031"/>
    <cellStyle name="常规 6 13 7 2" xfId="22032"/>
    <cellStyle name="Input 29 2 2" xfId="22033"/>
    <cellStyle name="常规 10 4" xfId="22034"/>
    <cellStyle name="常规 49 2 2 8" xfId="22035"/>
    <cellStyle name="常规 6 2 4 5" xfId="22036"/>
    <cellStyle name="Input 29 2 2 2" xfId="22037"/>
    <cellStyle name="常规 10 5" xfId="22038"/>
    <cellStyle name="常规 6 2 4 6" xfId="22039"/>
    <cellStyle name="Input 29 2 2 3" xfId="22040"/>
    <cellStyle name="Итог 10 2" xfId="22041"/>
    <cellStyle name="常规 6 13 7 3" xfId="22042"/>
    <cellStyle name="合計 2 4 5 10" xfId="22043"/>
    <cellStyle name="Input 29 2 3" xfId="22044"/>
    <cellStyle name="常规 11 5" xfId="22045"/>
    <cellStyle name="合計 2 4 5 10 3" xfId="22046"/>
    <cellStyle name="Input 29 2 3 3" xfId="22047"/>
    <cellStyle name="Итог 11 2" xfId="22048"/>
    <cellStyle name="合計 2 4 5 11" xfId="22049"/>
    <cellStyle name="Input 29 2 4" xfId="22050"/>
    <cellStyle name="常规 3 3 2 5 2 2" xfId="22051"/>
    <cellStyle name="差_COSCON THAILAND COSNAM STAFF 2012 JULY_菲律宾2" xfId="22052"/>
    <cellStyle name="Input 29 2 4 2" xfId="22053"/>
    <cellStyle name="常规 3 3 2 5 2 2 2" xfId="22054"/>
    <cellStyle name="差_COSCON THAILAND COSNAM STAFF 2012 JULY_菲律宾2 2" xfId="22055"/>
    <cellStyle name="常规 12 4" xfId="22056"/>
    <cellStyle name="Input 29 2 4 3" xfId="22057"/>
    <cellStyle name="常规 3 3 2 5 2 2 3" xfId="22058"/>
    <cellStyle name="常规 12 5" xfId="22059"/>
    <cellStyle name="合計 2 4 5 12" xfId="22060"/>
    <cellStyle name="Input 29 2 5" xfId="22061"/>
    <cellStyle name="常规 3 3 2 5 2 3" xfId="22062"/>
    <cellStyle name="常规 2 3 3 8 2" xfId="22063"/>
    <cellStyle name="常规 13 5" xfId="22064"/>
    <cellStyle name="Input 29 2 5 3" xfId="22065"/>
    <cellStyle name="Input 29 2 6" xfId="22066"/>
    <cellStyle name="常规 3 3 2 5 2 4" xfId="22067"/>
    <cellStyle name="常规 2 3 3 8 3" xfId="22068"/>
    <cellStyle name="常规 14 4" xfId="22069"/>
    <cellStyle name="Input 29 2 6 2" xfId="22070"/>
    <cellStyle name="Примечание 8" xfId="22071"/>
    <cellStyle name="출력 2 2 2 6 3" xfId="22072"/>
    <cellStyle name="常规 7 19 9 2" xfId="22073"/>
    <cellStyle name="Output 2 2 10 2" xfId="22074"/>
    <cellStyle name="Input 29 2 7" xfId="22075"/>
    <cellStyle name="常规 15 4" xfId="22076"/>
    <cellStyle name="常规 20 4" xfId="22077"/>
    <cellStyle name="Input 29 2 7 2" xfId="22078"/>
    <cellStyle name="常规 7 19 9 3" xfId="22079"/>
    <cellStyle name="Output 2 2 10 3" xfId="22080"/>
    <cellStyle name="Input 29 2 8" xfId="22081"/>
    <cellStyle name="常规 16 4" xfId="22082"/>
    <cellStyle name="常规 21 4" xfId="22083"/>
    <cellStyle name="Input 29 2 8 2" xfId="22084"/>
    <cellStyle name="常规 16 5" xfId="22085"/>
    <cellStyle name="常规 21 5" xfId="22086"/>
    <cellStyle name="Input 29 2 8 3" xfId="22087"/>
    <cellStyle name="Input 29 2 9" xfId="22088"/>
    <cellStyle name="常规 2 2 2 2 4 2" xfId="22089"/>
    <cellStyle name="超链接 3 6 2 2" xfId="22090"/>
    <cellStyle name="常规 17 5" xfId="22091"/>
    <cellStyle name="常规 22 5" xfId="22092"/>
    <cellStyle name="Input 29 2 9 3" xfId="22093"/>
    <cellStyle name="常规 2 2 2 2 4 2 3" xfId="22094"/>
    <cellStyle name="常规 6 13 9 2" xfId="22095"/>
    <cellStyle name="Input 29 4 2" xfId="22096"/>
    <cellStyle name="常规 6 13 9 3" xfId="22097"/>
    <cellStyle name="Input 29 4 3" xfId="22098"/>
    <cellStyle name="Input 29 5 2" xfId="22099"/>
    <cellStyle name="Output 4 2 2 5" xfId="22100"/>
    <cellStyle name="Input 29 5 3" xfId="22101"/>
    <cellStyle name="Output 4 2 2 6" xfId="22102"/>
    <cellStyle name="中等 2 3 3 3" xfId="22103"/>
    <cellStyle name="Input 29 6" xfId="22104"/>
    <cellStyle name="Output 4 2 3 5" xfId="22105"/>
    <cellStyle name="常规 7 3 2 7" xfId="22106"/>
    <cellStyle name="Input 29 6 2" xfId="22107"/>
    <cellStyle name="Output 4 2 3 6" xfId="22108"/>
    <cellStyle name="常规 7 3 2 8" xfId="22109"/>
    <cellStyle name="Input 29 6 3" xfId="22110"/>
    <cellStyle name="輔色3 2 7 2 2" xfId="22111"/>
    <cellStyle name="Input 29 7" xfId="22112"/>
    <cellStyle name="超链接 3 3 6 2 2" xfId="22113"/>
    <cellStyle name="Output 4 2 4 5" xfId="22114"/>
    <cellStyle name="常规 7 3 3 7" xfId="22115"/>
    <cellStyle name="Input 29 7 2" xfId="22116"/>
    <cellStyle name="Input 29 7 3" xfId="22117"/>
    <cellStyle name="超链接 3 3 6 2 3" xfId="22118"/>
    <cellStyle name="Output 4 2 4 6" xfId="22119"/>
    <cellStyle name="輸入 2 2 2 5 6 3" xfId="22120"/>
    <cellStyle name="常规 2 6 7 4 2" xfId="22121"/>
    <cellStyle name="Input 3 3 10 2" xfId="22122"/>
    <cellStyle name="Input 29 8" xfId="22123"/>
    <cellStyle name="輸入 2 2 2 5 7 3" xfId="22124"/>
    <cellStyle name="常规 2 6 7 5 2" xfId="22125"/>
    <cellStyle name="Input 3 3 11 2" xfId="22126"/>
    <cellStyle name="Input 29 8 3" xfId="22127"/>
    <cellStyle name="常规 2 2 3 2 2 2 2 3 2 2" xfId="22128"/>
    <cellStyle name="Percent 2 3 2" xfId="22129"/>
    <cellStyle name="Input 29 9" xfId="22130"/>
    <cellStyle name="Input 29 9 3" xfId="22131"/>
    <cellStyle name="Input 3 10" xfId="22132"/>
    <cellStyle name="Input 3 10 2" xfId="22133"/>
    <cellStyle name="Input 3 10 3" xfId="22134"/>
    <cellStyle name="Input 3 11" xfId="22135"/>
    <cellStyle name="Input 3 11 2" xfId="22136"/>
    <cellStyle name="Input 3 11 3" xfId="22137"/>
    <cellStyle name="Input 3 12" xfId="22138"/>
    <cellStyle name="Input 3 12 2" xfId="22139"/>
    <cellStyle name="Input 3 12 3" xfId="22140"/>
    <cellStyle name="Input 3 2" xfId="22141"/>
    <cellStyle name="常规 2 6 2 5" xfId="22142"/>
    <cellStyle name="Input 3 2 11" xfId="22143"/>
    <cellStyle name="Input 4 4 4 2 2" xfId="22144"/>
    <cellStyle name="常规 2 6 2 6" xfId="22145"/>
    <cellStyle name="Input 3 2 12" xfId="22146"/>
    <cellStyle name="Input 3 2 2" xfId="22147"/>
    <cellStyle name="Input 3 2 2 10 2" xfId="22148"/>
    <cellStyle name="Input 3 2 2 12" xfId="22149"/>
    <cellStyle name="Input 3 2 2 3 2 2" xfId="22150"/>
    <cellStyle name="Input 3 2 2 3 4" xfId="22151"/>
    <cellStyle name="Input 3 2 2 4 2 2" xfId="22152"/>
    <cellStyle name="Акцент1 2" xfId="22153"/>
    <cellStyle name="Input 3 2 2 4 2 3" xfId="22154"/>
    <cellStyle name="Акцент1 3" xfId="22155"/>
    <cellStyle name="超链接 7 3 3 2 2" xfId="22156"/>
    <cellStyle name="Input 3 2 2 6" xfId="22157"/>
    <cellStyle name="Input 3 2 2 6 2" xfId="22158"/>
    <cellStyle name="超链接 7 3 3 2 3" xfId="22159"/>
    <cellStyle name="Input 3 2 2 7" xfId="22160"/>
    <cellStyle name="輸出 2 10 3" xfId="22161"/>
    <cellStyle name="Input 3 2 2 7 2" xfId="22162"/>
    <cellStyle name="常规 4 6 3 2 2" xfId="22163"/>
    <cellStyle name="Input 3 2 2 8 2" xfId="22164"/>
    <cellStyle name="警告文字 2 3 3 2" xfId="22165"/>
    <cellStyle name="常规 4 6 3 3" xfId="22166"/>
    <cellStyle name="Input 3 2 2 9" xfId="22167"/>
    <cellStyle name="常规 2 10 10" xfId="22168"/>
    <cellStyle name="常规 4 6 3 3 2" xfId="22169"/>
    <cellStyle name="輸出 2 12 3" xfId="22170"/>
    <cellStyle name="計算方式 2 2 2 4 2 7" xfId="22171"/>
    <cellStyle name="Input 3 2 2 9 2" xfId="22172"/>
    <cellStyle name="Input 3 2 3" xfId="22173"/>
    <cellStyle name="Input 3 2 3 2 2" xfId="22174"/>
    <cellStyle name="合計 2 7 4 12" xfId="22175"/>
    <cellStyle name="Output 3 4 8" xfId="22176"/>
    <cellStyle name="Input 3 2 4" xfId="22177"/>
    <cellStyle name="Input 3 2 4 2 3" xfId="22178"/>
    <cellStyle name="Output 4 4 9" xfId="22179"/>
    <cellStyle name="常规 2 3 2 2 2 2 3 2" xfId="22180"/>
    <cellStyle name="Style 1 2 2" xfId="22181"/>
    <cellStyle name="超链接 2 4 2 4 2" xfId="22182"/>
    <cellStyle name="Input 3 2 5" xfId="22183"/>
    <cellStyle name="Input 3 2 5 2" xfId="22184"/>
    <cellStyle name="Input 3 2 5 2 2" xfId="22185"/>
    <cellStyle name="Input 3 2 5 2 3" xfId="22186"/>
    <cellStyle name="Input 3 2 5 3" xfId="22187"/>
    <cellStyle name="Input 3 2 5 4" xfId="22188"/>
    <cellStyle name="Normal 7 4 2" xfId="22189"/>
    <cellStyle name="Normal 294 2" xfId="22190"/>
    <cellStyle name="Input 3 2 6 3" xfId="22191"/>
    <cellStyle name="Input 3 2 8 2" xfId="22192"/>
    <cellStyle name="Input 3 2 8 3" xfId="22193"/>
    <cellStyle name="Input 3 2 9" xfId="22194"/>
    <cellStyle name="Input 3 2 9 2" xfId="22195"/>
    <cellStyle name="Input 3 2 9 3" xfId="22196"/>
    <cellStyle name="Input 3 3" xfId="22197"/>
    <cellStyle name="常规 2 6 7 4" xfId="22198"/>
    <cellStyle name="Input 3 3 10" xfId="22199"/>
    <cellStyle name="超链接 3 3 6 2 4" xfId="22200"/>
    <cellStyle name="Output 4 2 4 7" xfId="22201"/>
    <cellStyle name="Normal 2 2 2 5 2" xfId="22202"/>
    <cellStyle name="常规 2 6 7 4 3" xfId="22203"/>
    <cellStyle name="Input 3 3 10 3" xfId="22204"/>
    <cellStyle name="常规 2 6 7 5" xfId="22205"/>
    <cellStyle name="Input 3 3 11" xfId="22206"/>
    <cellStyle name="常规 2 6 7 5 3" xfId="22207"/>
    <cellStyle name="Input 3 3 11 3" xfId="22208"/>
    <cellStyle name="Normal 15 5 3" xfId="22209"/>
    <cellStyle name="常规 2 6 7 8" xfId="22210"/>
    <cellStyle name="Input 3 3 14" xfId="22211"/>
    <cellStyle name="Input 3 3 2" xfId="22212"/>
    <cellStyle name="Input 3 3 2 13" xfId="22213"/>
    <cellStyle name="Input 3 3 2 2 3" xfId="22214"/>
    <cellStyle name="Input 3 3 2 3 3" xfId="22215"/>
    <cellStyle name="輸出 2 3 3 3 2 2 2" xfId="22216"/>
    <cellStyle name="Input 3 3 2 4 3" xfId="22217"/>
    <cellStyle name="輸出 2 3 3 3 2 3 2" xfId="22218"/>
    <cellStyle name="Input 3 3 2 5 3" xfId="22219"/>
    <cellStyle name="輸出 2 3 3 3 2 4 2" xfId="22220"/>
    <cellStyle name="Input 3 3 2 6 3" xfId="22221"/>
    <cellStyle name="超链接 7 3 4 2 3" xfId="22222"/>
    <cellStyle name="Input 3 3 2 7" xfId="22223"/>
    <cellStyle name="Input 3 3 2 7 2" xfId="22224"/>
    <cellStyle name="輸出 2 3 3 3 2 5 2" xfId="22225"/>
    <cellStyle name="Input 3 3 2 7 3" xfId="22226"/>
    <cellStyle name="常规 4 7 3 2" xfId="22227"/>
    <cellStyle name="超链接 7 3 4 2 4" xfId="22228"/>
    <cellStyle name="Input 3 3 2 8" xfId="22229"/>
    <cellStyle name="Input 3 3 2 8 2" xfId="22230"/>
    <cellStyle name="Input 3 3 2 9" xfId="22231"/>
    <cellStyle name="常规 2 20 10" xfId="22232"/>
    <cellStyle name="常规 8 12 2" xfId="22233"/>
    <cellStyle name="Input 3 3 2 9 2" xfId="22234"/>
    <cellStyle name="常规 42 4 3 2 4" xfId="22235"/>
    <cellStyle name="常规 8 12 2 2" xfId="22236"/>
    <cellStyle name="輸出 2 3 3 3 2 7 2" xfId="22237"/>
    <cellStyle name="Input 3 3 2 9 3" xfId="22238"/>
    <cellStyle name="常规 42 4 3 2 5" xfId="22239"/>
    <cellStyle name="常规 8 12 2 3" xfId="22240"/>
    <cellStyle name="强调文字颜色 1 2 2 2 4" xfId="22241"/>
    <cellStyle name="常规 2 2 3 4 3 2 2 2" xfId="22242"/>
    <cellStyle name="Input 3 3 3" xfId="22243"/>
    <cellStyle name="超链接 5 7 6" xfId="22244"/>
    <cellStyle name="Input 3 3 3 2 3" xfId="22245"/>
    <cellStyle name="Input 3 3 4" xfId="22246"/>
    <cellStyle name="Input 3 3 4 2 3" xfId="22247"/>
    <cellStyle name="常规 2 3 2 2 2 2 4 2" xfId="22248"/>
    <cellStyle name="Style 1 3 2" xfId="22249"/>
    <cellStyle name="超链接 2 4 2 5 2" xfId="22250"/>
    <cellStyle name="Input 3 3 5" xfId="22251"/>
    <cellStyle name="常规 2 4 2 3 2 2 2 2" xfId="22252"/>
    <cellStyle name="Input 3 3 5 2 3" xfId="22253"/>
    <cellStyle name="Input 3 3 6 2" xfId="22254"/>
    <cellStyle name="汇总 2 2 4 10" xfId="22255"/>
    <cellStyle name="Input 3 3 6 3" xfId="22256"/>
    <cellStyle name="Input 3 3 7 2" xfId="22257"/>
    <cellStyle name="Input 3 3 7 3" xfId="22258"/>
    <cellStyle name="Input 3 3 8 3" xfId="22259"/>
    <cellStyle name="超链接 8 5 2 2 2" xfId="22260"/>
    <cellStyle name="Input 3 3 9" xfId="22261"/>
    <cellStyle name="超链接 8 5 2 2 2 2" xfId="22262"/>
    <cellStyle name="Input 3 3 9 2" xfId="22263"/>
    <cellStyle name="셀 확인 2" xfId="22264"/>
    <cellStyle name="Input 3 4" xfId="22265"/>
    <cellStyle name="計算方式 6 2 4" xfId="22266"/>
    <cellStyle name="Input 3 4 10 3" xfId="22267"/>
    <cellStyle name="常规 2 2 2 2 2 2 2 3 2" xfId="22268"/>
    <cellStyle name="Input 3 4 13" xfId="22269"/>
    <cellStyle name="셀 확인 2 2" xfId="22270"/>
    <cellStyle name="Input 3 4 2" xfId="22271"/>
    <cellStyle name="셀 확인 2 2 2" xfId="22272"/>
    <cellStyle name="Input 3 4 2 2" xfId="22273"/>
    <cellStyle name="셀 확인 2 2 3" xfId="22274"/>
    <cellStyle name="Input 3 4 2 3" xfId="22275"/>
    <cellStyle name="셀 확인 2 2 4" xfId="22276"/>
    <cellStyle name="Input 3 4 2 4" xfId="22277"/>
    <cellStyle name="셀 확인 2 3" xfId="22278"/>
    <cellStyle name="Input 3 4 3" xfId="22279"/>
    <cellStyle name="常规 2 2 5 5 2 2" xfId="22280"/>
    <cellStyle name="셀 확인 2 3 2" xfId="22281"/>
    <cellStyle name="Input 3 4 3 2" xfId="22282"/>
    <cellStyle name="셀 확인 2 3 3" xfId="22283"/>
    <cellStyle name="Input 3 4 3 3" xfId="22284"/>
    <cellStyle name="Input 3 4 3 4" xfId="22285"/>
    <cellStyle name="Normal 9 2 2" xfId="22286"/>
    <cellStyle name="셀 확인 2 4" xfId="22287"/>
    <cellStyle name="Input 3 4 4" xfId="22288"/>
    <cellStyle name="常规 2 2 5 5 2 3" xfId="22289"/>
    <cellStyle name="셀 확인 2 4 2" xfId="22290"/>
    <cellStyle name="Input 3 4 4 2" xfId="22291"/>
    <cellStyle name="Input 3 4 4 2 3" xfId="22292"/>
    <cellStyle name="Input 3 4 5 2" xfId="22293"/>
    <cellStyle name="Input 3 4 5 3" xfId="22294"/>
    <cellStyle name="Input 3 4 6 3" xfId="22295"/>
    <cellStyle name="Input 3 4 7 2" xfId="22296"/>
    <cellStyle name="Input 3 4 7 3" xfId="22297"/>
    <cellStyle name="Input 3 4 8 3" xfId="22298"/>
    <cellStyle name="超链接 8 5 2 3 2" xfId="22299"/>
    <cellStyle name="Input 3 4 9" xfId="22300"/>
    <cellStyle name="Input 3 4 9 2" xfId="22301"/>
    <cellStyle name="Input 3 4 9 3" xfId="22302"/>
    <cellStyle name="셀 확인 3" xfId="22303"/>
    <cellStyle name="Input 3 5" xfId="22304"/>
    <cellStyle name="셀 확인 3 2" xfId="22305"/>
    <cellStyle name="Input 3 5 2" xfId="22306"/>
    <cellStyle name="셀 확인 4" xfId="22307"/>
    <cellStyle name="Input 3 6" xfId="22308"/>
    <cellStyle name="셀 확인 4 2" xfId="22309"/>
    <cellStyle name="Input 3 6 2" xfId="22310"/>
    <cellStyle name="Input 3 6 2 2" xfId="22311"/>
    <cellStyle name="Input 3 6 2 3" xfId="22312"/>
    <cellStyle name="셀 확인 5" xfId="22313"/>
    <cellStyle name="Input 3 7" xfId="22314"/>
    <cellStyle name="셀 확인 5 2" xfId="22315"/>
    <cellStyle name="Input 3 7 2" xfId="22316"/>
    <cellStyle name="Input 3 7 2 3" xfId="22317"/>
    <cellStyle name="셀 확인 6" xfId="22318"/>
    <cellStyle name="Input 3 8" xfId="22319"/>
    <cellStyle name="Input 3 8 2" xfId="22320"/>
    <cellStyle name="Input 3 8 3" xfId="22321"/>
    <cellStyle name="셀 확인 7" xfId="22322"/>
    <cellStyle name="Input 3 9" xfId="22323"/>
    <cellStyle name="Input 3 9 2" xfId="22324"/>
    <cellStyle name="Input 4 2" xfId="22325"/>
    <cellStyle name="合計 2 3 6 2 5" xfId="22326"/>
    <cellStyle name="Input 4 2 10 3" xfId="22327"/>
    <cellStyle name="Input 4 2 2" xfId="22328"/>
    <cellStyle name="Input 4 2 2 10 2" xfId="22329"/>
    <cellStyle name="Input 4 2 2 10 3" xfId="22330"/>
    <cellStyle name="常规 3 25 2" xfId="22331"/>
    <cellStyle name="常规 3 30 2" xfId="22332"/>
    <cellStyle name="Input 4 2 2 2 3" xfId="22333"/>
    <cellStyle name="Input 4 2 2 2 3 2" xfId="22334"/>
    <cellStyle name="常规 6 19 8 3" xfId="22335"/>
    <cellStyle name="Input 4 2 2 2 3 3" xfId="22336"/>
    <cellStyle name="Input 4 2 2 2 4" xfId="22337"/>
    <cellStyle name="Input 4 2 2 2 4 3" xfId="22338"/>
    <cellStyle name="计算 2 2 6 2 3" xfId="22339"/>
    <cellStyle name="常规 3 7 10" xfId="22340"/>
    <cellStyle name="Input 4 2 2 2 5" xfId="22341"/>
    <cellStyle name="Input 4 2 2 2 5 2" xfId="22342"/>
    <cellStyle name="Input 4 2 2 2 5 3" xfId="22343"/>
    <cellStyle name="常规 3 7 11" xfId="22344"/>
    <cellStyle name="输出 2 2 2 5 6 2" xfId="22345"/>
    <cellStyle name="Input 4 2 2 2 6" xfId="22346"/>
    <cellStyle name="Input 4 2 2 3 2 2" xfId="22347"/>
    <cellStyle name="Input 4 2 2 3 2 3" xfId="22348"/>
    <cellStyle name="Input 4 2 2 3 4" xfId="22349"/>
    <cellStyle name="Input 4 2 2 4 2" xfId="22350"/>
    <cellStyle name="Input 4 2 2 4 2 2" xfId="22351"/>
    <cellStyle name="Input 4 2 2 4 2 3" xfId="22352"/>
    <cellStyle name="Input 4 2 2 5" xfId="22353"/>
    <cellStyle name="Note 2 12 2" xfId="22354"/>
    <cellStyle name="Input 4 2 2 5 2" xfId="22355"/>
    <cellStyle name="Input 4 2 2 5 2 2" xfId="22356"/>
    <cellStyle name="Input 4 2 2 5 2 3" xfId="22357"/>
    <cellStyle name="常规 5 6 3 2" xfId="22358"/>
    <cellStyle name="超链接 7 4 3 2 4" xfId="22359"/>
    <cellStyle name="Input 4 2 2 8" xfId="22360"/>
    <cellStyle name="Input 4 2 2 8 2" xfId="22361"/>
    <cellStyle name="Output_012-(KMX) BTL Schedules for KHH_Cebu" xfId="22362"/>
    <cellStyle name="超链接 8 3 2 2 2 2 2 2" xfId="22363"/>
    <cellStyle name="Input 4 2 2 8 3" xfId="22364"/>
    <cellStyle name="常规 5 6 3 3" xfId="22365"/>
    <cellStyle name="Input 4 2 2 9" xfId="22366"/>
    <cellStyle name="常规 3 10 10" xfId="22367"/>
    <cellStyle name="計算方式 2 3 2 4 2 7" xfId="22368"/>
    <cellStyle name="Input 4 2 2 9 2" xfId="22369"/>
    <cellStyle name="常规 2 2 3 5 2 2 2 2" xfId="22370"/>
    <cellStyle name="計算方式 2 3 2 4 2 8" xfId="22371"/>
    <cellStyle name="Input 4 2 2 9 3" xfId="22372"/>
    <cellStyle name="Input 4 2 3" xfId="22373"/>
    <cellStyle name="輸入 4" xfId="22374"/>
    <cellStyle name="常规 4 4 2 2 3 3 3" xfId="22375"/>
    <cellStyle name="Note 4 2 3 2" xfId="22376"/>
    <cellStyle name="標題 1 2 2 3" xfId="22377"/>
    <cellStyle name="Input 4 2 3 2 2" xfId="22378"/>
    <cellStyle name="Note 4 2 3 3" xfId="22379"/>
    <cellStyle name="標題 1 2 2 4" xfId="22380"/>
    <cellStyle name="輸入 5" xfId="22381"/>
    <cellStyle name="備註 2 4 3 2 5 2" xfId="22382"/>
    <cellStyle name="Input 4 2 3 2 3" xfId="22383"/>
    <cellStyle name="Note 4 2 3 4" xfId="22384"/>
    <cellStyle name="標題 1 2 2 5" xfId="22385"/>
    <cellStyle name="Input 4 2 3 2 4" xfId="22386"/>
    <cellStyle name="Note 4 2 4 2" xfId="22387"/>
    <cellStyle name="標題 1 2 3 3" xfId="22388"/>
    <cellStyle name="合計 2 6 5 2 3" xfId="22389"/>
    <cellStyle name="Input 4 2 3 3 2" xfId="22390"/>
    <cellStyle name="Output 2 2 2 5 2 3" xfId="22391"/>
    <cellStyle name="Note 4 2 5" xfId="22392"/>
    <cellStyle name="입력 2 3 2 2 8 2" xfId="22393"/>
    <cellStyle name="Input 4 2 3 4" xfId="22394"/>
    <cellStyle name="輸出 2 2 2 4 2 11" xfId="22395"/>
    <cellStyle name="Input 4 2 3 4 3" xfId="22396"/>
    <cellStyle name="Note 4 2 6" xfId="22397"/>
    <cellStyle name="常规 48 6 2 2" xfId="22398"/>
    <cellStyle name="Input 4 2 3 5" xfId="22399"/>
    <cellStyle name="Note 4 2 6 2" xfId="22400"/>
    <cellStyle name="標題 1 2 5 3" xfId="22401"/>
    <cellStyle name="常规 48 6 2 2 2" xfId="22402"/>
    <cellStyle name="合計 2 6 5 4 3" xfId="22403"/>
    <cellStyle name="Input 4 2 3 5 2" xfId="22404"/>
    <cellStyle name="Input 4 2 3 5 3" xfId="22405"/>
    <cellStyle name="日期描述" xfId="22406"/>
    <cellStyle name="Note 4 2 7" xfId="22407"/>
    <cellStyle name="備註 3 3 10" xfId="22408"/>
    <cellStyle name="常规 48 6 2 3" xfId="22409"/>
    <cellStyle name="Input 4 2 3 6" xfId="22410"/>
    <cellStyle name="Note 4 2 8" xfId="22411"/>
    <cellStyle name="備註 3 3 11" xfId="22412"/>
    <cellStyle name="Input 4 2 3 7" xfId="22413"/>
    <cellStyle name="Note 4 2 9" xfId="22414"/>
    <cellStyle name="常规 5 6 4 2" xfId="22415"/>
    <cellStyle name="Input 4 2 3 8" xfId="22416"/>
    <cellStyle name="Примечание 3 2 10 2" xfId="22417"/>
    <cellStyle name="Note 4 3 3" xfId="22418"/>
    <cellStyle name="Input 4 2 4 2" xfId="22419"/>
    <cellStyle name="Note 4 3 3 2" xfId="22420"/>
    <cellStyle name="常规 10 2 7" xfId="22421"/>
    <cellStyle name="Input 4 2 4 2 2" xfId="22422"/>
    <cellStyle name="差_2012_1st_Qtr_SKD_Review_B50306CVI" xfId="22423"/>
    <cellStyle name="Note 4 3 4" xfId="22424"/>
    <cellStyle name="Input 4 2 4 3" xfId="22425"/>
    <cellStyle name="超链接 5 5 2 2 5" xfId="22426"/>
    <cellStyle name="Note 4 3 4 2" xfId="22427"/>
    <cellStyle name="常规 10 3 7" xfId="22428"/>
    <cellStyle name="合計 2 6 6 2 3" xfId="22429"/>
    <cellStyle name="Input 4 2 4 3 2" xfId="22430"/>
    <cellStyle name="常规 10 3 8" xfId="22431"/>
    <cellStyle name="合計 2 6 6 2 4" xfId="22432"/>
    <cellStyle name="Input 4 2 4 3 3" xfId="22433"/>
    <cellStyle name="Note 4 3 5" xfId="22434"/>
    <cellStyle name="입력 2 3 2 2 9 2" xfId="22435"/>
    <cellStyle name="Input 4 2 4 4" xfId="22436"/>
    <cellStyle name="常规 10 4 8" xfId="22437"/>
    <cellStyle name="Input 4 2 4 4 3" xfId="22438"/>
    <cellStyle name="差_CKA &amp; CAT 0429" xfId="22439"/>
    <cellStyle name="常规 42 4 3 3 3 2 2" xfId="22440"/>
    <cellStyle name="Note 4 3 6" xfId="22441"/>
    <cellStyle name="常规 48 6 3 2" xfId="22442"/>
    <cellStyle name="Input 4 2 4 5" xfId="22443"/>
    <cellStyle name="Total 2 2 2 3 8" xfId="22444"/>
    <cellStyle name="Note 4 3 6 2" xfId="22445"/>
    <cellStyle name="メモ 6" xfId="22446"/>
    <cellStyle name="常规 10 5 7" xfId="22447"/>
    <cellStyle name="合計 2 6 6 4 3" xfId="22448"/>
    <cellStyle name="Input 4 2 4 5 2" xfId="22449"/>
    <cellStyle name="メモ 7" xfId="22450"/>
    <cellStyle name="常规 10 5 8" xfId="22451"/>
    <cellStyle name="一般 2 2 2 2 2" xfId="22452"/>
    <cellStyle name="Input 4 2 4 5 3" xfId="22453"/>
    <cellStyle name="Note 4 3 8" xfId="22454"/>
    <cellStyle name="Input 4 2 4 7" xfId="22455"/>
    <cellStyle name="常规 10 4 4 2 2" xfId="22456"/>
    <cellStyle name="常规 2 3 2 2 2 3 3 2 2" xfId="22457"/>
    <cellStyle name="Note 4 4 3" xfId="22458"/>
    <cellStyle name="Input 4 2 5 2" xfId="22459"/>
    <cellStyle name="常规 2 3 2 2 2 3 3 2 3" xfId="22460"/>
    <cellStyle name="Note 4 4 4" xfId="22461"/>
    <cellStyle name="Input 4 2 5 3" xfId="22462"/>
    <cellStyle name="超链接 3 4 4 4 2 2" xfId="22463"/>
    <cellStyle name="Note 4 4 5" xfId="22464"/>
    <cellStyle name="Input 4 2 5 4" xfId="22465"/>
    <cellStyle name="Normal - Style1 2 4 2" xfId="22466"/>
    <cellStyle name="Input 4 2 6" xfId="22467"/>
    <cellStyle name="Note 4 5 3" xfId="22468"/>
    <cellStyle name="Input 4 2 6 2" xfId="22469"/>
    <cellStyle name="Note 4 5 3 2" xfId="22470"/>
    <cellStyle name="常规 12 2 7" xfId="22471"/>
    <cellStyle name="超链接 2 5 2 2 2 2 2 3" xfId="22472"/>
    <cellStyle name="Input 4 2 6 2 2" xfId="22473"/>
    <cellStyle name="Note 4 5 4" xfId="22474"/>
    <cellStyle name="Input 4 2 6 3" xfId="22475"/>
    <cellStyle name="Note 4 5 5" xfId="22476"/>
    <cellStyle name="超链接 3 3 2 2 3 3 2 2" xfId="22477"/>
    <cellStyle name="Input 4 2 6 4" xfId="22478"/>
    <cellStyle name="Input 4 2 7" xfId="22479"/>
    <cellStyle name="Note 4 6 3" xfId="22480"/>
    <cellStyle name="Input 4 2 7 2" xfId="22481"/>
    <cellStyle name="常规 13 2 7" xfId="22482"/>
    <cellStyle name="中等 2 5 4" xfId="22483"/>
    <cellStyle name="Input 4 2 7 2 2" xfId="22484"/>
    <cellStyle name="常规 13 2 8" xfId="22485"/>
    <cellStyle name="中等 2 5 5" xfId="22486"/>
    <cellStyle name="Input 4 2 7 2 3" xfId="22487"/>
    <cellStyle name="Input 4 2 7 3" xfId="22488"/>
    <cellStyle name="Input 4 2 7 4" xfId="22489"/>
    <cellStyle name="Input 4 2 9" xfId="22490"/>
    <cellStyle name="好_StartUp_2012_1st_Qtr_SKD_Review_B50306CVI 2" xfId="22491"/>
    <cellStyle name="Note 4 8 3" xfId="22492"/>
    <cellStyle name="Input 4 2 9 2" xfId="22493"/>
    <cellStyle name="Input 4 2 9 3" xfId="22494"/>
    <cellStyle name="Input 4 3" xfId="22495"/>
    <cellStyle name="Примечание 2 2 2 2 2" xfId="22496"/>
    <cellStyle name="경고문 2 4 3" xfId="22497"/>
    <cellStyle name="요약 3 4 3 3" xfId="22498"/>
    <cellStyle name="超链接 6 3 3 2" xfId="22499"/>
    <cellStyle name="Input 4 3 10 2" xfId="22500"/>
    <cellStyle name="Normal 2 7 2 5 2" xfId="22501"/>
    <cellStyle name="超链接 6 3 3 3" xfId="22502"/>
    <cellStyle name="Input 4 3 10 3" xfId="22503"/>
    <cellStyle name="요약 3 4 4 3" xfId="22504"/>
    <cellStyle name="超链接 6 3 4 2" xfId="22505"/>
    <cellStyle name="Input 4 3 11 2" xfId="22506"/>
    <cellStyle name="Normal 2 7 2 6 2" xfId="22507"/>
    <cellStyle name="超链接 6 3 4 3" xfId="22508"/>
    <cellStyle name="Input 4 3 11 3" xfId="22509"/>
    <cellStyle name="超链接 6 3 5" xfId="22510"/>
    <cellStyle name="Input 4 3 12" xfId="22511"/>
    <cellStyle name="備註 4 2" xfId="22512"/>
    <cellStyle name="Input 4 3 2" xfId="22513"/>
    <cellStyle name="備註 10" xfId="22514"/>
    <cellStyle name="요약 2 2 2 2 2 3" xfId="22515"/>
    <cellStyle name="常规 48 11" xfId="22516"/>
    <cellStyle name="Input 4 3 2 10" xfId="22517"/>
    <cellStyle name="Input 4 3 2 10 2" xfId="22518"/>
    <cellStyle name="Input 4 3 2 11" xfId="22519"/>
    <cellStyle name="Input 4 3 2 12" xfId="22520"/>
    <cellStyle name="Input 4 3 2 13" xfId="22521"/>
    <cellStyle name="常规 48 2 7" xfId="22522"/>
    <cellStyle name="Input 4 3 2 2 2" xfId="22523"/>
    <cellStyle name="常规 48 2 8" xfId="22524"/>
    <cellStyle name="Input 4 3 2 2 3" xfId="22525"/>
    <cellStyle name="常规 48 2 9" xfId="22526"/>
    <cellStyle name="Input 4 3 2 2 4" xfId="22527"/>
    <cellStyle name="常规 48 3 7" xfId="22528"/>
    <cellStyle name="合計 2 7 4 2 3" xfId="22529"/>
    <cellStyle name="Input 4 3 2 3 2" xfId="22530"/>
    <cellStyle name="常规 48 3 7 2" xfId="22531"/>
    <cellStyle name="合計 2 7 4 2 3 2" xfId="22532"/>
    <cellStyle name="Input 4 3 2 3 2 2" xfId="22533"/>
    <cellStyle name="常规 48 3 7 3" xfId="22534"/>
    <cellStyle name="合計 2 7 4 2 3 3" xfId="22535"/>
    <cellStyle name="Input 4 3 2 3 2 3" xfId="22536"/>
    <cellStyle name="常规 48 3 8" xfId="22537"/>
    <cellStyle name="合計 2 7 4 2 4" xfId="22538"/>
    <cellStyle name="Input 4 3 2 3 3" xfId="22539"/>
    <cellStyle name="常规 48 3 9" xfId="22540"/>
    <cellStyle name="合計 2 7 4 2 5" xfId="22541"/>
    <cellStyle name="Input 4 3 2 3 4" xfId="22542"/>
    <cellStyle name="常规 48 4 7" xfId="22543"/>
    <cellStyle name="合計 2 7 4 3 3" xfId="22544"/>
    <cellStyle name="Input 4 3 2 4 2" xfId="22545"/>
    <cellStyle name="常规 48 4 7 2" xfId="22546"/>
    <cellStyle name="Input 4 3 2 4 2 2" xfId="22547"/>
    <cellStyle name="Input 4 3 2 4 2 3" xfId="22548"/>
    <cellStyle name="常规 48 4 8" xfId="22549"/>
    <cellStyle name="Input 4 3 2 4 3" xfId="22550"/>
    <cellStyle name="标题 4 2 2 2" xfId="22551"/>
    <cellStyle name="Input 4 3 2 4 4" xfId="22552"/>
    <cellStyle name="Input 4 3 2 5" xfId="22553"/>
    <cellStyle name="合計 2 7 4 4 3" xfId="22554"/>
    <cellStyle name="Input 4 3 2 5 2" xfId="22555"/>
    <cellStyle name="Input 4 3 2 6" xfId="22556"/>
    <cellStyle name="Input 4 3 2 7" xfId="22557"/>
    <cellStyle name="合計 2 7 4 6 3" xfId="22558"/>
    <cellStyle name="Input 4 3 2 7 2" xfId="22559"/>
    <cellStyle name="Input 4 3 2 7 3" xfId="22560"/>
    <cellStyle name="常规 5 7 3 2" xfId="22561"/>
    <cellStyle name="Input 4 3 2 8" xfId="22562"/>
    <cellStyle name="常规 5 7 3 3" xfId="22563"/>
    <cellStyle name="Input 4 3 2 9" xfId="22564"/>
    <cellStyle name="常规 3 15 10" xfId="22565"/>
    <cellStyle name="Input 4 3 3" xfId="22566"/>
    <cellStyle name="備註 11" xfId="22567"/>
    <cellStyle name="百分比 2" xfId="22568"/>
    <cellStyle name="常规 42 6 2 2 6" xfId="22569"/>
    <cellStyle name="常规 49 2 7" xfId="22570"/>
    <cellStyle name="Input 4 3 3 2 2" xfId="22571"/>
    <cellStyle name="百分比 3" xfId="22572"/>
    <cellStyle name="常规 49 2 8" xfId="22573"/>
    <cellStyle name="Input 4 3 3 2 3" xfId="22574"/>
    <cellStyle name="Output 2 2 2 6 2 3" xfId="22575"/>
    <cellStyle name="Input 4 3 3 4" xfId="22576"/>
    <cellStyle name="Input 4 3 4" xfId="22577"/>
    <cellStyle name="備註 12" xfId="22578"/>
    <cellStyle name="Normal 10 2 2 3 5" xfId="22579"/>
    <cellStyle name="Note 5 3 4" xfId="22580"/>
    <cellStyle name="備註 2 2 3 10 2" xfId="22581"/>
    <cellStyle name="Input 4 3 4 3" xfId="22582"/>
    <cellStyle name="メモ 9 2" xfId="22583"/>
    <cellStyle name="Input 4 3 4 4" xfId="22584"/>
    <cellStyle name="超链接 2 4 3 5 2" xfId="22585"/>
    <cellStyle name="Input 4 3 5" xfId="22586"/>
    <cellStyle name="備註 13" xfId="22587"/>
    <cellStyle name="常规 2 4 2 3 2 3 2 2" xfId="22588"/>
    <cellStyle name="常规 2 4 2 2 2 2 2 2 4" xfId="22589"/>
    <cellStyle name="Note 5 4 3" xfId="22590"/>
    <cellStyle name="Input 4 3 5 2" xfId="22591"/>
    <cellStyle name="備註 13 2" xfId="22592"/>
    <cellStyle name="Input 4 3 5 2 2" xfId="22593"/>
    <cellStyle name="Input 4 3 5 3" xfId="22594"/>
    <cellStyle name="Input 4 3 5 4" xfId="22595"/>
    <cellStyle name="Input 4 3 6" xfId="22596"/>
    <cellStyle name="備註 14" xfId="22597"/>
    <cellStyle name="常规 2 4 2 3 2 3 2 3" xfId="22598"/>
    <cellStyle name="Note 5 5 3" xfId="22599"/>
    <cellStyle name="Input 4 3 6 2" xfId="22600"/>
    <cellStyle name="Input 4 3 7" xfId="22601"/>
    <cellStyle name="Input 4 3 7 2" xfId="22602"/>
    <cellStyle name="Input 4 3 7 3" xfId="22603"/>
    <cellStyle name="Input 4 3 8" xfId="22604"/>
    <cellStyle name="Input 4 3 8 2" xfId="22605"/>
    <cellStyle name="Input 4 3 8 3" xfId="22606"/>
    <cellStyle name="超链接 8 5 3 2 2" xfId="22607"/>
    <cellStyle name="Input 4 3 9" xfId="22608"/>
    <cellStyle name="超链接 8 5 3 2 2 2" xfId="22609"/>
    <cellStyle name="Input 4 3 9 2" xfId="22610"/>
    <cellStyle name="Input 4 3 9 3" xfId="22611"/>
    <cellStyle name="Input 4 4" xfId="22612"/>
    <cellStyle name="Input 4 4 10" xfId="22613"/>
    <cellStyle name="常规 3 9 3 4 2" xfId="22614"/>
    <cellStyle name="計算方式 2 4 2 3 5" xfId="22615"/>
    <cellStyle name="Input 4 4 10 2" xfId="22616"/>
    <cellStyle name="常规 21 5 3 4" xfId="22617"/>
    <cellStyle name="計算方式 2 4 2 3 6" xfId="22618"/>
    <cellStyle name="Input 4 4 10 3" xfId="22619"/>
    <cellStyle name="常规 21 5 3 5" xfId="22620"/>
    <cellStyle name="Input 4 4 11" xfId="22621"/>
    <cellStyle name="Input 4 4 13" xfId="22622"/>
    <cellStyle name="Input 4 4 2" xfId="22623"/>
    <cellStyle name="備註 2 5 2 2 2 3 2" xfId="22624"/>
    <cellStyle name="輸入 2 2 3 3 12" xfId="22625"/>
    <cellStyle name="Input 4 4 2 2 2" xfId="22626"/>
    <cellStyle name="備註 2 5 2 2 2 6" xfId="22627"/>
    <cellStyle name="Input 4 4 2 5" xfId="22628"/>
    <cellStyle name="Input 4 4 3" xfId="22629"/>
    <cellStyle name="Input 4 4 3 2 2" xfId="22630"/>
    <cellStyle name="Input 4 4 3 2 3" xfId="22631"/>
    <cellStyle name="Input 4 4 4" xfId="22632"/>
    <cellStyle name="Input 4 4 4 2" xfId="22633"/>
    <cellStyle name="Input 4 4 5" xfId="22634"/>
    <cellStyle name="Input 4 4 5 2" xfId="22635"/>
    <cellStyle name="Note 3 2 11" xfId="22636"/>
    <cellStyle name="Input 4 4 5 2 2" xfId="22637"/>
    <cellStyle name="Note 3 2 12" xfId="22638"/>
    <cellStyle name="Input 4 4 5 2 3" xfId="22639"/>
    <cellStyle name="Input 4 4 6" xfId="22640"/>
    <cellStyle name="Input 4 4 6 2" xfId="22641"/>
    <cellStyle name="Input 4 4 6 3" xfId="22642"/>
    <cellStyle name="Input 4 4 7" xfId="22643"/>
    <cellStyle name="Input 4 4 7 2" xfId="22644"/>
    <cellStyle name="Input 4 4 7 3" xfId="22645"/>
    <cellStyle name="Input 4 4 8" xfId="22646"/>
    <cellStyle name="Input 4 4 8 2" xfId="22647"/>
    <cellStyle name="Input 4 4 8 3" xfId="22648"/>
    <cellStyle name="超链接 8 5 3 3 2" xfId="22649"/>
    <cellStyle name="Input 4 4 9" xfId="22650"/>
    <cellStyle name="差_LMD PA2 study (2)" xfId="22651"/>
    <cellStyle name="Input 4 4 9 3" xfId="22652"/>
    <cellStyle name="差_LMD PA2 study (2) 3" xfId="22653"/>
    <cellStyle name="Input 4 5" xfId="22654"/>
    <cellStyle name="Input 4 5 2" xfId="22655"/>
    <cellStyle name="Input 4 5 2 3" xfId="22656"/>
    <cellStyle name="Normal 10 2 4 2 4" xfId="22657"/>
    <cellStyle name="Input 4 5 3 2" xfId="22658"/>
    <cellStyle name="Input 4 5 3 3" xfId="22659"/>
    <cellStyle name="Input 4 5 4" xfId="22660"/>
    <cellStyle name="Input 4 5 6" xfId="22661"/>
    <cellStyle name="中等 2 2 2 2 2" xfId="22662"/>
    <cellStyle name="Input 4 5 7" xfId="22663"/>
    <cellStyle name="Input 4 5 8" xfId="22664"/>
    <cellStyle name="Вычисление 2 10" xfId="22665"/>
    <cellStyle name="常规 6 2 2" xfId="22666"/>
    <cellStyle name="Input 4 6" xfId="22667"/>
    <cellStyle name="Вычисление 2 10 2" xfId="22668"/>
    <cellStyle name="常规 3 36" xfId="22669"/>
    <cellStyle name="常规 3 41" xfId="22670"/>
    <cellStyle name="常规 6 2 2 2" xfId="22671"/>
    <cellStyle name="Input 4 6 2" xfId="22672"/>
    <cellStyle name="常规 3 36 2" xfId="22673"/>
    <cellStyle name="常规 3 41 2" xfId="22674"/>
    <cellStyle name="常规 6 2 2 2 2" xfId="22675"/>
    <cellStyle name="Input 4 6 2 2" xfId="22676"/>
    <cellStyle name="常规 3 36 3" xfId="22677"/>
    <cellStyle name="常规 3 41 3" xfId="22678"/>
    <cellStyle name="常规 6 2 2 2 3" xfId="22679"/>
    <cellStyle name="Input 4 6 2 3" xfId="22680"/>
    <cellStyle name="Вычисление 2 10 3" xfId="22681"/>
    <cellStyle name="常规 3 37" xfId="22682"/>
    <cellStyle name="常规 3 42" xfId="22683"/>
    <cellStyle name="常规 6 2 2 3" xfId="22684"/>
    <cellStyle name="Input 4 6 3" xfId="22685"/>
    <cellStyle name="常规 3 38" xfId="22686"/>
    <cellStyle name="常规 3 43" xfId="22687"/>
    <cellStyle name="常规 6 2 2 4" xfId="22688"/>
    <cellStyle name="Input 4 6 4" xfId="22689"/>
    <cellStyle name="備註 2 5 2 10" xfId="22690"/>
    <cellStyle name="Вычисление 2 11" xfId="22691"/>
    <cellStyle name="常规 6 2 3" xfId="22692"/>
    <cellStyle name="Input 4 7" xfId="22693"/>
    <cellStyle name="常规 6 2 3 2" xfId="22694"/>
    <cellStyle name="Input 4 7 2" xfId="22695"/>
    <cellStyle name="Total 5" xfId="22696"/>
    <cellStyle name="常规 6 2 3 2 2" xfId="22697"/>
    <cellStyle name="Input 4 7 2 2" xfId="22698"/>
    <cellStyle name="Total 5 2" xfId="22699"/>
    <cellStyle name="常规 6 2 3 2 3" xfId="22700"/>
    <cellStyle name="计算 2 2 2 3 2 3 2" xfId="22701"/>
    <cellStyle name="Input 4 7 2 3" xfId="22702"/>
    <cellStyle name="Total 5 3" xfId="22703"/>
    <cellStyle name="常规 6 2 3 3" xfId="22704"/>
    <cellStyle name="Input 4 7 3" xfId="22705"/>
    <cellStyle name="Total 6" xfId="22706"/>
    <cellStyle name="常规 6 2 3 4" xfId="22707"/>
    <cellStyle name="Input 4 7 4" xfId="22708"/>
    <cellStyle name="Total 7" xfId="22709"/>
    <cellStyle name="Вычисление 2 12" xfId="22710"/>
    <cellStyle name="常规 6 2 4" xfId="22711"/>
    <cellStyle name="Input 4 8" xfId="22712"/>
    <cellStyle name="常规 49 2 2 5" xfId="22713"/>
    <cellStyle name="常规 6 2 4 2" xfId="22714"/>
    <cellStyle name="Input 4 8 2" xfId="22715"/>
    <cellStyle name="常规 49 2 2 5 2" xfId="22716"/>
    <cellStyle name="常规 6 2 4 2 2" xfId="22717"/>
    <cellStyle name="Input 4 8 2 2" xfId="22718"/>
    <cellStyle name="常规 49 2 2 5 3" xfId="22719"/>
    <cellStyle name="常规 6 2 4 2 3" xfId="22720"/>
    <cellStyle name="Input 4 8 2 3" xfId="22721"/>
    <cellStyle name="常规 10 2" xfId="22722"/>
    <cellStyle name="常规 49 2 2 6" xfId="22723"/>
    <cellStyle name="常规 6 2 4 3" xfId="22724"/>
    <cellStyle name="Input 4 8 3" xfId="22725"/>
    <cellStyle name="常规 10 3" xfId="22726"/>
    <cellStyle name="常规 49 2 2 7" xfId="22727"/>
    <cellStyle name="常规 6 2 4 4" xfId="22728"/>
    <cellStyle name="Input 4 8 4" xfId="22729"/>
    <cellStyle name="常规 6 2 5" xfId="22730"/>
    <cellStyle name="Input 4 9" xfId="22731"/>
    <cellStyle name="常规 6 2 5 2" xfId="22732"/>
    <cellStyle name="Input 4 9 2" xfId="22733"/>
    <cellStyle name="常规 11 2" xfId="22734"/>
    <cellStyle name="常规 6 2 5 3" xfId="22735"/>
    <cellStyle name="計算方式 2 5 2 5 10 2" xfId="22736"/>
    <cellStyle name="Input 4 9 3" xfId="22737"/>
    <cellStyle name="Input 5" xfId="22738"/>
    <cellStyle name="Input 5 11" xfId="22739"/>
    <cellStyle name="合計 2 3 2 4 2 6 2" xfId="22740"/>
    <cellStyle name="Normal 4 3 3 6" xfId="22741"/>
    <cellStyle name="常规 2 3 4 2 2 4" xfId="22742"/>
    <cellStyle name="Input 5 11 2" xfId="22743"/>
    <cellStyle name="계산 4 5" xfId="22744"/>
    <cellStyle name="合計 2 3 2 4 2 6 3" xfId="22745"/>
    <cellStyle name="Вывод 10" xfId="22746"/>
    <cellStyle name="常规 2 3 4 2 2 5" xfId="22747"/>
    <cellStyle name="Input 5 11 3" xfId="22748"/>
    <cellStyle name="계산 4 6" xfId="22749"/>
    <cellStyle name="Input 5 12" xfId="22750"/>
    <cellStyle name="合計 2 3 2 4 2 7 2" xfId="22751"/>
    <cellStyle name="常规 2 3 4 2 3 4" xfId="22752"/>
    <cellStyle name="Input 5 12 2" xfId="22753"/>
    <cellStyle name="계산 5 5" xfId="22754"/>
    <cellStyle name="Input 5 12 3" xfId="22755"/>
    <cellStyle name="계산 5 6" xfId="22756"/>
    <cellStyle name="Input 5 13" xfId="22757"/>
    <cellStyle name="Input 5 14" xfId="22758"/>
    <cellStyle name="Input 5 2 10" xfId="22759"/>
    <cellStyle name="Input 5 2 10 2" xfId="22760"/>
    <cellStyle name="Normal 20 2" xfId="22761"/>
    <cellStyle name="Normal 15 2" xfId="22762"/>
    <cellStyle name="Input 5 2 11" xfId="22763"/>
    <cellStyle name="Примечание 4 3 3 2" xfId="22764"/>
    <cellStyle name="一般 2 4 2 4" xfId="22765"/>
    <cellStyle name="Normal 20 5" xfId="22766"/>
    <cellStyle name="Normal 15 5" xfId="22767"/>
    <cellStyle name="Input 5 2 14" xfId="22768"/>
    <cellStyle name="輔色5 2 6 3 2" xfId="22769"/>
    <cellStyle name="Note 3 7" xfId="22770"/>
    <cellStyle name="計算方式 2 2 6 10 2" xfId="22771"/>
    <cellStyle name="Input 5 2 2 10 2" xfId="22772"/>
    <cellStyle name="Note 3 8" xfId="22773"/>
    <cellStyle name="計算方式 2 2 6 10 3" xfId="22774"/>
    <cellStyle name="Input 5 2 2 10 3" xfId="22775"/>
    <cellStyle name="計算方式 2 2 6 11" xfId="22776"/>
    <cellStyle name="Input 5 2 2 11" xfId="22777"/>
    <cellStyle name="計算方式 2 2 6 12" xfId="22778"/>
    <cellStyle name="Input 5 2 2 12" xfId="22779"/>
    <cellStyle name="Input 5 2 2 13" xfId="22780"/>
    <cellStyle name="표준 3" xfId="22781"/>
    <cellStyle name="計算方式 2 2 6 2" xfId="22782"/>
    <cellStyle name="Normal 10 3 2 4" xfId="22783"/>
    <cellStyle name="Input 5 2 2 2" xfId="22784"/>
    <cellStyle name="常规 2 4 2 2 2 3 2 2" xfId="22785"/>
    <cellStyle name="표준 3 2 3" xfId="22786"/>
    <cellStyle name="計算方式 2 2 6 2 2 3" xfId="22787"/>
    <cellStyle name="Input 5 2 2 2 2 3" xfId="22788"/>
    <cellStyle name="常规 2 3 2 3 11" xfId="22789"/>
    <cellStyle name="計算方式 2 2 6 2 3 3" xfId="22790"/>
    <cellStyle name="Input 5 2 2 2 3 3" xfId="22791"/>
    <cellStyle name="Input 5 3 5 2 3" xfId="22792"/>
    <cellStyle name="計算方式 2 2 6 2 4 3" xfId="22793"/>
    <cellStyle name="Input 5 2 2 2 4 3" xfId="22794"/>
    <cellStyle name="Input 5 3 5 3" xfId="22795"/>
    <cellStyle name="Total 4 2 4 4 2" xfId="22796"/>
    <cellStyle name="표준 3 5" xfId="22797"/>
    <cellStyle name="計算方式 2 2 6 2 5" xfId="22798"/>
    <cellStyle name="Input 5 2 2 2 5" xfId="22799"/>
    <cellStyle name="計算方式 2 2 6 2 5 2" xfId="22800"/>
    <cellStyle name="Input 5 2 2 2 5 2" xfId="22801"/>
    <cellStyle name="計算方式 2 2 6 2 5 3" xfId="22802"/>
    <cellStyle name="Input 5 2 2 2 5 3" xfId="22803"/>
    <cellStyle name="常规 36 4 3 3 2 2" xfId="22804"/>
    <cellStyle name="Input 5 3 5 4" xfId="22805"/>
    <cellStyle name="Total 4 2 4 4 3" xfId="22806"/>
    <cellStyle name="표준 3 6" xfId="22807"/>
    <cellStyle name="計算方式 2 2 6 2 6" xfId="22808"/>
    <cellStyle name="Input 5 2 2 2 6" xfId="22809"/>
    <cellStyle name="計算方式 2 2 6 2 7" xfId="22810"/>
    <cellStyle name="Input 5 2 2 2 7" xfId="22811"/>
    <cellStyle name="計算方式 2 2 6 2 8" xfId="22812"/>
    <cellStyle name="Input 5 2 2 2 8" xfId="22813"/>
    <cellStyle name="Lien hypertexte 3" xfId="22814"/>
    <cellStyle name="Input 5 2 2 3 2 3" xfId="22815"/>
    <cellStyle name="Input 5 3 6 2" xfId="22816"/>
    <cellStyle name="표준 4 4" xfId="22817"/>
    <cellStyle name="Input 5 2 2 3 4" xfId="22818"/>
    <cellStyle name="표준 5" xfId="22819"/>
    <cellStyle name="計算方式 2 2 6 4" xfId="22820"/>
    <cellStyle name="Input 5 2 2 4" xfId="22821"/>
    <cellStyle name="常规 2 4 2 2 2 3 2 4" xfId="22822"/>
    <cellStyle name="常规 3 16 7" xfId="22823"/>
    <cellStyle name="Input 5 2 2 4 2 2" xfId="22824"/>
    <cellStyle name="常规 3 16 8" xfId="22825"/>
    <cellStyle name="Input 5 2 2 4 2 3" xfId="22826"/>
    <cellStyle name="표준 5 3" xfId="22827"/>
    <cellStyle name="計算方式 2 2 6 4 3" xfId="22828"/>
    <cellStyle name="Input 5 2 2 4 3" xfId="22829"/>
    <cellStyle name="Input 5 3 7 2" xfId="22830"/>
    <cellStyle name="Input 5 2 2 4 4" xfId="22831"/>
    <cellStyle name="計算方式 2 2 6 5 3" xfId="22832"/>
    <cellStyle name="Input 5 2 2 5 3" xfId="22833"/>
    <cellStyle name="Input 5 3 8 2" xfId="22834"/>
    <cellStyle name="Input 5 2 2 5 4" xfId="22835"/>
    <cellStyle name="計算方式 2 2 6 6 2" xfId="22836"/>
    <cellStyle name="Input 5 2 2 6 2" xfId="22837"/>
    <cellStyle name="常规 17 2 3 4 2 2" xfId="22838"/>
    <cellStyle name="計算方式 2 2 6 6 3" xfId="22839"/>
    <cellStyle name="Input 5 2 2 6 3" xfId="22840"/>
    <cellStyle name="常规 17 2 3 4 2 3" xfId="22841"/>
    <cellStyle name="計算方式 2 2 6 7" xfId="22842"/>
    <cellStyle name="Input 5 2 2 7" xfId="22843"/>
    <cellStyle name="常规 17 2 3 4 3" xfId="22844"/>
    <cellStyle name="計算方式 2 2 6 7 3" xfId="22845"/>
    <cellStyle name="Input 5 2 2 7 3" xfId="22846"/>
    <cellStyle name="常规 6 6 3 2" xfId="22847"/>
    <cellStyle name="計算方式 2 2 6 8" xfId="22848"/>
    <cellStyle name="Input 8 7 2" xfId="22849"/>
    <cellStyle name="Input 5 2 2 8" xfId="22850"/>
    <cellStyle name="常规 17 2 3 4 4" xfId="22851"/>
    <cellStyle name="常规 6 6 3 2 2" xfId="22852"/>
    <cellStyle name="計算方式 2 2 6 8 2" xfId="22853"/>
    <cellStyle name="Input 5 2 2 8 2" xfId="22854"/>
    <cellStyle name="常规 6 6 3 2 3" xfId="22855"/>
    <cellStyle name="計算方式 2 2 6 8 3" xfId="22856"/>
    <cellStyle name="超链接 8 3 2 3 2 2 2 2" xfId="22857"/>
    <cellStyle name="Input 5 2 2 8 3" xfId="22858"/>
    <cellStyle name="計算方式 2 3 5 2 5 2" xfId="22859"/>
    <cellStyle name="常规 6 6 3 3" xfId="22860"/>
    <cellStyle name="計算方式 2 2 6 9" xfId="22861"/>
    <cellStyle name="Input 8 7 3" xfId="22862"/>
    <cellStyle name="Input 5 2 2 9" xfId="22863"/>
    <cellStyle name="Normal 10 5 5" xfId="22864"/>
    <cellStyle name="常规 39 2 2" xfId="22865"/>
    <cellStyle name="常规 44 2 2" xfId="22866"/>
    <cellStyle name="計算方式 2 2 7 2" xfId="22867"/>
    <cellStyle name="Input 5 2 3 2" xfId="22868"/>
    <cellStyle name="常规 39 2 2 2" xfId="22869"/>
    <cellStyle name="常规 44 2 2 2" xfId="22870"/>
    <cellStyle name="Input 5 2 3 2 2" xfId="22871"/>
    <cellStyle name="輸入 2 4 2 3 2 7 2" xfId="22872"/>
    <cellStyle name="Input 5 2 3 2 3" xfId="22873"/>
    <cellStyle name="Input 5 4 5 2" xfId="22874"/>
    <cellStyle name="輸入 2 4 2 3 2 7 3" xfId="22875"/>
    <cellStyle name="Input 5 2 3 2 4" xfId="22876"/>
    <cellStyle name="常规 39 2 3" xfId="22877"/>
    <cellStyle name="常规 44 2 3" xfId="22878"/>
    <cellStyle name="計算方式 2 2 7 3" xfId="22879"/>
    <cellStyle name="Input 5 2 3 3" xfId="22880"/>
    <cellStyle name="Total 4 2 3 2 2" xfId="22881"/>
    <cellStyle name="Input 5 2 3 3 2" xfId="22882"/>
    <cellStyle name="輸入 2 4 2 3 2 8 2" xfId="22883"/>
    <cellStyle name="Input 5 2 3 3 3" xfId="22884"/>
    <cellStyle name="Input 5 2 3 4" xfId="22885"/>
    <cellStyle name="Total 4 2 3 2 3" xfId="22886"/>
    <cellStyle name="常规 18 2 10" xfId="22887"/>
    <cellStyle name="Input 5 2 3 4 2" xfId="22888"/>
    <cellStyle name="常规 18 2 11" xfId="22889"/>
    <cellStyle name="輸入 2 4 2 3 2 9 2" xfId="22890"/>
    <cellStyle name="Input 5 2 3 4 3" xfId="22891"/>
    <cellStyle name="常规 49 6 2 2" xfId="22892"/>
    <cellStyle name="Input 5 2 3 5" xfId="22893"/>
    <cellStyle name="Total 4 2 3 2 4" xfId="22894"/>
    <cellStyle name="常规 49 6 2 2 2" xfId="22895"/>
    <cellStyle name="Input 5 2 3 5 2" xfId="22896"/>
    <cellStyle name="계산 2 2 3 2 10" xfId="22897"/>
    <cellStyle name="Input 5 2 3 5 3" xfId="22898"/>
    <cellStyle name="差_中远印度各类数据统计201212_东南亚分部各类数据统计201303 (2)" xfId="22899"/>
    <cellStyle name="Total 3 2 10 2" xfId="22900"/>
    <cellStyle name="常规 49 6 2 3" xfId="22901"/>
    <cellStyle name="Input 5 2 3 6" xfId="22902"/>
    <cellStyle name="輔色6 2 2 2 5" xfId="22903"/>
    <cellStyle name="Input 5 2 3 6 3" xfId="22904"/>
    <cellStyle name="Input 5 2 3 7" xfId="22905"/>
    <cellStyle name="常规 6 6 4 2" xfId="22906"/>
    <cellStyle name="Input 8 8 2" xfId="22907"/>
    <cellStyle name="Input 5 2 3 8" xfId="22908"/>
    <cellStyle name="常规 2 6 18" xfId="22909"/>
    <cellStyle name="Normal 8 3 3 2 2 2" xfId="22910"/>
    <cellStyle name="常规 39 3 2" xfId="22911"/>
    <cellStyle name="常规 44 3 2" xfId="22912"/>
    <cellStyle name="Input 5 2 4 2" xfId="22913"/>
    <cellStyle name="输出 2 2 2 3 2 7" xfId="22914"/>
    <cellStyle name="Input 5 2 4 2 2" xfId="22915"/>
    <cellStyle name="输出 2 2 2 3 2 8" xfId="22916"/>
    <cellStyle name="Input 5 2 4 2 3" xfId="22917"/>
    <cellStyle name="Input 5 2 4 4" xfId="22918"/>
    <cellStyle name="Total 4 2 3 3 3" xfId="22919"/>
    <cellStyle name="Input 5 2 4 4 2" xfId="22920"/>
    <cellStyle name="Input 5 2 4 4 3" xfId="22921"/>
    <cellStyle name="常规 49 6 3 2" xfId="22922"/>
    <cellStyle name="Normal 15 10" xfId="22923"/>
    <cellStyle name="Input 5 2 4 5" xfId="22924"/>
    <cellStyle name="Input 5 2 4 5 3" xfId="22925"/>
    <cellStyle name="Input 5 2 4 7" xfId="22926"/>
    <cellStyle name="常规 6 6 5 2" xfId="22927"/>
    <cellStyle name="Input 8 9 2" xfId="22928"/>
    <cellStyle name="Input 5 2 4 8" xfId="22929"/>
    <cellStyle name="Normal 8 3 3 2 3" xfId="22930"/>
    <cellStyle name="常规 39 4" xfId="22931"/>
    <cellStyle name="常规 44 4" xfId="22932"/>
    <cellStyle name="超链接 2 4 4 4 2" xfId="22933"/>
    <cellStyle name="Input 5 2 5" xfId="22934"/>
    <cellStyle name="常规 3 3 3 2 2 2 3 2" xfId="22935"/>
    <cellStyle name="Input 5 2 5 2" xfId="22936"/>
    <cellStyle name="Input 5 2 5 2 3" xfId="22937"/>
    <cellStyle name="Input 5 2 5 3" xfId="22938"/>
    <cellStyle name="Total 4 2 3 4 2" xfId="22939"/>
    <cellStyle name="Input 5 2 6" xfId="22940"/>
    <cellStyle name="Input 5 2 6 2" xfId="22941"/>
    <cellStyle name="Input 5 2 6 2 2" xfId="22942"/>
    <cellStyle name="Input 5 2 6 2 3" xfId="22943"/>
    <cellStyle name="Input 5 2 6 3" xfId="22944"/>
    <cellStyle name="Total 4 2 3 5 2" xfId="22945"/>
    <cellStyle name="Input 5 2 6 4" xfId="22946"/>
    <cellStyle name="Total 4 2 3 5 3" xfId="22947"/>
    <cellStyle name="Input 5 2 7" xfId="22948"/>
    <cellStyle name="Input 5 2 7 2" xfId="22949"/>
    <cellStyle name="輸入 8 2 4 3" xfId="22950"/>
    <cellStyle name="Input 5 2 7 2 2" xfId="22951"/>
    <cellStyle name="Input 5 2 7 2 3" xfId="22952"/>
    <cellStyle name="Total 2 3 2 2 2" xfId="22953"/>
    <cellStyle name="Input 5 2 7 3" xfId="22954"/>
    <cellStyle name="Total 4 2 3 6 2" xfId="22955"/>
    <cellStyle name="Input 5 2 7 4" xfId="22956"/>
    <cellStyle name="Total 4 2 3 6 3" xfId="22957"/>
    <cellStyle name="Input 5 2 8" xfId="22958"/>
    <cellStyle name="Input 5 2 8 2" xfId="22959"/>
    <cellStyle name="Input 5 3" xfId="22960"/>
    <cellStyle name="Примечание 2 2 2 3 2" xfId="22961"/>
    <cellStyle name="常规 2 4 2 2 2 4" xfId="22962"/>
    <cellStyle name="超链接 6 2 5 4" xfId="22963"/>
    <cellStyle name="Input 5 3 10" xfId="22964"/>
    <cellStyle name="備註 3 2 4" xfId="22965"/>
    <cellStyle name="Input 5 3 10 2" xfId="22966"/>
    <cellStyle name="備註 3 2 4 2" xfId="22967"/>
    <cellStyle name="超链接 6 2 5 5" xfId="22968"/>
    <cellStyle name="Normal 30 2" xfId="22969"/>
    <cellStyle name="Normal 25 2" xfId="22970"/>
    <cellStyle name="Input 5 3 11" xfId="22971"/>
    <cellStyle name="Примечание 4 3 8 2" xfId="22972"/>
    <cellStyle name="備註 3 2 5" xfId="22973"/>
    <cellStyle name="Normal 25 3" xfId="22974"/>
    <cellStyle name="Input 5 3 12" xfId="22975"/>
    <cellStyle name="備註 3 2 6" xfId="22976"/>
    <cellStyle name="Normal 25 4" xfId="22977"/>
    <cellStyle name="Input 5 3 13" xfId="22978"/>
    <cellStyle name="備註 3 2 7" xfId="22979"/>
    <cellStyle name="計算方式 2 3 6" xfId="22980"/>
    <cellStyle name="Input 5 3 2" xfId="22981"/>
    <cellStyle name="常规 2 4 2 2 2 4 2" xfId="22982"/>
    <cellStyle name="計算方式 2 3 6 2 3" xfId="22983"/>
    <cellStyle name="Input 5 3 2 2 3" xfId="22984"/>
    <cellStyle name="計算方式 2 3 6 3 2" xfId="22985"/>
    <cellStyle name="Input 5 3 2 3 2" xfId="22986"/>
    <cellStyle name="計算方式 2 3 6 4 2" xfId="22987"/>
    <cellStyle name="Input 5 3 2 4 2" xfId="22988"/>
    <cellStyle name="計算方式 2 3 6 4 3" xfId="22989"/>
    <cellStyle name="Input 5 3 2 4 3" xfId="22990"/>
    <cellStyle name="計算方式 2 3 6 5" xfId="22991"/>
    <cellStyle name="Input 5 3 2 5" xfId="22992"/>
    <cellStyle name="計算方式 2 3 6 5 2" xfId="22993"/>
    <cellStyle name="Input 5 3 2 5 2" xfId="22994"/>
    <cellStyle name="計算方式 2 3 6 5 3" xfId="22995"/>
    <cellStyle name="Input 5 3 2 5 3" xfId="22996"/>
    <cellStyle name="計算方式 2 7 5 2 10" xfId="22997"/>
    <cellStyle name="計算方式 2 3 6 6" xfId="22998"/>
    <cellStyle name="Input 5 3 2 6" xfId="22999"/>
    <cellStyle name="計算方式 2 7 5 2 11" xfId="23000"/>
    <cellStyle name="計算方式 2 3 6 7" xfId="23001"/>
    <cellStyle name="Input 5 3 2 7" xfId="23002"/>
    <cellStyle name="常规 6 7 3 2" xfId="23003"/>
    <cellStyle name="計算方式 2 3 6 8" xfId="23004"/>
    <cellStyle name="Input 9 7 2" xfId="23005"/>
    <cellStyle name="Input 5 3 2 8" xfId="23006"/>
    <cellStyle name="常规 45 2 3" xfId="23007"/>
    <cellStyle name="常规 50 2 3" xfId="23008"/>
    <cellStyle name="計算方式 2 3 7 3" xfId="23009"/>
    <cellStyle name="Input 5 3 3 3" xfId="23010"/>
    <cellStyle name="Total 4 2 4 2 2" xfId="23011"/>
    <cellStyle name="Input 5 3 3 4" xfId="23012"/>
    <cellStyle name="Total 4 2 4 2 3" xfId="23013"/>
    <cellStyle name="Input 5 3 4 3" xfId="23014"/>
    <cellStyle name="Total 4 2 4 3 2" xfId="23015"/>
    <cellStyle name="Input 5 3 4 4" xfId="23016"/>
    <cellStyle name="Total 4 2 4 3 3" xfId="23017"/>
    <cellStyle name="常规 45 4" xfId="23018"/>
    <cellStyle name="常规 50 4" xfId="23019"/>
    <cellStyle name="超链接 2 4 4 5 2" xfId="23020"/>
    <cellStyle name="Input 5 3 5" xfId="23021"/>
    <cellStyle name="Input 5 3 6" xfId="23022"/>
    <cellStyle name="Input 5 3 6 3" xfId="23023"/>
    <cellStyle name="Total 4 2 4 5 2" xfId="23024"/>
    <cellStyle name="Input 5 3 7" xfId="23025"/>
    <cellStyle name="常规 2 4 2 10 2" xfId="23026"/>
    <cellStyle name="Input 5 3 7 3" xfId="23027"/>
    <cellStyle name="Input 5 3 8" xfId="23028"/>
    <cellStyle name="常规 2 4 2 10 3" xfId="23029"/>
    <cellStyle name="Input 5 3 8 3" xfId="23030"/>
    <cellStyle name="Input 5 3 9 3" xfId="23031"/>
    <cellStyle name="Input 5 4" xfId="23032"/>
    <cellStyle name="常规 2 4 2 2 2 5" xfId="23033"/>
    <cellStyle name="計算方式 2 4 6" xfId="23034"/>
    <cellStyle name="Input 5 4 2" xfId="23035"/>
    <cellStyle name="計算方式 2 4 6 2" xfId="23036"/>
    <cellStyle name="Input 5 4 2 2" xfId="23037"/>
    <cellStyle name="輸入 2 5 2 4 2 4 2" xfId="23038"/>
    <cellStyle name="計算方式 2 4 6 3" xfId="23039"/>
    <cellStyle name="Input 5 4 2 3" xfId="23040"/>
    <cellStyle name="Normal 11 3 2 2 2" xfId="23041"/>
    <cellStyle name="常规 46 2" xfId="23042"/>
    <cellStyle name="常规 51 2" xfId="23043"/>
    <cellStyle name="Input 5 4 3" xfId="23044"/>
    <cellStyle name="常规 46 2 2" xfId="23045"/>
    <cellStyle name="常规 51 2 2" xfId="23046"/>
    <cellStyle name="Input 5 4 3 2" xfId="23047"/>
    <cellStyle name="常规 46 2 3" xfId="23048"/>
    <cellStyle name="常规 51 2 3" xfId="23049"/>
    <cellStyle name="輸入 2 5 2 4 2 5 2" xfId="23050"/>
    <cellStyle name="Input 5 4 3 3" xfId="23051"/>
    <cellStyle name="Total 4 2 5 2 2" xfId="23052"/>
    <cellStyle name="常规 46 3" xfId="23053"/>
    <cellStyle name="常规 51 3" xfId="23054"/>
    <cellStyle name="Input 5 4 4" xfId="23055"/>
    <cellStyle name="常规 46 3 2" xfId="23056"/>
    <cellStyle name="常规 51 3 2" xfId="23057"/>
    <cellStyle name="Input 5 4 4 2" xfId="23058"/>
    <cellStyle name="輸入 2 5 2 4 2 6 2" xfId="23059"/>
    <cellStyle name="Input 5 4 4 3" xfId="23060"/>
    <cellStyle name="常规 46 4" xfId="23061"/>
    <cellStyle name="常规 51 4" xfId="23062"/>
    <cellStyle name="Input 5 4 5" xfId="23063"/>
    <cellStyle name="輸入 2 5 2 4 2 7 2" xfId="23064"/>
    <cellStyle name="Input 5 4 5 3" xfId="23065"/>
    <cellStyle name="Input 5 4 6" xfId="23066"/>
    <cellStyle name="Input 5 4 6 2" xfId="23067"/>
    <cellStyle name="Input 5 4 7" xfId="23068"/>
    <cellStyle name="Input 5 4 8" xfId="23069"/>
    <cellStyle name="常规 4 4 4 2 2 2" xfId="23070"/>
    <cellStyle name="Input 5 5" xfId="23071"/>
    <cellStyle name="常规 2 4 2 2 2 6" xfId="23072"/>
    <cellStyle name="常规 4 4 4 2 2 2 2" xfId="23073"/>
    <cellStyle name="計算方式 2 5 6" xfId="23074"/>
    <cellStyle name="Input 5 5 2" xfId="23075"/>
    <cellStyle name="Output 3 2 2 2" xfId="23076"/>
    <cellStyle name="常规 52 3" xfId="23077"/>
    <cellStyle name="Input 5 5 4" xfId="23078"/>
    <cellStyle name="Output 3 2 2 2 2" xfId="23079"/>
    <cellStyle name="常规 52 3 2" xfId="23080"/>
    <cellStyle name="Input 5 5 4 2" xfId="23081"/>
    <cellStyle name="Input 5 5 4 3" xfId="23082"/>
    <cellStyle name="Output 3 2 2 2 3" xfId="23083"/>
    <cellStyle name="Output 3 2 2 3" xfId="23084"/>
    <cellStyle name="常规 52 4" xfId="23085"/>
    <cellStyle name="Input 5 5 5" xfId="23086"/>
    <cellStyle name="Input 5 5 5 2" xfId="23087"/>
    <cellStyle name="Output 3 2 2 3 2" xfId="23088"/>
    <cellStyle name="壞_PFS-SJX-110623(5500T Add KHH)_MOL - CHS 3 Service j v study 2" xfId="23089"/>
    <cellStyle name="Input 5 5 5 3" xfId="23090"/>
    <cellStyle name="Output 3 2 2 3 3" xfId="23091"/>
    <cellStyle name="Input 5 5 6" xfId="23092"/>
    <cellStyle name="Output 3 2 2 4" xfId="23093"/>
    <cellStyle name="Input 5 5 7" xfId="23094"/>
    <cellStyle name="Output 3 2 2 5" xfId="23095"/>
    <cellStyle name="Input 5 5 8" xfId="23096"/>
    <cellStyle name="Output 3 2 2 6" xfId="23097"/>
    <cellStyle name="常规 4 4 4 2 2 3" xfId="23098"/>
    <cellStyle name="常规 6 3 2" xfId="23099"/>
    <cellStyle name="Input 5 6" xfId="23100"/>
    <cellStyle name="常规 2 4 2 2 2 7" xfId="23101"/>
    <cellStyle name="常规 6 3 3" xfId="23102"/>
    <cellStyle name="Input 5 7" xfId="23103"/>
    <cellStyle name="常规 2 4 2 2 2 8" xfId="23104"/>
    <cellStyle name="常规 6 3 3 2" xfId="23105"/>
    <cellStyle name="Input 5 7 2" xfId="23106"/>
    <cellStyle name="常规 6 3 3 2 2" xfId="23107"/>
    <cellStyle name="Input 5 7 2 2" xfId="23108"/>
    <cellStyle name="常规 6 3 3 2 3" xfId="23109"/>
    <cellStyle name="Input 5 7 2 3" xfId="23110"/>
    <cellStyle name="Input 6 2 2 3 2" xfId="23111"/>
    <cellStyle name="常规 49 2" xfId="23112"/>
    <cellStyle name="常规 54 2" xfId="23113"/>
    <cellStyle name="常规 6 3 3 3" xfId="23114"/>
    <cellStyle name="Input 5 7 3" xfId="23115"/>
    <cellStyle name="Output 3 2 4 2" xfId="23116"/>
    <cellStyle name="常规 49 3" xfId="23117"/>
    <cellStyle name="常规 54 3" xfId="23118"/>
    <cellStyle name="常规 6 3 3 4" xfId="23119"/>
    <cellStyle name="Input 5 7 4" xfId="23120"/>
    <cellStyle name="Input 6 2 2 3 3" xfId="23121"/>
    <cellStyle name="常规 6 3 4" xfId="23122"/>
    <cellStyle name="Input 5 8" xfId="23123"/>
    <cellStyle name="常规 49 3 2 5" xfId="23124"/>
    <cellStyle name="常规 6 3 4 2" xfId="23125"/>
    <cellStyle name="Input 5 8 2" xfId="23126"/>
    <cellStyle name="Normal 16 4 5" xfId="23127"/>
    <cellStyle name="常规 49 3 2 5 2" xfId="23128"/>
    <cellStyle name="常规 6 3 4 2 2" xfId="23129"/>
    <cellStyle name="超链接 2 2 9" xfId="23130"/>
    <cellStyle name="Input 5 8 2 2" xfId="23131"/>
    <cellStyle name="常规 49 3 2 5 3" xfId="23132"/>
    <cellStyle name="常规 6 3 4 2 3" xfId="23133"/>
    <cellStyle name="Input 5 8 2 3" xfId="23134"/>
    <cellStyle name="常规 6 3 5 2" xfId="23135"/>
    <cellStyle name="Input 5 9 2" xfId="23136"/>
    <cellStyle name="Input 6 2 2 5 2" xfId="23137"/>
    <cellStyle name="常规 56 2" xfId="23138"/>
    <cellStyle name="常规 6 3 5 3" xfId="23139"/>
    <cellStyle name="常规 61 2" xfId="23140"/>
    <cellStyle name="Input 5 9 3" xfId="23141"/>
    <cellStyle name="Input 6" xfId="23142"/>
    <cellStyle name="Input 6 10" xfId="23143"/>
    <cellStyle name="Input 6 10 2" xfId="23144"/>
    <cellStyle name="Normal 15 3 2 2" xfId="23145"/>
    <cellStyle name="Input 6 10 3" xfId="23146"/>
    <cellStyle name="Input 6 11 2" xfId="23147"/>
    <cellStyle name="Normal 2 5 4 2" xfId="23148"/>
    <cellStyle name="Input 6 13" xfId="23149"/>
    <cellStyle name="Normal 2 5 4 3" xfId="23150"/>
    <cellStyle name="Input 6 14" xfId="23151"/>
    <cellStyle name="Input 6 2" xfId="23152"/>
    <cellStyle name="常规 2 4 2 2 3 3" xfId="23153"/>
    <cellStyle name="Input 6 2 10" xfId="23154"/>
    <cellStyle name="常规 9 2 8 11" xfId="23155"/>
    <cellStyle name="計算方式 4 2 2" xfId="23156"/>
    <cellStyle name="常规 11 3 3 3" xfId="23157"/>
    <cellStyle name="常规 69" xfId="23158"/>
    <cellStyle name="Input 6 2 10 2" xfId="23159"/>
    <cellStyle name="Input 6 2 10 3" xfId="23160"/>
    <cellStyle name="Input 6 2 11" xfId="23161"/>
    <cellStyle name="Input 6 2 11 3" xfId="23162"/>
    <cellStyle name="Input 6 2 12" xfId="23163"/>
    <cellStyle name="Input 7 10" xfId="23164"/>
    <cellStyle name="常规 8 2 4 2" xfId="23165"/>
    <cellStyle name="Input 6 2 13" xfId="23166"/>
    <cellStyle name="計算方式 3 2 6" xfId="23167"/>
    <cellStyle name="Input 6 2 2" xfId="23168"/>
    <cellStyle name="常规 2 4 2 2 3 3 2" xfId="23169"/>
    <cellStyle name="Input 6 2 2 10" xfId="23170"/>
    <cellStyle name="Input 6 2 2 11" xfId="23171"/>
    <cellStyle name="常规 17 4 4 2 2" xfId="23172"/>
    <cellStyle name="Input 6 2 2 3" xfId="23173"/>
    <cellStyle name="常规 2 4 2 2 3 3 2 3" xfId="23174"/>
    <cellStyle name="超链接 2 7 8 2" xfId="23175"/>
    <cellStyle name="Input 6 2 2 5" xfId="23176"/>
    <cellStyle name="好_LMD PA2 study (2) 2" xfId="23177"/>
    <cellStyle name="Output 3 2 6 2" xfId="23178"/>
    <cellStyle name="常规 56 3" xfId="23179"/>
    <cellStyle name="常规 6 3 5 4" xfId="23180"/>
    <cellStyle name="Input 6 2 2 5 3" xfId="23181"/>
    <cellStyle name="好 5 2" xfId="23182"/>
    <cellStyle name="Input 6 2 2 6" xfId="23183"/>
    <cellStyle name="常规 3 2 2 4 3 2" xfId="23184"/>
    <cellStyle name="Input 6 2 2 6 2" xfId="23185"/>
    <cellStyle name="常规 3 2 2 4 3 2 2" xfId="23186"/>
    <cellStyle name="Output 3 2 7 2" xfId="23187"/>
    <cellStyle name="常规 57 3" xfId="23188"/>
    <cellStyle name="Input 6 2 2 6 3" xfId="23189"/>
    <cellStyle name="常规 3 2 2 4 3 2 3" xfId="23190"/>
    <cellStyle name="計算方式 2 5 2 4 2 7" xfId="23191"/>
    <cellStyle name="Input 6 2 2 9 2" xfId="23192"/>
    <cellStyle name="計算方式 2 5 2 4 2 8" xfId="23193"/>
    <cellStyle name="Input 6 2 2 9 3" xfId="23194"/>
    <cellStyle name="Input 6 2 3" xfId="23195"/>
    <cellStyle name="常规 2 4 2 2 3 3 3" xfId="23196"/>
    <cellStyle name="Input 7 2 8 2" xfId="23197"/>
    <cellStyle name="输入 2 2 11 3" xfId="23198"/>
    <cellStyle name="Input 6 2 3 2" xfId="23199"/>
    <cellStyle name="Input 6 2 4" xfId="23200"/>
    <cellStyle name="常规 2 4 2 2 3 3 4" xfId="23201"/>
    <cellStyle name="Input 7 2 8 3" xfId="23202"/>
    <cellStyle name="输入 2 2 12 3" xfId="23203"/>
    <cellStyle name="超链接 5 2 2 2 2 2 3" xfId="23204"/>
    <cellStyle name="Input 6 2 4 2" xfId="23205"/>
    <cellStyle name="超链接 5 2 2 2 2 2 4" xfId="23206"/>
    <cellStyle name="Input 6 2 4 3" xfId="23207"/>
    <cellStyle name="超链接 2 4 5 4 2" xfId="23208"/>
    <cellStyle name="Input 6 2 5" xfId="23209"/>
    <cellStyle name="Input 6 2 5 3" xfId="23210"/>
    <cellStyle name="Input 6 2 6" xfId="23211"/>
    <cellStyle name="输入 2 2 14 3" xfId="23212"/>
    <cellStyle name="Input 6 2 6 2" xfId="23213"/>
    <cellStyle name="Input 6 2 6 3" xfId="23214"/>
    <cellStyle name="Input 6 2 7" xfId="23215"/>
    <cellStyle name="常规 10 2 2 8" xfId="23216"/>
    <cellStyle name="Input 6 2 7 2" xfId="23217"/>
    <cellStyle name="Input 6 2 7 3" xfId="23218"/>
    <cellStyle name="Input 6 2 8" xfId="23219"/>
    <cellStyle name="Input 6 2 8 2" xfId="23220"/>
    <cellStyle name="輸入 2 4 3 2 2 3 2" xfId="23221"/>
    <cellStyle name="Normal 8 2 4 2 2" xfId="23222"/>
    <cellStyle name="Input 6 2 8 3" xfId="23223"/>
    <cellStyle name="Input 6 2 9 2" xfId="23224"/>
    <cellStyle name="Input 6 3" xfId="23225"/>
    <cellStyle name="Примечание 2 2 2 4 2" xfId="23226"/>
    <cellStyle name="常规 2 4 2 2 3 4" xfId="23227"/>
    <cellStyle name="Input 6 3 2" xfId="23228"/>
    <cellStyle name="Input 6 3 2 2" xfId="23229"/>
    <cellStyle name="常规 2 20 9" xfId="23230"/>
    <cellStyle name="常规 3 4 2 2 2 2 2 4" xfId="23231"/>
    <cellStyle name="Input 6 3 2 3" xfId="23232"/>
    <cellStyle name="Input 6 3 3" xfId="23233"/>
    <cellStyle name="Input 7 2 9 2" xfId="23234"/>
    <cellStyle name="Input 6 3 3 2" xfId="23235"/>
    <cellStyle name="常规 2 21 9" xfId="23236"/>
    <cellStyle name="Input 6 3 3 3" xfId="23237"/>
    <cellStyle name="Input 6 3 4 2" xfId="23238"/>
    <cellStyle name="常规 2 17 9" xfId="23239"/>
    <cellStyle name="常规 2 22 9" xfId="23240"/>
    <cellStyle name="Input 6 3 4 3" xfId="23241"/>
    <cellStyle name="常规 2 5 10" xfId="23242"/>
    <cellStyle name="Input 6 3 5 2" xfId="23243"/>
    <cellStyle name="常规 2 18 9" xfId="23244"/>
    <cellStyle name="Input 6 3 5 3" xfId="23245"/>
    <cellStyle name="Input 6 3 7 2" xfId="23246"/>
    <cellStyle name="常规 2 25 9" xfId="23247"/>
    <cellStyle name="Input 6 3 7 3" xfId="23248"/>
    <cellStyle name="Input 6 3 8" xfId="23249"/>
    <cellStyle name="Input 6 3 8 2" xfId="23250"/>
    <cellStyle name="常规 2 26 9" xfId="23251"/>
    <cellStyle name="常规 2 31 9" xfId="23252"/>
    <cellStyle name="Input 6 3 9" xfId="23253"/>
    <cellStyle name="Input 6 3 9 2" xfId="23254"/>
    <cellStyle name="常规 2 27 9" xfId="23255"/>
    <cellStyle name="常规 2 32 9" xfId="23256"/>
    <cellStyle name="Normal 8 2 5 3 2" xfId="23257"/>
    <cellStyle name="Input 6 3 9 3" xfId="23258"/>
    <cellStyle name="常规 2 6 10" xfId="23259"/>
    <cellStyle name="Input 6 4" xfId="23260"/>
    <cellStyle name="常规 2 4 2 2 3 5" xfId="23261"/>
    <cellStyle name="Input 6 4 2" xfId="23262"/>
    <cellStyle name="常规 2 5 4 10" xfId="23263"/>
    <cellStyle name="常规 3 4 3 2 3 3 3" xfId="23264"/>
    <cellStyle name="Normal 11 3 3 2 2" xfId="23265"/>
    <cellStyle name="Input 6 4 3" xfId="23266"/>
    <cellStyle name="備註 2 6 3 2 3 2" xfId="23267"/>
    <cellStyle name="Input 6 4 4" xfId="23268"/>
    <cellStyle name="Input 6 5" xfId="23269"/>
    <cellStyle name="Input 6 5 2" xfId="23270"/>
    <cellStyle name="Input 6 5 3" xfId="23271"/>
    <cellStyle name="好 2 13" xfId="23272"/>
    <cellStyle name="Output 3 3 2 2" xfId="23273"/>
    <cellStyle name="備註 2 6 3 2 4 2" xfId="23274"/>
    <cellStyle name="Input 6 5 4" xfId="23275"/>
    <cellStyle name="常规 6 4 2" xfId="23276"/>
    <cellStyle name="Input 6 6" xfId="23277"/>
    <cellStyle name="常规 6 4 2 2" xfId="23278"/>
    <cellStyle name="Input 6 6 2" xfId="23279"/>
    <cellStyle name="常规 6 4 2 3" xfId="23280"/>
    <cellStyle name="Input 6 6 3" xfId="23281"/>
    <cellStyle name="常规 6 4 3" xfId="23282"/>
    <cellStyle name="Input 6 7" xfId="23283"/>
    <cellStyle name="常规 6 4 3 2" xfId="23284"/>
    <cellStyle name="Input 6 7 2" xfId="23285"/>
    <cellStyle name="常规 6 4 3 3" xfId="23286"/>
    <cellStyle name="Input 6 7 3" xfId="23287"/>
    <cellStyle name="常规 6 4 4" xfId="23288"/>
    <cellStyle name="Input 6 8" xfId="23289"/>
    <cellStyle name="常规 42 2 8" xfId="23290"/>
    <cellStyle name="常规 6 4 4 2" xfId="23291"/>
    <cellStyle name="Input 6 8 2" xfId="23292"/>
    <cellStyle name="常规 6 4 4 3" xfId="23293"/>
    <cellStyle name="Input 6 8 3" xfId="23294"/>
    <cellStyle name="常规 6 4 5" xfId="23295"/>
    <cellStyle name="Input 6 9" xfId="23296"/>
    <cellStyle name="常规 6 4 5 2" xfId="23297"/>
    <cellStyle name="Input 6 9 2" xfId="23298"/>
    <cellStyle name="常规 6 4 5 3" xfId="23299"/>
    <cellStyle name="Input 6 9 3" xfId="23300"/>
    <cellStyle name="Input 7" xfId="23301"/>
    <cellStyle name="Input 7 10 3" xfId="23302"/>
    <cellStyle name="Input 7 11" xfId="23303"/>
    <cellStyle name="常规 8 2 4 3" xfId="23304"/>
    <cellStyle name="Input 7 11 2" xfId="23305"/>
    <cellStyle name="常规 8 2 4 3 2" xfId="23306"/>
    <cellStyle name="Input 7 12" xfId="23307"/>
    <cellStyle name="常规 2 4 3 2 3 2 2" xfId="23308"/>
    <cellStyle name="常规 8 2 4 4" xfId="23309"/>
    <cellStyle name="Input 7 13" xfId="23310"/>
    <cellStyle name="常规 2 4 3 2 3 2 3" xfId="23311"/>
    <cellStyle name="Input 7 14" xfId="23312"/>
    <cellStyle name="常规 2 4 3 2 3 2 4" xfId="23313"/>
    <cellStyle name="超链接 3 4 5 3 2" xfId="23314"/>
    <cellStyle name="Input 7 15" xfId="23315"/>
    <cellStyle name="Input 7 2" xfId="23316"/>
    <cellStyle name="常规 2 4 2 2 4 3" xfId="23317"/>
    <cellStyle name="Input 7 2 12" xfId="23318"/>
    <cellStyle name="アクセント 4 4" xfId="23319"/>
    <cellStyle name="計算方式 4 2 6" xfId="23320"/>
    <cellStyle name="Input 7 2 2" xfId="23321"/>
    <cellStyle name="常规 8 6 3 2" xfId="23322"/>
    <cellStyle name="Input 7 2 2 8" xfId="23323"/>
    <cellStyle name="常规 3 2 3 4 3 4" xfId="23324"/>
    <cellStyle name="Input 7 2 2 8 3" xfId="23325"/>
    <cellStyle name="Input 7 2 2 9" xfId="23326"/>
    <cellStyle name="常规 2 2 4 2 2" xfId="23327"/>
    <cellStyle name="常规 6 10 10" xfId="23328"/>
    <cellStyle name="計算方式 2 6 2 4 2 8" xfId="23329"/>
    <cellStyle name="Input 7 2 2 9 3" xfId="23330"/>
    <cellStyle name="常规 2 2 4 2 2 3" xfId="23331"/>
    <cellStyle name="Input 7 3 8 2" xfId="23332"/>
    <cellStyle name="アクセント 4 5" xfId="23333"/>
    <cellStyle name="Input 7 2 3" xfId="23334"/>
    <cellStyle name="Input 7 2 5" xfId="23335"/>
    <cellStyle name="常规 25 2 3 2 2 2 2 2" xfId="23336"/>
    <cellStyle name="Input 7 3 10" xfId="23337"/>
    <cellStyle name="Input 7 2 6" xfId="23338"/>
    <cellStyle name="常规 25 2 3 2 2 2 2 3" xfId="23339"/>
    <cellStyle name="常规 2 4 2 2 3 2 3" xfId="23340"/>
    <cellStyle name="Input 7 2 7 2" xfId="23341"/>
    <cellStyle name="常规 2 4 2 2 3 2 4" xfId="23342"/>
    <cellStyle name="Input 7 2 7 3" xfId="23343"/>
    <cellStyle name="Input 7 2 9" xfId="23344"/>
    <cellStyle name="Input 7 3" xfId="23345"/>
    <cellStyle name="Примечание 2 2 2 5 2" xfId="23346"/>
    <cellStyle name="常规 2 4 2 2 4 4" xfId="23347"/>
    <cellStyle name="アクセント 5 4" xfId="23348"/>
    <cellStyle name="Input 7 3 2" xfId="23349"/>
    <cellStyle name="Input 7 3 2 2" xfId="23350"/>
    <cellStyle name="常规 7 15 9" xfId="23351"/>
    <cellStyle name="アクセント 5 4 2" xfId="23352"/>
    <cellStyle name="アクセント 5 4 3" xfId="23353"/>
    <cellStyle name="Input 7 3 2 3" xfId="23354"/>
    <cellStyle name="Input 7 3 9 2" xfId="23355"/>
    <cellStyle name="アクセント 5 5" xfId="23356"/>
    <cellStyle name="Input 7 3 3" xfId="23357"/>
    <cellStyle name="Input 7 3 3 2" xfId="23358"/>
    <cellStyle name="常规 7 16 9" xfId="23359"/>
    <cellStyle name="Input 7 3 3 3" xfId="23360"/>
    <cellStyle name="Input 7 3 9 3" xfId="23361"/>
    <cellStyle name="アクセント 5 6" xfId="23362"/>
    <cellStyle name="常规 7 6 10" xfId="23363"/>
    <cellStyle name="Input 7 3 4" xfId="23364"/>
    <cellStyle name="超链接 5 2 2 3 3 2 3" xfId="23365"/>
    <cellStyle name="Input 7 3 4 2" xfId="23366"/>
    <cellStyle name="常规 7 17 9" xfId="23367"/>
    <cellStyle name="超链接 5 2 2 3 3 2 4" xfId="23368"/>
    <cellStyle name="Input 7 3 4 3" xfId="23369"/>
    <cellStyle name="常规 7 5 10" xfId="23370"/>
    <cellStyle name="常规 7 6 11" xfId="23371"/>
    <cellStyle name="Input 7 3 5" xfId="23372"/>
    <cellStyle name="常规 25 2 3 2 2 2 3 2" xfId="23373"/>
    <cellStyle name="リンク セル 2 2" xfId="23374"/>
    <cellStyle name="Input 7 3 5 3" xfId="23375"/>
    <cellStyle name="アクセント 1 6" xfId="23376"/>
    <cellStyle name="Input 7 3 6" xfId="23377"/>
    <cellStyle name="常规 25 2 3 2 2 2 3 3" xfId="23378"/>
    <cellStyle name="Input 7 3 6 2" xfId="23379"/>
    <cellStyle name="アクセント 2 5" xfId="23380"/>
    <cellStyle name="常规 7 19 9" xfId="23381"/>
    <cellStyle name="Output 2 2 10" xfId="23382"/>
    <cellStyle name="Output 2 2 11" xfId="23383"/>
    <cellStyle name="リンク セル 3 2" xfId="23384"/>
    <cellStyle name="Input 7 3 6 3" xfId="23385"/>
    <cellStyle name="アクセント 2 6" xfId="23386"/>
    <cellStyle name="常规 2 4 2 2 4 2 3" xfId="23387"/>
    <cellStyle name="常规 29" xfId="23388"/>
    <cellStyle name="常规 34" xfId="23389"/>
    <cellStyle name="Input 7 3 7 2" xfId="23390"/>
    <cellStyle name="アクセント 3 5" xfId="23391"/>
    <cellStyle name="요약 2 2 2 2 2 2 2" xfId="23392"/>
    <cellStyle name="Input 7 3 9" xfId="23393"/>
    <cellStyle name="常规 48 10 2" xfId="23394"/>
    <cellStyle name="Input 7 4" xfId="23395"/>
    <cellStyle name="アクセント 6 4" xfId="23396"/>
    <cellStyle name="Input 7 4 2" xfId="23397"/>
    <cellStyle name="アクセント 6 5" xfId="23398"/>
    <cellStyle name="Input 7 4 3" xfId="23399"/>
    <cellStyle name="Input 7 5" xfId="23400"/>
    <cellStyle name="Input 7 5 2" xfId="23401"/>
    <cellStyle name="Output 2 3 10" xfId="23402"/>
    <cellStyle name="Input 7 5 3" xfId="23403"/>
    <cellStyle name="常规 6 5 2" xfId="23404"/>
    <cellStyle name="Input 7 6" xfId="23405"/>
    <cellStyle name="常规 6 5 2 2" xfId="23406"/>
    <cellStyle name="Input 7 6 2" xfId="23407"/>
    <cellStyle name="常规 6 5 2 3" xfId="23408"/>
    <cellStyle name="Input 7 6 3" xfId="23409"/>
    <cellStyle name="常规 6 5 3 2" xfId="23410"/>
    <cellStyle name="Input 7 7 2" xfId="23411"/>
    <cellStyle name="常规 6 5 3 3" xfId="23412"/>
    <cellStyle name="Input 7 7 3" xfId="23413"/>
    <cellStyle name="常规 6 5 4" xfId="23414"/>
    <cellStyle name="Input 7 8" xfId="23415"/>
    <cellStyle name="常规 6 5 4 2" xfId="23416"/>
    <cellStyle name="Input 7 8 2" xfId="23417"/>
    <cellStyle name="Total 4 2 2 2 7" xfId="23418"/>
    <cellStyle name="常规 6 5 4 3" xfId="23419"/>
    <cellStyle name="Input 7 8 3" xfId="23420"/>
    <cellStyle name="常规 6 5 5" xfId="23421"/>
    <cellStyle name="Input 7 9" xfId="23422"/>
    <cellStyle name="常规 6 5 5 2" xfId="23423"/>
    <cellStyle name="Normal 10 13" xfId="23424"/>
    <cellStyle name="Input 7 9 2" xfId="23425"/>
    <cellStyle name="常规 6 5 5 3" xfId="23426"/>
    <cellStyle name="Input 7 9 3" xfId="23427"/>
    <cellStyle name="常规 3 7 4 2" xfId="23428"/>
    <cellStyle name="Input 8" xfId="23429"/>
    <cellStyle name="제목 2 2 5" xfId="23430"/>
    <cellStyle name="Input 8 2" xfId="23431"/>
    <cellStyle name="Заголовок 3" xfId="23432"/>
    <cellStyle name="常规 2 4 2 2 5 3" xfId="23433"/>
    <cellStyle name="常规 3 6 2 4" xfId="23434"/>
    <cellStyle name="Note 3 2 2 4 2" xfId="23435"/>
    <cellStyle name="Input 8 2 10" xfId="23436"/>
    <cellStyle name="常规 3 6 2 4 2" xfId="23437"/>
    <cellStyle name="Input 8 2 10 2" xfId="23438"/>
    <cellStyle name="常规 3 6 2 4 3" xfId="23439"/>
    <cellStyle name="Input 8 2 10 3" xfId="23440"/>
    <cellStyle name="常规 3 6 2 5" xfId="23441"/>
    <cellStyle name="Input 8 2 11" xfId="23442"/>
    <cellStyle name="常规 3 6 2 6" xfId="23443"/>
    <cellStyle name="Input 8 2 12" xfId="23444"/>
    <cellStyle name="Normal 13 3 2 4" xfId="23445"/>
    <cellStyle name="Input 8 2 2 2" xfId="23446"/>
    <cellStyle name="Input 8 2 2 2 3" xfId="23447"/>
    <cellStyle name="Normal 13 3 2 5" xfId="23448"/>
    <cellStyle name="Input 8 2 2 3" xfId="23449"/>
    <cellStyle name="Input 8 2 2 3 2" xfId="23450"/>
    <cellStyle name="Input 8 2 2 4" xfId="23451"/>
    <cellStyle name="Input 8 2 2 4 2" xfId="23452"/>
    <cellStyle name="Input 8 2 2 5" xfId="23453"/>
    <cellStyle name="備註 2 6 2 6" xfId="23454"/>
    <cellStyle name="Input 8 2 2 5 3" xfId="23455"/>
    <cellStyle name="Input 8 2 2 6" xfId="23456"/>
    <cellStyle name="常规 17 5 3 4 2" xfId="23457"/>
    <cellStyle name="備註 2 6 3 5" xfId="23458"/>
    <cellStyle name="Input 8 2 2 6 2" xfId="23459"/>
    <cellStyle name="備註 2 6 3 6" xfId="23460"/>
    <cellStyle name="Input 8 2 2 6 3" xfId="23461"/>
    <cellStyle name="備註 2 6 4 5" xfId="23462"/>
    <cellStyle name="계산 2 3" xfId="23463"/>
    <cellStyle name="Input 8 2 2 7 2" xfId="23464"/>
    <cellStyle name="備註 2 6 4 6" xfId="23465"/>
    <cellStyle name="계산 2 4" xfId="23466"/>
    <cellStyle name="Input 8 2 2 7 3" xfId="23467"/>
    <cellStyle name="계산 3 3" xfId="23468"/>
    <cellStyle name="Normal 4 3 2 4" xfId="23469"/>
    <cellStyle name="Input 8 2 2 8 2" xfId="23470"/>
    <cellStyle name="계산 3 4" xfId="23471"/>
    <cellStyle name="Normal 4 3 2 5" xfId="23472"/>
    <cellStyle name="Input 8 2 2 8 3" xfId="23473"/>
    <cellStyle name="Input 8 2 3" xfId="23474"/>
    <cellStyle name="Заголовок 3 3" xfId="23475"/>
    <cellStyle name="Input 8 2 3 2" xfId="23476"/>
    <cellStyle name="Input 8 2 3 3" xfId="23477"/>
    <cellStyle name="標題 1 2" xfId="23478"/>
    <cellStyle name="Input 8 2 4" xfId="23479"/>
    <cellStyle name="Input 8 2 4 2" xfId="23480"/>
    <cellStyle name="Input 8 2 5 2" xfId="23481"/>
    <cellStyle name="輸入 2 3 3 3 2 3 3" xfId="23482"/>
    <cellStyle name="Input 8 2 8 2" xfId="23483"/>
    <cellStyle name="Normal 8 4 4 2 2" xfId="23484"/>
    <cellStyle name="常规 2 21 5 3" xfId="23485"/>
    <cellStyle name="常规 3 3 2 2 2 3 3 3" xfId="23486"/>
    <cellStyle name="Input 8 2 8 3" xfId="23487"/>
    <cellStyle name="標題 6 2" xfId="23488"/>
    <cellStyle name="輸入 2 3 3 3 2 4 3" xfId="23489"/>
    <cellStyle name="Input 8 2 9 2" xfId="23490"/>
    <cellStyle name="Input 8 2 9 3" xfId="23491"/>
    <cellStyle name="標題 7 2" xfId="23492"/>
    <cellStyle name="Input 8 3 10" xfId="23493"/>
    <cellStyle name="Input 8 3 2 2" xfId="23494"/>
    <cellStyle name="Input 8 3 2 3" xfId="23495"/>
    <cellStyle name="Input 8 3 3 2" xfId="23496"/>
    <cellStyle name="Input 8 3 3 3" xfId="23497"/>
    <cellStyle name="Input 8 3 4" xfId="23498"/>
    <cellStyle name="常规 7 3 2 2 2" xfId="23499"/>
    <cellStyle name="Input 8 3 5" xfId="23500"/>
    <cellStyle name="Normal 2 3 5" xfId="23501"/>
    <cellStyle name="Normal 2" xfId="23502"/>
    <cellStyle name="常规 2 17 3 2" xfId="23503"/>
    <cellStyle name="常规 2 22 3 2" xfId="23504"/>
    <cellStyle name="Input 8 3 6 2" xfId="23505"/>
    <cellStyle name="Normal 2 4 5" xfId="23506"/>
    <cellStyle name="常规 2 17 4 2" xfId="23507"/>
    <cellStyle name="常规 2 22 4 2" xfId="23508"/>
    <cellStyle name="常规 3 3 2 2 2 4 2 2" xfId="23509"/>
    <cellStyle name="超链接 2 6 2 6" xfId="23510"/>
    <cellStyle name="常规 2 4 2 3 4 2 3" xfId="23511"/>
    <cellStyle name="常规 4 3 3 2 2 2 2 2" xfId="23512"/>
    <cellStyle name="Input 8 3 7 2" xfId="23513"/>
    <cellStyle name="메모 2 3" xfId="23514"/>
    <cellStyle name="Normal 2 5 5" xfId="23515"/>
    <cellStyle name="常规 2 17 5 2" xfId="23516"/>
    <cellStyle name="常规 2 22 5 2" xfId="23517"/>
    <cellStyle name="Input 8 3 8 2" xfId="23518"/>
    <cellStyle name="Normal 2 5 6" xfId="23519"/>
    <cellStyle name="常规 2 17 5 3" xfId="23520"/>
    <cellStyle name="常规 2 22 5 3" xfId="23521"/>
    <cellStyle name="超链接 2 6 3 7" xfId="23522"/>
    <cellStyle name="差_CVX" xfId="23523"/>
    <cellStyle name="Input 8 3 8 3" xfId="23524"/>
    <cellStyle name="常规 4 3 3 2 2 2 4" xfId="23525"/>
    <cellStyle name="常规 7 3 2 2 6" xfId="23526"/>
    <cellStyle name="Input 8 3 9" xfId="23527"/>
    <cellStyle name="메모 3 4" xfId="23528"/>
    <cellStyle name="Normal 2 6 6" xfId="23529"/>
    <cellStyle name="常规 2 17 6 3" xfId="23530"/>
    <cellStyle name="常规 2 22 6 3" xfId="23531"/>
    <cellStyle name="Input 8 3 9 3" xfId="23532"/>
    <cellStyle name="Input 8 4 3" xfId="23533"/>
    <cellStyle name="Input 8 5 2" xfId="23534"/>
    <cellStyle name="常规 6 6 2" xfId="23535"/>
    <cellStyle name="Input 8 6" xfId="23536"/>
    <cellStyle name="常规 6 6 2 2" xfId="23537"/>
    <cellStyle name="計算方式 2 2 5 8" xfId="23538"/>
    <cellStyle name="Input 8 6 2" xfId="23539"/>
    <cellStyle name="計算方式 2 3 5 2 4 2" xfId="23540"/>
    <cellStyle name="常规 6 6 2 3" xfId="23541"/>
    <cellStyle name="計算方式 2 2 5 9" xfId="23542"/>
    <cellStyle name="Input 8 6 3" xfId="23543"/>
    <cellStyle name="常规 6 6 3" xfId="23544"/>
    <cellStyle name="Input 8 7" xfId="23545"/>
    <cellStyle name="常规 6 6 4" xfId="23546"/>
    <cellStyle name="Input 8 8" xfId="23547"/>
    <cellStyle name="常规 6 6 5" xfId="23548"/>
    <cellStyle name="Input 8 9" xfId="23549"/>
    <cellStyle name="計算方式 2 3 5 2 7 2" xfId="23550"/>
    <cellStyle name="常规 6 6 5 3" xfId="23551"/>
    <cellStyle name="Input 8 9 3" xfId="23552"/>
    <cellStyle name="常规 3 7 4 3" xfId="23553"/>
    <cellStyle name="Input 9" xfId="23554"/>
    <cellStyle name="常规 3 13 2" xfId="23555"/>
    <cellStyle name="常规 3 7 4 3 2" xfId="23556"/>
    <cellStyle name="Input 9 2" xfId="23557"/>
    <cellStyle name="常规 2 4 2 2 6 3" xfId="23558"/>
    <cellStyle name="常规 3 13 2 2" xfId="23559"/>
    <cellStyle name="Input 9 2 10" xfId="23560"/>
    <cellStyle name="Input 9 2 11" xfId="23561"/>
    <cellStyle name="計算方式 6 2 6" xfId="23562"/>
    <cellStyle name="Input 9 2 2" xfId="23563"/>
    <cellStyle name="常规 2 2 2 2 2 2 2 3 4" xfId="23564"/>
    <cellStyle name="常规 3 13 2 2 2" xfId="23565"/>
    <cellStyle name="Input 9 2 2 2" xfId="23566"/>
    <cellStyle name="Input 9 2 3" xfId="23567"/>
    <cellStyle name="常规 3 13 2 2 3" xfId="23568"/>
    <cellStyle name="Input 9 2 3 3" xfId="23569"/>
    <cellStyle name="Input 9 2 4" xfId="23570"/>
    <cellStyle name="Input 9 2 4 2" xfId="23571"/>
    <cellStyle name="Input 9 2 4 3" xfId="23572"/>
    <cellStyle name="Input 9 2 8 3" xfId="23573"/>
    <cellStyle name="Input 9 3" xfId="23574"/>
    <cellStyle name="Примечание 2 2 2 7 2" xfId="23575"/>
    <cellStyle name="常规 3 13 2 3" xfId="23576"/>
    <cellStyle name="常规 2 2 3 3 3 3 2 2" xfId="23577"/>
    <cellStyle name="Input 9 3 2" xfId="23578"/>
    <cellStyle name="常规 2 2 2 2 2 2 2 4 4" xfId="23579"/>
    <cellStyle name="Input 9 3 3" xfId="23580"/>
    <cellStyle name="Input 9 4" xfId="23581"/>
    <cellStyle name="常规 3 13 2 4" xfId="23582"/>
    <cellStyle name="超链接 2 4 2 3 2 2 2" xfId="23583"/>
    <cellStyle name="常规 2 2 3 3 3 3 2 3" xfId="23584"/>
    <cellStyle name="Input 9 4 2" xfId="23585"/>
    <cellStyle name="Input 9 4 3" xfId="23586"/>
    <cellStyle name="Input 9 5" xfId="23587"/>
    <cellStyle name="Input 9 5 2" xfId="23588"/>
    <cellStyle name="Input 9 5 3" xfId="23589"/>
    <cellStyle name="Вычисление 3 10" xfId="23590"/>
    <cellStyle name="常规 6 7 2" xfId="23591"/>
    <cellStyle name="Input 9 6" xfId="23592"/>
    <cellStyle name="常规 6 16 2 2 2" xfId="23593"/>
    <cellStyle name="常规 6 7 2 2" xfId="23594"/>
    <cellStyle name="計算方式 2 3 5 8" xfId="23595"/>
    <cellStyle name="Input 9 6 2" xfId="23596"/>
    <cellStyle name="常规 6 7 2 3" xfId="23597"/>
    <cellStyle name="計算方式 2 3 5 9" xfId="23598"/>
    <cellStyle name="Input 9 6 3" xfId="23599"/>
    <cellStyle name="Вычисление 3 11" xfId="23600"/>
    <cellStyle name="常规 6 7 3" xfId="23601"/>
    <cellStyle name="Input 9 7" xfId="23602"/>
    <cellStyle name="常规 6 16 2 2 3" xfId="23603"/>
    <cellStyle name="常规 6 7 3 3" xfId="23604"/>
    <cellStyle name="計算方式 2 3 6 9" xfId="23605"/>
    <cellStyle name="Input 9 7 3" xfId="23606"/>
    <cellStyle name="常规 6 7 4 2" xfId="23607"/>
    <cellStyle name="Input 9 8 2" xfId="23608"/>
    <cellStyle name="常规 6 7 5" xfId="23609"/>
    <cellStyle name="Input 9 9" xfId="23610"/>
    <cellStyle name="常规 6 7 5 2" xfId="23611"/>
    <cellStyle name="Input 9 9 2" xfId="23612"/>
    <cellStyle name="常规 6 7 5 3" xfId="23613"/>
    <cellStyle name="Input 9 9 3" xfId="23614"/>
    <cellStyle name="Input Cells" xfId="23615"/>
    <cellStyle name="Input Cells 2" xfId="23616"/>
    <cellStyle name="好 2 15" xfId="23617"/>
    <cellStyle name="Output 3 3 2 4" xfId="23618"/>
    <cellStyle name="Input Cells 2 2" xfId="23619"/>
    <cellStyle name="Input Cells 2 3" xfId="23620"/>
    <cellStyle name="Input Cells 3 2" xfId="23621"/>
    <cellStyle name="Input Cells 3 3" xfId="23622"/>
    <cellStyle name="常规 2 2 2 4 2 3 2 2 2" xfId="23623"/>
    <cellStyle name="常规 4 3 13 2" xfId="23624"/>
    <cellStyle name="Input Cells 5" xfId="23625"/>
    <cellStyle name="Input Cells 6" xfId="23626"/>
    <cellStyle name="Lien hypertexte 2 2 2" xfId="23627"/>
    <cellStyle name="Lien hypertexte 3 2" xfId="23628"/>
    <cellStyle name="Вывод 2 2 3 3" xfId="23629"/>
    <cellStyle name="Output 2 2 2 4 6" xfId="23630"/>
    <cellStyle name="Lien hypertexte 3 2 2" xfId="23631"/>
    <cellStyle name="Lien hypertexte 3 3" xfId="23632"/>
    <cellStyle name="常规 4 2 2 2 3 3 2" xfId="23633"/>
    <cellStyle name="Lien hypertexte 4" xfId="23634"/>
    <cellStyle name="输出 2 6 4 2" xfId="23635"/>
    <cellStyle name="常规 2 5 2 2" xfId="23636"/>
    <cellStyle name="常规 4 2 2 2 3 3 3" xfId="23637"/>
    <cellStyle name="Lien hypertexte 5" xfId="23638"/>
    <cellStyle name="Lien hypertexte_DAILYPOS" xfId="23639"/>
    <cellStyle name="Linked Cell" xfId="23640"/>
    <cellStyle name="Linked Cell 2 2 2" xfId="23641"/>
    <cellStyle name="備註 2 9 6" xfId="23642"/>
    <cellStyle name="常规 2 9 6" xfId="23643"/>
    <cellStyle name="Linked Cell 2 2 2 2 2" xfId="23644"/>
    <cellStyle name="Linked Cell 2 2 2 3" xfId="23645"/>
    <cellStyle name="Normal 4 6 3 2" xfId="23646"/>
    <cellStyle name="Linked Cell 2 2 2 3 2" xfId="23647"/>
    <cellStyle name="Normal 4 6 3 2 2" xfId="23648"/>
    <cellStyle name="合計 2 2 5 2 8 2" xfId="23649"/>
    <cellStyle name="Linked Cell 2 2 2 4" xfId="23650"/>
    <cellStyle name="Normal 4 6 3 3" xfId="23651"/>
    <cellStyle name="Linked Cell 2 2 2 4 2" xfId="23652"/>
    <cellStyle name="Normal 4 6 3 3 2" xfId="23653"/>
    <cellStyle name="Linked Cell 2 2 3" xfId="23654"/>
    <cellStyle name="備註 2 9 7" xfId="23655"/>
    <cellStyle name="계산 3 2 10" xfId="23656"/>
    <cellStyle name="常规 3 9 6" xfId="23657"/>
    <cellStyle name="輸出 2 5 3 3 2 2 3" xfId="23658"/>
    <cellStyle name="Linked Cell 2 2 3 2 2" xfId="23659"/>
    <cellStyle name="輸入 2 10 2 7 2" xfId="23660"/>
    <cellStyle name="Linked Cell 2 2 4" xfId="23661"/>
    <cellStyle name="備註 2 9 8" xfId="23662"/>
    <cellStyle name="常规_万达运通2012年8月份拼箱船期表 2" xfId="23663"/>
    <cellStyle name="Ввод  2 2 2 3" xfId="23664"/>
    <cellStyle name="輸出 2 9 2" xfId="23665"/>
    <cellStyle name="Linked Cell 2 2 4 2 2" xfId="23666"/>
    <cellStyle name="輸入 2 10 2 7 3" xfId="23667"/>
    <cellStyle name="Linked Cell 2 2 5" xfId="23668"/>
    <cellStyle name="備註 2 9 9" xfId="23669"/>
    <cellStyle name="Linked Cell 2 2 5 2" xfId="23670"/>
    <cellStyle name="備註 2 9 9 2" xfId="23671"/>
    <cellStyle name="Linked Cell 2 2 6" xfId="23672"/>
    <cellStyle name="Linked Cell 2 3 2 2" xfId="23673"/>
    <cellStyle name="輸入 2 10 2 8 2" xfId="23674"/>
    <cellStyle name="Normal 345 5 2 2 2" xfId="23675"/>
    <cellStyle name="Linked Cell 2 3 4" xfId="23676"/>
    <cellStyle name="差_2015 TSL VSL'S +JOIN VENTURE LONGTERM SCHEDULE-5codes 0126" xfId="23677"/>
    <cellStyle name="常规 2 28 7 2" xfId="23678"/>
    <cellStyle name="常规 2 33 7 2" xfId="23679"/>
    <cellStyle name="Linked Cell 2 4" xfId="23680"/>
    <cellStyle name="Linked Cell 2 4 2" xfId="23681"/>
    <cellStyle name="Linked Cell 2 4 2 2" xfId="23682"/>
    <cellStyle name="常规 2 28 7 3" xfId="23683"/>
    <cellStyle name="常规 2 33 7 3" xfId="23684"/>
    <cellStyle name="輸出 2 7 5 2" xfId="23685"/>
    <cellStyle name="Linked Cell 2 5" xfId="23686"/>
    <cellStyle name="常规 7 2 7" xfId="23687"/>
    <cellStyle name="輸出 5 2 3" xfId="23688"/>
    <cellStyle name="輸出 2 7 5 2 2" xfId="23689"/>
    <cellStyle name="Linked Cell 2 5 2" xfId="23690"/>
    <cellStyle name="輸出 2 7 5 4" xfId="23691"/>
    <cellStyle name="Linked Cell 2 7" xfId="23692"/>
    <cellStyle name="常规 8 18 3" xfId="23693"/>
    <cellStyle name="常规 8 23 3" xfId="23694"/>
    <cellStyle name="Linked Cell 3 2" xfId="23695"/>
    <cellStyle name="Linked Cell 3 2 2" xfId="23696"/>
    <cellStyle name="Linked Cell 3 3" xfId="23697"/>
    <cellStyle name="Normal 3 2 2 7" xfId="23698"/>
    <cellStyle name="Linked Cell 3 3 2" xfId="23699"/>
    <cellStyle name="Normal 3 2 2 7 2" xfId="23700"/>
    <cellStyle name="Linked Cell 3 3 2 2" xfId="23701"/>
    <cellStyle name="常规 2 28 8 2" xfId="23702"/>
    <cellStyle name="常规 2 33 8 2" xfId="23703"/>
    <cellStyle name="Linked Cell 3 4" xfId="23704"/>
    <cellStyle name="常规 13 10 2" xfId="23705"/>
    <cellStyle name="常规 2 28 8 3" xfId="23706"/>
    <cellStyle name="常规 2 33 8 3" xfId="23707"/>
    <cellStyle name="Linked Cell 3 5" xfId="23708"/>
    <cellStyle name="Linked Cell 4 2 3" xfId="23709"/>
    <cellStyle name="常规 3 15 6 3" xfId="23710"/>
    <cellStyle name="輸出 2 6 2 4 11" xfId="23711"/>
    <cellStyle name="Linked Cell 4 2 3 2" xfId="23712"/>
    <cellStyle name="Linked Cell 4 2 3 2 2" xfId="23713"/>
    <cellStyle name="Linked Cell 4 2 4" xfId="23714"/>
    <cellStyle name="輸出 9 2 4 3" xfId="23715"/>
    <cellStyle name="連結的儲存格 2 2 7" xfId="23716"/>
    <cellStyle name="Linked Cell 4 3 2" xfId="23717"/>
    <cellStyle name="常规 2 28 9 2" xfId="23718"/>
    <cellStyle name="常规 2 33 9 2" xfId="23719"/>
    <cellStyle name="Linked Cell 4 4" xfId="23720"/>
    <cellStyle name="常规 2 28 9 3" xfId="23721"/>
    <cellStyle name="常规 2 33 9 3" xfId="23722"/>
    <cellStyle name="Linked Cell 4 5" xfId="23723"/>
    <cellStyle name="출력 2 2 2 2 2 8 3" xfId="23724"/>
    <cellStyle name="常规 3 3 4 2 3 3" xfId="23725"/>
    <cellStyle name="常规 9 2 7" xfId="23726"/>
    <cellStyle name="輸出 7 2 3" xfId="23727"/>
    <cellStyle name="Linked Cell 4 5 2" xfId="23728"/>
    <cellStyle name="Linked Cell 4 6" xfId="23729"/>
    <cellStyle name="Linked Cell 5 3" xfId="23730"/>
    <cellStyle name="Linked Cells 2" xfId="23731"/>
    <cellStyle name="Linked Cells 2 2" xfId="23732"/>
    <cellStyle name="常规 3 5 3 2 2 2 2" xfId="23733"/>
    <cellStyle name="Linked Cells 2 3" xfId="23734"/>
    <cellStyle name="Normal 11 2 2 2 2" xfId="23735"/>
    <cellStyle name="Linked Cells 3 2" xfId="23736"/>
    <cellStyle name="계산 2 2 11 2" xfId="23737"/>
    <cellStyle name="Normal 11 2 2 2 3" xfId="23738"/>
    <cellStyle name="Linked Cells 3 3" xfId="23739"/>
    <cellStyle name="Normal 11 2 2 3" xfId="23740"/>
    <cellStyle name="Linked Cells 4" xfId="23741"/>
    <cellStyle name="常规 2 2 4 7 3" xfId="23742"/>
    <cellStyle name="常规 6 11 11" xfId="23743"/>
    <cellStyle name="Normal 11 2 2 3 2" xfId="23744"/>
    <cellStyle name="Linked Cells 4 2" xfId="23745"/>
    <cellStyle name="Linked Cells 4 3" xfId="23746"/>
    <cellStyle name="Output 2 2 2 2" xfId="23747"/>
    <cellStyle name="계산 2 2 12 2" xfId="23748"/>
    <cellStyle name="Normal 11 2 2 3 3" xfId="23749"/>
    <cellStyle name="Normal 11 2 2 4" xfId="23750"/>
    <cellStyle name="常规 2 4 2 2 3 2 2 2" xfId="23751"/>
    <cellStyle name="Linked Cells 5" xfId="23752"/>
    <cellStyle name="Normal 11 2 2 5" xfId="23753"/>
    <cellStyle name="常规 2 4 2 2 3 2 2 3" xfId="23754"/>
    <cellStyle name="輔色1 2 3 2 2" xfId="23755"/>
    <cellStyle name="差_JSH-20130416" xfId="23756"/>
    <cellStyle name="Linked Cells 6" xfId="23757"/>
    <cellStyle name="Margen" xfId="23758"/>
    <cellStyle name="輔色6 2 12" xfId="23759"/>
    <cellStyle name="Margen 3" xfId="23760"/>
    <cellStyle name="壞 2 2 2 2" xfId="23761"/>
    <cellStyle name="輔色6 2 13" xfId="23762"/>
    <cellStyle name="Margen 4" xfId="23763"/>
    <cellStyle name="計算方式 2 7 5 2 7 3" xfId="23764"/>
    <cellStyle name="Milliers [0]_!!!GO" xfId="23765"/>
    <cellStyle name="Milliers 2 8 2" xfId="23766"/>
    <cellStyle name="Milliers 2 8 3" xfId="23767"/>
    <cellStyle name="Neutral 2 2 3 2 2" xfId="23768"/>
    <cellStyle name="Milliers 2 8 4" xfId="23769"/>
    <cellStyle name="常规 3 3 2 5 3 2" xfId="23770"/>
    <cellStyle name="Milliers 5" xfId="23771"/>
    <cellStyle name="合計 2 5 5 9" xfId="23772"/>
    <cellStyle name="Milliers_!!!GO" xfId="23773"/>
    <cellStyle name="Moeda [0]_aola" xfId="23774"/>
    <cellStyle name="常规 16 5 4 2" xfId="23775"/>
    <cellStyle name="常规 21 5 4 2" xfId="23776"/>
    <cellStyle name="Moeda_aola" xfId="23777"/>
    <cellStyle name="Monétaire [0]_!!!GO" xfId="23778"/>
    <cellStyle name="一般 7 2 7" xfId="23779"/>
    <cellStyle name="Monetaire_!!!GO" xfId="23780"/>
    <cellStyle name="Normal 4 5 2" xfId="23781"/>
    <cellStyle name="超链接 2 8 3 3" xfId="23782"/>
    <cellStyle name="Monétaire_!!!GO" xfId="23783"/>
    <cellStyle name="常规 2 2 2 2 2 3 2 3 2" xfId="23784"/>
    <cellStyle name="合計 8 5 3" xfId="23785"/>
    <cellStyle name="Mon騁aire_!!!GO" xfId="23786"/>
    <cellStyle name="常规 5 11 6 3" xfId="23787"/>
    <cellStyle name="Normal 4 6 5" xfId="23788"/>
    <cellStyle name="常规 2 19 6 2" xfId="23789"/>
    <cellStyle name="Mon閠aire [0]_AR1194" xfId="23790"/>
    <cellStyle name="Mystyle" xfId="23791"/>
    <cellStyle name="Normal 2 12 2 2" xfId="23792"/>
    <cellStyle name="常规 9 2 6 9" xfId="23793"/>
    <cellStyle name="合計 2 6 2 4 2 3 3" xfId="23794"/>
    <cellStyle name="N" xfId="23795"/>
    <cellStyle name="常规 9 2 6 9 2" xfId="23796"/>
    <cellStyle name="N 2" xfId="23797"/>
    <cellStyle name="N 2 2" xfId="23798"/>
    <cellStyle name="Total 2 3 2 4 3" xfId="23799"/>
    <cellStyle name="常规 9 2 6 9 3" xfId="23800"/>
    <cellStyle name="N 3" xfId="23801"/>
    <cellStyle name="N 3 2" xfId="23802"/>
    <cellStyle name="N 4" xfId="23803"/>
    <cellStyle name="N 5" xfId="23804"/>
    <cellStyle name="N 6" xfId="23805"/>
    <cellStyle name="Neutral" xfId="23806"/>
    <cellStyle name="Neutral 2 2 2 2 2" xfId="23807"/>
    <cellStyle name="Neutral 2 2 2 2 3" xfId="23808"/>
    <cellStyle name="千位分隔[0] 2 3 2 2" xfId="23809"/>
    <cellStyle name="警告文字 2 5 2 4" xfId="23810"/>
    <cellStyle name="Neutral 2 2 2 3 3" xfId="23811"/>
    <cellStyle name="標題 5 5 2 2" xfId="23812"/>
    <cellStyle name="Neutral 2 2 2 4" xfId="23813"/>
    <cellStyle name="警告文字 2 5 3 3" xfId="23814"/>
    <cellStyle name="Neutral 2 2 2 4 2" xfId="23815"/>
    <cellStyle name="常规 4 8 3 4" xfId="23816"/>
    <cellStyle name="常规 2 25 11" xfId="23817"/>
    <cellStyle name="Neutral 2 2 2 5" xfId="23818"/>
    <cellStyle name="Neutral 2 2 3 2" xfId="23819"/>
    <cellStyle name="Neutral 2 2 3 3" xfId="23820"/>
    <cellStyle name="Neutral 2 2 4" xfId="23821"/>
    <cellStyle name="Neutral 2 2 4 2" xfId="23822"/>
    <cellStyle name="Neutral 2 2 4 2 2" xfId="23823"/>
    <cellStyle name="Neutral 2 2 4 3" xfId="23824"/>
    <cellStyle name="計算方式 2 10 4 2" xfId="23825"/>
    <cellStyle name="備註 3 4 3 2" xfId="23826"/>
    <cellStyle name="Neutral 2 2 5" xfId="23827"/>
    <cellStyle name="Output 3 7 2" xfId="23828"/>
    <cellStyle name="Neutral 2 4 2 2" xfId="23829"/>
    <cellStyle name="Neutral 3 2 3" xfId="23830"/>
    <cellStyle name="Neutral 3 3 3" xfId="23831"/>
    <cellStyle name="Neutral 4 2 2" xfId="23832"/>
    <cellStyle name="常规 36 3 3 2 2" xfId="23833"/>
    <cellStyle name="Neutral 4 2 2 2" xfId="23834"/>
    <cellStyle name="Output 2 3 2 4 2" xfId="23835"/>
    <cellStyle name="Neutral 4 2 2 3" xfId="23836"/>
    <cellStyle name="Neutral 4 2 3" xfId="23837"/>
    <cellStyle name="Neutral 4 2 3 2" xfId="23838"/>
    <cellStyle name="警告文字 2 7 5" xfId="23839"/>
    <cellStyle name="Neutral 4 2 3 2 2" xfId="23840"/>
    <cellStyle name="Output 2 3 2 5 2" xfId="23841"/>
    <cellStyle name="Neutral 4 2 3 3" xfId="23842"/>
    <cellStyle name="Neutral 4 2 4 2" xfId="23843"/>
    <cellStyle name="Neutral 4 3" xfId="23844"/>
    <cellStyle name="常规 36 3 3 3" xfId="23845"/>
    <cellStyle name="好_StartUp_2012Q1 2" xfId="23846"/>
    <cellStyle name="Neutral 4 4" xfId="23847"/>
    <cellStyle name="Neutral 4 4 3" xfId="23848"/>
    <cellStyle name="輔色2 2 4" xfId="23849"/>
    <cellStyle name="Normal 2 5 2 4 2 2" xfId="23850"/>
    <cellStyle name="輔色3 2 2 5" xfId="23851"/>
    <cellStyle name="Neutral 5 2" xfId="23852"/>
    <cellStyle name="常规 36 3 4 2" xfId="23853"/>
    <cellStyle name="輔色3 2 2 6" xfId="23854"/>
    <cellStyle name="Neutral 5 3" xfId="23855"/>
    <cellStyle name="輔色3 2 2 7" xfId="23856"/>
    <cellStyle name="Neutral 5 4" xfId="23857"/>
    <cellStyle name="Neutral 7" xfId="23858"/>
    <cellStyle name="常规 36 3 6" xfId="23859"/>
    <cellStyle name="常规 49 3 3 3" xfId="23860"/>
    <cellStyle name="Neutral_2012_1st_Qtr_SKD_Review" xfId="23861"/>
    <cellStyle name="千位分隔[0] 2 4 4 2" xfId="23862"/>
    <cellStyle name="超链接 3 3 4 4 2 2" xfId="23863"/>
    <cellStyle name="差_JTP 與 Coscon CNP 互換 - 20130415" xfId="23864"/>
    <cellStyle name="Normal - Style1 2" xfId="23865"/>
    <cellStyle name="輸入 2 4 5 2 7 3" xfId="23866"/>
    <cellStyle name="差_JTP 與 Coscon CNP 互換 - 20130415 2" xfId="23867"/>
    <cellStyle name="Normal - Style1 2 2" xfId="23868"/>
    <cellStyle name="超链接 2 4 3 2 3" xfId="23869"/>
    <cellStyle name="Normal - Style1 2 2 2" xfId="23870"/>
    <cellStyle name="常规 6 2 3 2 2 3 2" xfId="23871"/>
    <cellStyle name="Normal - Style1 2 6" xfId="23872"/>
    <cellStyle name="Normal - Style1 3" xfId="23873"/>
    <cellStyle name="Normal - Style1 3 2" xfId="23874"/>
    <cellStyle name="常规 42 5" xfId="23875"/>
    <cellStyle name="Normal - Style1 3 2 2" xfId="23876"/>
    <cellStyle name="常规 42 6" xfId="23877"/>
    <cellStyle name="Normal - Style1 3 2 3" xfId="23878"/>
    <cellStyle name="超链接 2 4 4 3 4" xfId="23879"/>
    <cellStyle name="Normal - Style1 3 3 3" xfId="23880"/>
    <cellStyle name="常规 3 3 3 2 2 2 2 4" xfId="23881"/>
    <cellStyle name="Normal - Style1 4 2" xfId="23882"/>
    <cellStyle name="货币 2 5" xfId="23883"/>
    <cellStyle name="Normal - Style1_(RVS)中東線運價獲利分析-2013預估" xfId="23884"/>
    <cellStyle name="Normal - Style2 2" xfId="23885"/>
    <cellStyle name="Normal - Style2 2 2" xfId="23886"/>
    <cellStyle name="常规 2 6 5 6 3" xfId="23887"/>
    <cellStyle name="輸入 2 5 6 6 2" xfId="23888"/>
    <cellStyle name="Sombra1 3 2" xfId="23889"/>
    <cellStyle name="Normal - Style3" xfId="23890"/>
    <cellStyle name="合計 2 5 3 3 7" xfId="23891"/>
    <cellStyle name="Normal - Style3 2" xfId="23892"/>
    <cellStyle name="合計 2 5 3 3 7 2" xfId="23893"/>
    <cellStyle name="Normal - Style3 2 2" xfId="23894"/>
    <cellStyle name="合計 2 5 3 3 7 3" xfId="23895"/>
    <cellStyle name="Normal - Style3 2 3" xfId="23896"/>
    <cellStyle name="輸入 2 5 6 6 3" xfId="23897"/>
    <cellStyle name="Sombra1 3 3" xfId="23898"/>
    <cellStyle name="Normal - Style4" xfId="23899"/>
    <cellStyle name="Normal - Style4 2" xfId="23900"/>
    <cellStyle name="Normal - Style4 2 2" xfId="23901"/>
    <cellStyle name="Normal - Style4 2 3" xfId="23902"/>
    <cellStyle name="Normal - Style4 4" xfId="23903"/>
    <cellStyle name="열어본 하이퍼링크 3 2" xfId="23904"/>
    <cellStyle name="輸出 5 7" xfId="23905"/>
    <cellStyle name="Normal 10" xfId="23906"/>
    <cellStyle name="常规 49 5 3 2" xfId="23907"/>
    <cellStyle name="Normal 10 10" xfId="23908"/>
    <cellStyle name="Normal 10 11" xfId="23909"/>
    <cellStyle name="ปกติ_N1222H#" xfId="23910"/>
    <cellStyle name="常规 17 2 2 6 2" xfId="23911"/>
    <cellStyle name="Normal 10 12" xfId="23912"/>
    <cellStyle name="メモ 2 2 2" xfId="23913"/>
    <cellStyle name="超链接 12 4 3 2" xfId="23914"/>
    <cellStyle name="常规 7 7 6" xfId="23915"/>
    <cellStyle name="Normal 10 2" xfId="23916"/>
    <cellStyle name="Normal 10 2 10" xfId="23917"/>
    <cellStyle name="Normal 10 2 11" xfId="23918"/>
    <cellStyle name="常规 7 7 6 2" xfId="23919"/>
    <cellStyle name="Normal 10 2 2" xfId="23920"/>
    <cellStyle name="Normal 10 2 2 2" xfId="23921"/>
    <cellStyle name="Normal 10 2 2 2 2" xfId="23922"/>
    <cellStyle name="常规 6 8 9 3" xfId="23923"/>
    <cellStyle name="Normal 10 2 2 2 2 4" xfId="23924"/>
    <cellStyle name="Normal 10 2 2 3" xfId="23925"/>
    <cellStyle name="Normal 10 2 2 3 2" xfId="23926"/>
    <cellStyle name="Normal 10 2 2 4" xfId="23927"/>
    <cellStyle name="常规 2 4 2 2 2 2 2 2" xfId="23928"/>
    <cellStyle name="Normal 10 2 2 4 2" xfId="23929"/>
    <cellStyle name="常规 2 4 2 2 2 2 2 2 2" xfId="23930"/>
    <cellStyle name="Normal 10 2 2 5" xfId="23931"/>
    <cellStyle name="常规 2 4 2 2 2 2 2 3" xfId="23932"/>
    <cellStyle name="Normal 10 2 2 6" xfId="23933"/>
    <cellStyle name="常规 2 4 2 2 2 2 2 4" xfId="23934"/>
    <cellStyle name="Normal 10 2 3 6" xfId="23935"/>
    <cellStyle name="Total 4 2 2 2 3" xfId="23936"/>
    <cellStyle name="常规 2 4 2 2 2 2 3 4" xfId="23937"/>
    <cellStyle name="Normal 10 2 4 2 2" xfId="23938"/>
    <cellStyle name="Output 2 11 2" xfId="23939"/>
    <cellStyle name="Normal 10 2 4 3" xfId="23940"/>
    <cellStyle name="标题 4 2 6" xfId="23941"/>
    <cellStyle name="输出 2 2 4 2 8 2" xfId="23942"/>
    <cellStyle name="Normal 10 2 5" xfId="23943"/>
    <cellStyle name="Output 2 12 2" xfId="23944"/>
    <cellStyle name="Normal 10 2 5 3" xfId="23945"/>
    <cellStyle name="超链接 2 4 4 3 2 2" xfId="23946"/>
    <cellStyle name="Output 2 12 3" xfId="23947"/>
    <cellStyle name="Normal 10 2 5 4" xfId="23948"/>
    <cellStyle name="常规 3 3 3 2 2 2 2 2 2" xfId="23949"/>
    <cellStyle name="Normal 10 2 8" xfId="23950"/>
    <cellStyle name="常规 7 7 7 2" xfId="23951"/>
    <cellStyle name="Normal 10 3 2" xfId="23952"/>
    <cellStyle name="常规 7 7 8 3" xfId="23953"/>
    <cellStyle name="Normal 10 4 3" xfId="23954"/>
    <cellStyle name="Normal 10 3 2 2" xfId="23955"/>
    <cellStyle name="Normal 10 4 4" xfId="23956"/>
    <cellStyle name="표준 2" xfId="23957"/>
    <cellStyle name="Normal 10 3 2 3" xfId="23958"/>
    <cellStyle name="常规 7 7 7 3" xfId="23959"/>
    <cellStyle name="Normal 10 3 3" xfId="23960"/>
    <cellStyle name="Normal 10 5 4" xfId="23961"/>
    <cellStyle name="Normal 10 3 3 3" xfId="23962"/>
    <cellStyle name="Normal 10 3 4" xfId="23963"/>
    <cellStyle name="Normal 7 3 2 2 2" xfId="23964"/>
    <cellStyle name="输出 2 2 4 2 9 2" xfId="23965"/>
    <cellStyle name="Normal 10 3 5" xfId="23966"/>
    <cellStyle name="输出 2 2 4 2 9 3" xfId="23967"/>
    <cellStyle name="Normal 10 3 6" xfId="23968"/>
    <cellStyle name="Normal 10 3 7" xfId="23969"/>
    <cellStyle name="Normal 10 3 8" xfId="23970"/>
    <cellStyle name="Normal 10 3 9" xfId="23971"/>
    <cellStyle name="常规 7 7 8 2" xfId="23972"/>
    <cellStyle name="Normal 10 4 2" xfId="23973"/>
    <cellStyle name="常规 7 7 9" xfId="23974"/>
    <cellStyle name="Normal 10 5" xfId="23975"/>
    <cellStyle name="Normal 10 6 2" xfId="23976"/>
    <cellStyle name="常规 2 6 15" xfId="23977"/>
    <cellStyle name="Normal 10 9" xfId="23978"/>
    <cellStyle name="열어본 하이퍼링크 3 3" xfId="23979"/>
    <cellStyle name="Normal 11" xfId="23980"/>
    <cellStyle name="常规 6 4 2 2 3 2" xfId="23981"/>
    <cellStyle name="Normal 11 10" xfId="23982"/>
    <cellStyle name="Normal 11 11" xfId="23983"/>
    <cellStyle name="常规 5 2 2 11 2" xfId="23984"/>
    <cellStyle name="Normal 11 12" xfId="23985"/>
    <cellStyle name="メモ 2 7 2" xfId="23986"/>
    <cellStyle name="常规 5 2 2 11 3" xfId="23987"/>
    <cellStyle name="Normal 11 2 10" xfId="23988"/>
    <cellStyle name="Normal 11 2 11" xfId="23989"/>
    <cellStyle name="常规 5 3 3 2 2" xfId="23990"/>
    <cellStyle name="Normal 11 2 12" xfId="23991"/>
    <cellStyle name="常规 5 3 3 2 3" xfId="23992"/>
    <cellStyle name="Normal 11 2 2 2 2 2" xfId="23993"/>
    <cellStyle name="Total 4 9" xfId="23994"/>
    <cellStyle name="Normal 11 2 2 4 2" xfId="23995"/>
    <cellStyle name="常规 2 4 2 2 3 2 2 2 2" xfId="23996"/>
    <cellStyle name="Normal 11 2 2 6" xfId="23997"/>
    <cellStyle name="常规 2 4 2 2 3 2 2 4" xfId="23998"/>
    <cellStyle name="Normal 11 2 2 7" xfId="23999"/>
    <cellStyle name="Normal 11 2 4 2 2" xfId="24000"/>
    <cellStyle name="Normal 11 2 4 3" xfId="24001"/>
    <cellStyle name="Normal 11 2 8" xfId="24002"/>
    <cellStyle name="Normal 11 2 9" xfId="24003"/>
    <cellStyle name="Normal 11 8 2" xfId="24004"/>
    <cellStyle name="열어본 하이퍼링크 3 4" xfId="24005"/>
    <cellStyle name="Normal 12" xfId="24006"/>
    <cellStyle name="常规 6 4 2 2 3 3" xfId="24007"/>
    <cellStyle name="超链接 6 2 2 3 2 3" xfId="24008"/>
    <cellStyle name="常规 7 9 6" xfId="24009"/>
    <cellStyle name="Normal 12 2" xfId="24010"/>
    <cellStyle name="常规 6 4 2 2 3 3 2" xfId="24011"/>
    <cellStyle name="備註 2 15" xfId="24012"/>
    <cellStyle name="備註 2 20" xfId="24013"/>
    <cellStyle name="常规 7 9 6 2" xfId="24014"/>
    <cellStyle name="Normal 12 2 2" xfId="24015"/>
    <cellStyle name="輸入 2 4 2 3 2 2 3" xfId="24016"/>
    <cellStyle name="備註 2 18" xfId="24017"/>
    <cellStyle name="Normal 12 2 5" xfId="24018"/>
    <cellStyle name="備註 2 19" xfId="24019"/>
    <cellStyle name="Normal 12 2 6" xfId="24020"/>
    <cellStyle name="常规 7 9 9" xfId="24021"/>
    <cellStyle name="Normal 12 5" xfId="24022"/>
    <cellStyle name="常规 3 4 2 2 3 3" xfId="24023"/>
    <cellStyle name="好 2 5 3 2" xfId="24024"/>
    <cellStyle name="Normal 12 9" xfId="24025"/>
    <cellStyle name="Normal 13 10" xfId="24026"/>
    <cellStyle name="輸入 2 3 2 4 2 7 2" xfId="24027"/>
    <cellStyle name="Normal 13 11" xfId="24028"/>
    <cellStyle name="Normal 13 2" xfId="24029"/>
    <cellStyle name="Normal 13 2 2" xfId="24030"/>
    <cellStyle name="輸出 2 2 2 4 8 3" xfId="24031"/>
    <cellStyle name="輔色4 5" xfId="24032"/>
    <cellStyle name="Normal 13 2 2 2" xfId="24033"/>
    <cellStyle name="Normal 2 7 2 7" xfId="24034"/>
    <cellStyle name="輔色4 5 2" xfId="24035"/>
    <cellStyle name="Normal 13 2 2 2 2" xfId="24036"/>
    <cellStyle name="Normal 13 2 2 2 2 2" xfId="24037"/>
    <cellStyle name="輔色4 5 3" xfId="24038"/>
    <cellStyle name="Normal 13 2 2 2 3" xfId="24039"/>
    <cellStyle name="Normal 13 2 2 2 4" xfId="24040"/>
    <cellStyle name="Normal 13 2 2 2 5" xfId="24041"/>
    <cellStyle name="一般 10 5 3 3" xfId="24042"/>
    <cellStyle name="Normal 13 2 2 3 2 2" xfId="24043"/>
    <cellStyle name="Normal 13 2 2 3 3" xfId="24044"/>
    <cellStyle name="輔色4 8" xfId="24045"/>
    <cellStyle name="Normal 13 2 2 5" xfId="24046"/>
    <cellStyle name="輔色4 9" xfId="24047"/>
    <cellStyle name="Normal 13 2 2 6" xfId="24048"/>
    <cellStyle name="Normal 13 2 2 7" xfId="24049"/>
    <cellStyle name="Normal 13 2 3" xfId="24050"/>
    <cellStyle name="輸出 2 2 2 4 9 3" xfId="24051"/>
    <cellStyle name="輔色5 5" xfId="24052"/>
    <cellStyle name="Normal 13 2 3 2" xfId="24053"/>
    <cellStyle name="輔色5 6" xfId="24054"/>
    <cellStyle name="Normal 13 2 3 3" xfId="24055"/>
    <cellStyle name="Note 2 2 2 10" xfId="24056"/>
    <cellStyle name="輔色5 7" xfId="24057"/>
    <cellStyle name="Normal 13 2 3 4" xfId="24058"/>
    <cellStyle name="Note 2 2 2 11" xfId="24059"/>
    <cellStyle name="輔色5 8" xfId="24060"/>
    <cellStyle name="Normal 13 2 3 5" xfId="24061"/>
    <cellStyle name="Note 2 2 2 12" xfId="24062"/>
    <cellStyle name="Normal 13 2 4" xfId="24063"/>
    <cellStyle name="輔色6 5" xfId="24064"/>
    <cellStyle name="Normal 13 2 4 2" xfId="24065"/>
    <cellStyle name="輔色6 5 2" xfId="24066"/>
    <cellStyle name="Normal 13 2 4 2 2" xfId="24067"/>
    <cellStyle name="輔色6 6" xfId="24068"/>
    <cellStyle name="Normal 13 2 4 3" xfId="24069"/>
    <cellStyle name="Normal 13 2 5" xfId="24070"/>
    <cellStyle name="Normal 2 3 3 2 3" xfId="24071"/>
    <cellStyle name="Normal 13 2 5 2" xfId="24072"/>
    <cellStyle name="Normal 13 2 6" xfId="24073"/>
    <cellStyle name="計算方式 8 5 2" xfId="24074"/>
    <cellStyle name="Style 1" xfId="24075"/>
    <cellStyle name="Normal 13 2 7" xfId="24076"/>
    <cellStyle name="Normal 13 2 8" xfId="24077"/>
    <cellStyle name="Normal 13 2 9" xfId="24078"/>
    <cellStyle name="Normal 13 3" xfId="24079"/>
    <cellStyle name="Normal 13 3 2" xfId="24080"/>
    <cellStyle name="着色 1 2 3" xfId="24081"/>
    <cellStyle name="輸出 2 2 2 5 8 3" xfId="24082"/>
    <cellStyle name="Normal 13 3 2 2" xfId="24083"/>
    <cellStyle name="Normal 13 3 4" xfId="24084"/>
    <cellStyle name="Normal 7 3 5 2 2" xfId="24085"/>
    <cellStyle name="Normal 13 3 4 2" xfId="24086"/>
    <cellStyle name="Normal 13 3 5" xfId="24087"/>
    <cellStyle name="Normal 13 3 6" xfId="24088"/>
    <cellStyle name="Normal 13 3 7" xfId="24089"/>
    <cellStyle name="Normal 13 3 8" xfId="24090"/>
    <cellStyle name="Normal 13 3 9" xfId="24091"/>
    <cellStyle name="Normal 13 4" xfId="24092"/>
    <cellStyle name="常规 3 4 2 2 4 2" xfId="24093"/>
    <cellStyle name="着色 2 2 3" xfId="24094"/>
    <cellStyle name="Normal 13 4 2 2" xfId="24095"/>
    <cellStyle name="Normal 13 5" xfId="24096"/>
    <cellStyle name="常规 3 4 2 2 4 3" xfId="24097"/>
    <cellStyle name="Normal 13 5 2" xfId="24098"/>
    <cellStyle name="Normal 13 6 2" xfId="24099"/>
    <cellStyle name="Normal 13 9" xfId="24100"/>
    <cellStyle name="計算方式 5 4 3" xfId="24101"/>
    <cellStyle name="Normal 14 10" xfId="24102"/>
    <cellStyle name="Normal 14 11" xfId="24103"/>
    <cellStyle name="Normal 14 2" xfId="24104"/>
    <cellStyle name="Примечание 4 3 2 2" xfId="24105"/>
    <cellStyle name="Title 2 3" xfId="24106"/>
    <cellStyle name="Normal 14 2 2 2 3" xfId="24107"/>
    <cellStyle name="計算方式 2 4 2 3 2 2 3" xfId="24108"/>
    <cellStyle name="Title 3 2 2" xfId="24109"/>
    <cellStyle name="Normal 14 2 2 3 2 2" xfId="24110"/>
    <cellStyle name="Title 3 3" xfId="24111"/>
    <cellStyle name="Normal 14 2 2 3 3" xfId="24112"/>
    <cellStyle name="常规 2 2 2 3 2 3 2 2 2 2" xfId="24113"/>
    <cellStyle name="輸入 2 4 5 7 3" xfId="24114"/>
    <cellStyle name="好 2 2 9" xfId="24115"/>
    <cellStyle name="Title 4" xfId="24116"/>
    <cellStyle name="說明文字 6 2" xfId="24117"/>
    <cellStyle name="Normal 14 2 2 4" xfId="24118"/>
    <cellStyle name="輸出 2 5 2 4 2 8 3" xfId="24119"/>
    <cellStyle name="Normal 14 2 4 2 2" xfId="24120"/>
    <cellStyle name="Normal 14 3" xfId="24121"/>
    <cellStyle name="Normal 14 4" xfId="24122"/>
    <cellStyle name="常规 3 4 2 2 5 2" xfId="24123"/>
    <cellStyle name="Normal 14 5" xfId="24124"/>
    <cellStyle name="常规 57 7" xfId="24125"/>
    <cellStyle name="Normal 14 5 2 2" xfId="24126"/>
    <cellStyle name="合計 2 4 3 2 2 9 2" xfId="24127"/>
    <cellStyle name="Normal 14 6" xfId="24128"/>
    <cellStyle name="合計 2 4 3 2 2 9 3" xfId="24129"/>
    <cellStyle name="Normal 14 7" xfId="24130"/>
    <cellStyle name="Normal 14 8" xfId="24131"/>
    <cellStyle name="Normal 14 9" xfId="24132"/>
    <cellStyle name="Normal 20" xfId="24133"/>
    <cellStyle name="Normal 15" xfId="24134"/>
    <cellStyle name="Примечание 4 3 3" xfId="24135"/>
    <cellStyle name="合計 2 4 4 2 7" xfId="24136"/>
    <cellStyle name="Normal 15 2 2 2 2" xfId="24137"/>
    <cellStyle name="合計 2 4 4 2 7 2" xfId="24138"/>
    <cellStyle name="Normal 15 2 2 2 2 2" xfId="24139"/>
    <cellStyle name="계산 9" xfId="24140"/>
    <cellStyle name="合計 2 2 8" xfId="24141"/>
    <cellStyle name="标题 1 2 2 4" xfId="24142"/>
    <cellStyle name="Normal 15 2 2 3 2" xfId="24143"/>
    <cellStyle name="强调文字颜色 6 2 2 7" xfId="24144"/>
    <cellStyle name="Normal 15 2 2 3 2 2" xfId="24145"/>
    <cellStyle name="Normal 15 2 4 2" xfId="24146"/>
    <cellStyle name="Normal 15 2 4 3" xfId="24147"/>
    <cellStyle name="Normal 2 5 3 2 3" xfId="24148"/>
    <cellStyle name="Normal 15 2 5 2" xfId="24149"/>
    <cellStyle name="Normal 15 3 2 2 2" xfId="24150"/>
    <cellStyle name="常规 2 6 5 7 3" xfId="24151"/>
    <cellStyle name="輸入 2 5 6 7 2" xfId="24152"/>
    <cellStyle name="Sombra1 4 2" xfId="24153"/>
    <cellStyle name="Normal 15 3 2 3" xfId="24154"/>
    <cellStyle name="輸入 2 5 6 7 3" xfId="24155"/>
    <cellStyle name="Sombra1 4 3" xfId="24156"/>
    <cellStyle name="Normal 15 3 2 4" xfId="24157"/>
    <cellStyle name="Note 3 2 4 6" xfId="24158"/>
    <cellStyle name="合計 2 5 5 2 7" xfId="24159"/>
    <cellStyle name="Normal 15 3 3 2 2" xfId="24160"/>
    <cellStyle name="Normal 15 3 4" xfId="24161"/>
    <cellStyle name="Normal 15 3 4 2" xfId="24162"/>
    <cellStyle name="Normal 15 3 5" xfId="24163"/>
    <cellStyle name="Normal 15 3 6" xfId="24164"/>
    <cellStyle name="Normal 15 5 2 2" xfId="24165"/>
    <cellStyle name="Normal 15 6" xfId="24166"/>
    <cellStyle name="Normal 15 7" xfId="24167"/>
    <cellStyle name="Normal 15 7 2 2" xfId="24168"/>
    <cellStyle name="常规 8 2 3 2 3" xfId="24169"/>
    <cellStyle name="Normal 15 7 2 2 2" xfId="24170"/>
    <cellStyle name="常规 8 2 3 2 3 2" xfId="24171"/>
    <cellStyle name="Итог 2 2 8 2" xfId="24172"/>
    <cellStyle name="Normal 15 7 2 2 3" xfId="24173"/>
    <cellStyle name="連結的儲存格 2 2 3 3" xfId="24174"/>
    <cellStyle name="Normal 15 7 2 2 3 2" xfId="24175"/>
    <cellStyle name="Normal 15 7 2 2 3 2 2" xfId="24176"/>
    <cellStyle name="Normal 15 7 2 3" xfId="24177"/>
    <cellStyle name="Normal 15 7 2 3 2" xfId="24178"/>
    <cellStyle name="常规 6 8 2 2 2" xfId="24179"/>
    <cellStyle name="計算方式 2 4 5 8 2" xfId="24180"/>
    <cellStyle name="Normal 15 7 2 4" xfId="24181"/>
    <cellStyle name="Normal 15 7 2 4 2" xfId="24182"/>
    <cellStyle name="Вывод 2 3" xfId="24183"/>
    <cellStyle name="Normal 2 4 10" xfId="24184"/>
    <cellStyle name="常规 9 2 2 3" xfId="24185"/>
    <cellStyle name="連結的儲存格 2 4 2 3" xfId="24186"/>
    <cellStyle name="Normal 15 7 2 4 2 2" xfId="24187"/>
    <cellStyle name="Вывод 2 3 2" xfId="24188"/>
    <cellStyle name="常规 9 2 2 3 2" xfId="24189"/>
    <cellStyle name="Normal 15 7 2 4 2 2 2" xfId="24190"/>
    <cellStyle name="Normal 2 4 11" xfId="24191"/>
    <cellStyle name="常规 9 2 2 4" xfId="24192"/>
    <cellStyle name="Normal 15 7 2 4 2 3" xfId="24193"/>
    <cellStyle name="Вывод 2 3 3" xfId="24194"/>
    <cellStyle name="输出 2 4 2 2" xfId="24195"/>
    <cellStyle name="Normal 15 7 2 4 3" xfId="24196"/>
    <cellStyle name="Вывод 2 4" xfId="24197"/>
    <cellStyle name="常规 9 2 3 3" xfId="24198"/>
    <cellStyle name="输出 2 4 2 2 2" xfId="24199"/>
    <cellStyle name="Normal 15 7 2 4 3 2" xfId="24200"/>
    <cellStyle name="Вывод 2 4 2" xfId="24201"/>
    <cellStyle name="输出 2 4 2 3" xfId="24202"/>
    <cellStyle name="Normal 15 7 2 4 4" xfId="24203"/>
    <cellStyle name="Вывод 2 5" xfId="24204"/>
    <cellStyle name="Normal 15 8" xfId="24205"/>
    <cellStyle name="Normal 15 9" xfId="24206"/>
    <cellStyle name="Normal 2 4 3 2 2 2" xfId="24207"/>
    <cellStyle name="超链接 4 3 3 2" xfId="24208"/>
    <cellStyle name="差_123东南亚分部各类数据统计201206（1） 2 2" xfId="24209"/>
    <cellStyle name="Normal 21" xfId="24210"/>
    <cellStyle name="Normal 16" xfId="24211"/>
    <cellStyle name="Примечание 4 3 4" xfId="24212"/>
    <cellStyle name="Normal 16 12" xfId="24213"/>
    <cellStyle name="Normal 8 5 2" xfId="24214"/>
    <cellStyle name="Normal 16 2 2 2 2" xfId="24215"/>
    <cellStyle name="Normal 8 6 2" xfId="24216"/>
    <cellStyle name="Normal 16 2 2 3 2" xfId="24217"/>
    <cellStyle name="輸入 2 6 5 7 3" xfId="24218"/>
    <cellStyle name="Normal 8 7" xfId="24219"/>
    <cellStyle name="Normal 16 2 2 4" xfId="24220"/>
    <cellStyle name="Normal 8 7 2" xfId="24221"/>
    <cellStyle name="Normal 16 2 2 4 2" xfId="24222"/>
    <cellStyle name="Normal 8 8" xfId="24223"/>
    <cellStyle name="Normal 16 2 2 5" xfId="24224"/>
    <cellStyle name="常规 17 3 8 2" xfId="24225"/>
    <cellStyle name="Normal 16 2 3 2 2" xfId="24226"/>
    <cellStyle name="常规 10 2 3 3 2 2" xfId="24227"/>
    <cellStyle name="輸入 2 6 5 8 3" xfId="24228"/>
    <cellStyle name="Normal 9 7" xfId="24229"/>
    <cellStyle name="Normal 16 2 3 4" xfId="24230"/>
    <cellStyle name="Normal 9 8" xfId="24231"/>
    <cellStyle name="Normal 16 2 3 5" xfId="24232"/>
    <cellStyle name="Normal 16 2 4 2 2" xfId="24233"/>
    <cellStyle name="汇总 2 2 6" xfId="24234"/>
    <cellStyle name="Normal 16 3 10" xfId="24235"/>
    <cellStyle name="說明文字 2 6 6" xfId="24236"/>
    <cellStyle name="輔色2 2 4 2" xfId="24237"/>
    <cellStyle name="Normal 2 5 2 4 2 2 2" xfId="24238"/>
    <cellStyle name="Normal 16 3 2 2" xfId="24239"/>
    <cellStyle name="Normal 16 3 2 2 2" xfId="24240"/>
    <cellStyle name="Normal 16 3 2 3" xfId="24241"/>
    <cellStyle name="Normal 16 3 2 4" xfId="24242"/>
    <cellStyle name="Normal 16 3 2 5" xfId="24243"/>
    <cellStyle name="常规 17 4 8 2" xfId="24244"/>
    <cellStyle name="Normal 16 3 3" xfId="24245"/>
    <cellStyle name="Normal 16 3 4" xfId="24246"/>
    <cellStyle name="Normal 16 3 5" xfId="24247"/>
    <cellStyle name="Normal 16 3 6" xfId="24248"/>
    <cellStyle name="Normal 16 4 2 3" xfId="24249"/>
    <cellStyle name="Normal 16 4 4" xfId="24250"/>
    <cellStyle name="超链接 2 9 2 2 2" xfId="24251"/>
    <cellStyle name="Normal 16 5" xfId="24252"/>
    <cellStyle name="超链接 2 9 2 2 2 3" xfId="24253"/>
    <cellStyle name="Normal 16 5 3" xfId="24254"/>
    <cellStyle name="超链接 2 9 2 2 2 4" xfId="24255"/>
    <cellStyle name="Normal 16 5 4" xfId="24256"/>
    <cellStyle name="Normal 16 5 5" xfId="24257"/>
    <cellStyle name="超链接 2 9 2 2 3" xfId="24258"/>
    <cellStyle name="Normal 16 6" xfId="24259"/>
    <cellStyle name="超链接 2 9 2 2 4" xfId="24260"/>
    <cellStyle name="Normal 16 7" xfId="24261"/>
    <cellStyle name="超链接 2 9 2 2 5" xfId="24262"/>
    <cellStyle name="Normal 16 8" xfId="24263"/>
    <cellStyle name="Normal 16 9" xfId="24264"/>
    <cellStyle name="Normal 22" xfId="24265"/>
    <cellStyle name="Normal 17" xfId="24266"/>
    <cellStyle name="Примечание 4 3 5" xfId="24267"/>
    <cellStyle name="Normal 2 5 2 5 2" xfId="24268"/>
    <cellStyle name="超链接 6 2 2 5" xfId="24269"/>
    <cellStyle name="Normal 22 2" xfId="24270"/>
    <cellStyle name="Normal 17 2" xfId="24271"/>
    <cellStyle name="Ввод  2 7" xfId="24272"/>
    <cellStyle name="Примечание 4 3 5 2" xfId="24273"/>
    <cellStyle name="輔色3 2 4" xfId="24274"/>
    <cellStyle name="Normal 2 5 2 5 2 2" xfId="24275"/>
    <cellStyle name="超链接 6 2 2 5 2 2" xfId="24276"/>
    <cellStyle name="超链接 3 2 2 2 2 4 4" xfId="24277"/>
    <cellStyle name="Normal 17 2 2 2" xfId="24278"/>
    <cellStyle name="超链接 6 2 2 5 3" xfId="24279"/>
    <cellStyle name="Normal 17 2 3" xfId="24280"/>
    <cellStyle name="Ввод  2 7 3" xfId="24281"/>
    <cellStyle name="超链接 6 2 2 5 4" xfId="24282"/>
    <cellStyle name="Normal 17 2 4" xfId="24283"/>
    <cellStyle name="Normal 17 2 4 2" xfId="24284"/>
    <cellStyle name="Normal 17 2 4 2 2" xfId="24285"/>
    <cellStyle name="常规 6 2 2 3 3 3" xfId="24286"/>
    <cellStyle name="Normal 17 2 4 3" xfId="24287"/>
    <cellStyle name="Normal 17 2 4 4" xfId="24288"/>
    <cellStyle name="超链接 6 2 2 5 5" xfId="24289"/>
    <cellStyle name="Normal 17 2 5" xfId="24290"/>
    <cellStyle name="Normal 17 2 6" xfId="24291"/>
    <cellStyle name="輸出 2 5 5 2 7" xfId="24292"/>
    <cellStyle name="Normal 17 2 6 2" xfId="24293"/>
    <cellStyle name="一般 2 4 4 2" xfId="24294"/>
    <cellStyle name="超链接 6 2 2 6" xfId="24295"/>
    <cellStyle name="Normal 22 3" xfId="24296"/>
    <cellStyle name="Normal 17 3" xfId="24297"/>
    <cellStyle name="Ввод  2 8" xfId="24298"/>
    <cellStyle name="Normal 17 3 3" xfId="24299"/>
    <cellStyle name="Ввод  2 8 3" xfId="24300"/>
    <cellStyle name="合計 6 2 2 2" xfId="24301"/>
    <cellStyle name="Normal 17 3 4" xfId="24302"/>
    <cellStyle name="合計 2 6 2 4 2 4" xfId="24303"/>
    <cellStyle name="Normal 17 4 3" xfId="24304"/>
    <cellStyle name="Ввод  2 9 3" xfId="24305"/>
    <cellStyle name="Normal 5 4 2 2" xfId="24306"/>
    <cellStyle name="超链接 6 2 2 8" xfId="24307"/>
    <cellStyle name="Normal 17 5" xfId="24308"/>
    <cellStyle name="常规 2 2 2 2 2 3 3 2 2 2" xfId="24309"/>
    <cellStyle name="Normal 17 8" xfId="24310"/>
    <cellStyle name="Normal 17 9" xfId="24311"/>
    <cellStyle name="Normal 23" xfId="24312"/>
    <cellStyle name="Normal 18" xfId="24313"/>
    <cellStyle name="Примечание 4 3 6" xfId="24314"/>
    <cellStyle name="Normal 2 5 2 5 3" xfId="24315"/>
    <cellStyle name="超链接 6 2 3 5" xfId="24316"/>
    <cellStyle name="Normal 23 2" xfId="24317"/>
    <cellStyle name="Normal 18 2" xfId="24318"/>
    <cellStyle name="Ввод  3 7" xfId="24319"/>
    <cellStyle name="Примечание 4 3 6 2" xfId="24320"/>
    <cellStyle name="Normal 18 2 3" xfId="24321"/>
    <cellStyle name="Ввод  3 7 3" xfId="24322"/>
    <cellStyle name="Normal 18 4" xfId="24323"/>
    <cellStyle name="Ввод  3 9" xfId="24324"/>
    <cellStyle name="メモ 10 2" xfId="24325"/>
    <cellStyle name="Normal 18 5" xfId="24326"/>
    <cellStyle name="Normal 18 6" xfId="24327"/>
    <cellStyle name="Normal 24" xfId="24328"/>
    <cellStyle name="Normal 19" xfId="24329"/>
    <cellStyle name="Примечание 4 3 7" xfId="24330"/>
    <cellStyle name="輸出 2 3 2 5 7 2" xfId="24331"/>
    <cellStyle name="Примечание 2 4 6 2" xfId="24332"/>
    <cellStyle name="Normal 2 5 2 5 4" xfId="24333"/>
    <cellStyle name="超链接 6 2 4 5" xfId="24334"/>
    <cellStyle name="Normal 24 2" xfId="24335"/>
    <cellStyle name="Normal 19 2" xfId="24336"/>
    <cellStyle name="Примечание 4 3 7 2" xfId="24337"/>
    <cellStyle name="Normal 24 3" xfId="24338"/>
    <cellStyle name="Normal 19 3" xfId="24339"/>
    <cellStyle name="Normal 19 3 2 2" xfId="24340"/>
    <cellStyle name="Normal 19 3 2 2 2" xfId="24341"/>
    <cellStyle name="Normal 19 3 2 3" xfId="24342"/>
    <cellStyle name="Normal 24 4" xfId="24343"/>
    <cellStyle name="Normal 19 4" xfId="24344"/>
    <cellStyle name="Normal 2 10" xfId="24345"/>
    <cellStyle name="Normal 2 10 3" xfId="24346"/>
    <cellStyle name="Normal 2 11" xfId="24347"/>
    <cellStyle name="Normal 2 11 2" xfId="24348"/>
    <cellStyle name="Normal 2 11 3" xfId="24349"/>
    <cellStyle name="Normal 2 12 2" xfId="24350"/>
    <cellStyle name="Normal 2 12 3" xfId="24351"/>
    <cellStyle name="Normal 2 12 3 2" xfId="24352"/>
    <cellStyle name="常规 9 2 7 9" xfId="24353"/>
    <cellStyle name="Normal 2 12 4" xfId="24354"/>
    <cellStyle name="Примечание 4 7 2" xfId="24355"/>
    <cellStyle name="Normal 2 12 4 2" xfId="24356"/>
    <cellStyle name="常规 9 2 8 9" xfId="24357"/>
    <cellStyle name="Normal 2 12 5" xfId="24358"/>
    <cellStyle name="Normal 2 12 5 2" xfId="24359"/>
    <cellStyle name="常规 9 2 9 9" xfId="24360"/>
    <cellStyle name="Normal 2 12 6" xfId="24361"/>
    <cellStyle name="Normal 2 12 6 2" xfId="24362"/>
    <cellStyle name="Normal 2 12 7" xfId="24363"/>
    <cellStyle name="Normal 2 12 8" xfId="24364"/>
    <cellStyle name="Normal 2 4 2 8" xfId="24365"/>
    <cellStyle name="Normal 2 13 2" xfId="24366"/>
    <cellStyle name="Normal 2 4 2 9" xfId="24367"/>
    <cellStyle name="Normal 2 13 3" xfId="24368"/>
    <cellStyle name="常规 4 3 4 3 2 2" xfId="24369"/>
    <cellStyle name="Normal 2 14 2" xfId="24370"/>
    <cellStyle name="常规 2 3 2 3 2 6" xfId="24371"/>
    <cellStyle name="常规 4 3 4 3 2 3" xfId="24372"/>
    <cellStyle name="Normal 2 14 3" xfId="24373"/>
    <cellStyle name="常规 2 3 2 3 2 7" xfId="24374"/>
    <cellStyle name="輸入 2 2 3 3 2 6" xfId="24375"/>
    <cellStyle name="常规 4 3 4 3 3 2" xfId="24376"/>
    <cellStyle name="Normal 2 15 2" xfId="24377"/>
    <cellStyle name="輸入 2 2 3 3 2 7" xfId="24378"/>
    <cellStyle name="常规 4 3 4 3 3 3" xfId="24379"/>
    <cellStyle name="Normal 2 15 3" xfId="24380"/>
    <cellStyle name="Normal 2 16 2" xfId="24381"/>
    <cellStyle name="Normal 2 16 3" xfId="24382"/>
    <cellStyle name="輸入 2 6 6 2 4" xfId="24383"/>
    <cellStyle name="Normal 2 17 2" xfId="24384"/>
    <cellStyle name="輸入 2 6 6 2 5" xfId="24385"/>
    <cellStyle name="Normal 2 17 3" xfId="24386"/>
    <cellStyle name="Normal 2 23" xfId="24387"/>
    <cellStyle name="Normal 2 18" xfId="24388"/>
    <cellStyle name="常规 2 2 3 2 5 2 2 2" xfId="24389"/>
    <cellStyle name="Normal 2 18 2" xfId="24390"/>
    <cellStyle name="Normal 2 19 2" xfId="24391"/>
    <cellStyle name="Normal 2 19 3" xfId="24392"/>
    <cellStyle name="Normal 2 2 10" xfId="24393"/>
    <cellStyle name="Normal 2 2 11" xfId="24394"/>
    <cellStyle name="Normal 2 3 5 2 2" xfId="24395"/>
    <cellStyle name="Normal 2 2 2" xfId="24396"/>
    <cellStyle name="Normal 2 2 2 2 2" xfId="24397"/>
    <cellStyle name="合計 2 2 3 3 12" xfId="24398"/>
    <cellStyle name="Normal 2 2 2 2 2 2" xfId="24399"/>
    <cellStyle name="Normal 2 2 2 2 2 2 2" xfId="24400"/>
    <cellStyle name="Normal 2 2 2 2 2 3" xfId="24401"/>
    <cellStyle name="Normal 2 2 2 2 3" xfId="24402"/>
    <cellStyle name="Normal 2 2 2 2 3 2" xfId="24403"/>
    <cellStyle name="Normal 2 2 2 2 3 2 2" xfId="24404"/>
    <cellStyle name="Note 4 3 2 2 2" xfId="24405"/>
    <cellStyle name="Normal 2 2 2 2 3 3" xfId="24406"/>
    <cellStyle name="計算方式 2 4 3 2 3" xfId="24407"/>
    <cellStyle name="常规 16 6 2 2" xfId="24408"/>
    <cellStyle name="常规 21 6 2 2" xfId="24409"/>
    <cellStyle name="Normal 2 2 2 2 4" xfId="24410"/>
    <cellStyle name="計算方式 2 4 3 2 3 2" xfId="24411"/>
    <cellStyle name="常规 16 6 2 2 2" xfId="24412"/>
    <cellStyle name="常规 21 6 2 2 2" xfId="24413"/>
    <cellStyle name="Normal 2 2 2 2 4 2" xfId="24414"/>
    <cellStyle name="計算方式 2 4 3 2 4" xfId="24415"/>
    <cellStyle name="常规 16 6 2 3" xfId="24416"/>
    <cellStyle name="常规 21 6 2 3" xfId="24417"/>
    <cellStyle name="Normal 2 2 2 2 5" xfId="24418"/>
    <cellStyle name="計算方式 2 4 3 2 5" xfId="24419"/>
    <cellStyle name="常规 21 6 2 4" xfId="24420"/>
    <cellStyle name="Normal 2 2 2 2 6" xfId="24421"/>
    <cellStyle name="計算方式 2 4 3 2 6" xfId="24422"/>
    <cellStyle name="常规 2 2 2 2 6 2" xfId="24423"/>
    <cellStyle name="常规 21 6 2 5" xfId="24424"/>
    <cellStyle name="Normal 2 2 2 2 7" xfId="24425"/>
    <cellStyle name="Output 4 2 2 8" xfId="24426"/>
    <cellStyle name="Normal 2 2 2 3 3" xfId="24427"/>
    <cellStyle name="Output 4 2 3 8" xfId="24428"/>
    <cellStyle name="Normal 2 2 2 4 3" xfId="24429"/>
    <cellStyle name="Normal 2 2 2 5" xfId="24430"/>
    <cellStyle name="Normal 2 2 2 6" xfId="24431"/>
    <cellStyle name="Normal 2 2 2 9" xfId="24432"/>
    <cellStyle name="計算方式 2 5 6 2 2 2" xfId="24433"/>
    <cellStyle name="常规 3 3 2 6 4" xfId="24434"/>
    <cellStyle name="Normal 2 2 3 2" xfId="24435"/>
    <cellStyle name="Normal 2 2 3 2 2" xfId="24436"/>
    <cellStyle name="Normal 2 2 3 2 2 2" xfId="24437"/>
    <cellStyle name="Normal 2 2 3 2 3" xfId="24438"/>
    <cellStyle name="Output 4 3 2 7" xfId="24439"/>
    <cellStyle name="Normal 2 2 3 3 2" xfId="24440"/>
    <cellStyle name="Normal 2 2 3 3 2 2" xfId="24441"/>
    <cellStyle name="Normal 2 2 3 3 3" xfId="24442"/>
    <cellStyle name="Normal 2 2 3 4" xfId="24443"/>
    <cellStyle name="Normal 2 2 3 4 2" xfId="24444"/>
    <cellStyle name="Normal 2 2 3 7" xfId="24445"/>
    <cellStyle name="Normal 2 2 3 8" xfId="24446"/>
    <cellStyle name="Normal 2 2 3 9" xfId="24447"/>
    <cellStyle name="Normal 2 2 4 3" xfId="24448"/>
    <cellStyle name="Normal 2 2 4 4" xfId="24449"/>
    <cellStyle name="Normal 2 2 4 5" xfId="24450"/>
    <cellStyle name="Normal 2 2 4 6" xfId="24451"/>
    <cellStyle name="Normal 2 2 5 2 2" xfId="24452"/>
    <cellStyle name="계산 2 2 3 7" xfId="24453"/>
    <cellStyle name="Normal 2 2 8" xfId="24454"/>
    <cellStyle name="Normal 2 2 9" xfId="24455"/>
    <cellStyle name="常规 3 4 5 5 2" xfId="24456"/>
    <cellStyle name="Normal 2 5 2 4 5" xfId="24457"/>
    <cellStyle name="Normal 2 3 10" xfId="24458"/>
    <cellStyle name="Примечание 4 2 8" xfId="24459"/>
    <cellStyle name="Normal 3 5 2 3" xfId="24460"/>
    <cellStyle name="Normal 2 3 13" xfId="24461"/>
    <cellStyle name="Normal 2 3 2" xfId="24462"/>
    <cellStyle name="Normal 2 3 2 10" xfId="24463"/>
    <cellStyle name="Normal 2 3 2 11" xfId="24464"/>
    <cellStyle name="Normal 2 3 2 12" xfId="24465"/>
    <cellStyle name="說明文字 2 6 2" xfId="24466"/>
    <cellStyle name="강조색4 2 2 3 3" xfId="24467"/>
    <cellStyle name="汇总 2 2 2" xfId="24468"/>
    <cellStyle name="超链接 3 2 4 3 3 2 3" xfId="24469"/>
    <cellStyle name="Normal 2 3 2 2 2 2 2" xfId="24470"/>
    <cellStyle name="汇总 3 2 2" xfId="24471"/>
    <cellStyle name="Normal 2 3 2 2 3 2 2" xfId="24472"/>
    <cellStyle name="常规 3 2 5 3 3" xfId="24473"/>
    <cellStyle name="汇总 6" xfId="24474"/>
    <cellStyle name="Normal 2 3 2 2 6" xfId="24475"/>
    <cellStyle name="常规 2 14 2 3" xfId="24476"/>
    <cellStyle name="常规 2 2 3 2 6 2" xfId="24477"/>
    <cellStyle name="常规 3 2 5 3 4" xfId="24478"/>
    <cellStyle name="Normal 2 3 2 2 7" xfId="24479"/>
    <cellStyle name="Normal 2 3 2 3" xfId="24480"/>
    <cellStyle name="Normal 2 3 2 4" xfId="24481"/>
    <cellStyle name="Normal 2 3 2 5" xfId="24482"/>
    <cellStyle name="Normal 2 3 2 6" xfId="24483"/>
    <cellStyle name="Normal 2 3 2 7" xfId="24484"/>
    <cellStyle name="Normal 2 3 2 8" xfId="24485"/>
    <cellStyle name="Normal 2 3 2 9" xfId="24486"/>
    <cellStyle name="Normal 2 3 3 2" xfId="24487"/>
    <cellStyle name="Normal 2 3 3 2 2" xfId="24488"/>
    <cellStyle name="Normal 2 3 3 2 4" xfId="24489"/>
    <cellStyle name="Normal 2 3 3 3" xfId="24490"/>
    <cellStyle name="Normal 2 3 3 3 2" xfId="24491"/>
    <cellStyle name="Normal 2 3 3 3 2 2" xfId="24492"/>
    <cellStyle name="Normal 2 3 3 3 3" xfId="24493"/>
    <cellStyle name="Normal 2 3 3 3 4" xfId="24494"/>
    <cellStyle name="Normal 2 3 3 4 2" xfId="24495"/>
    <cellStyle name="常规 2 3 2 2 2 2 2" xfId="24496"/>
    <cellStyle name="檢查儲存格 2 3 2 2 2" xfId="24497"/>
    <cellStyle name="Normal 2 3 3 4 3" xfId="24498"/>
    <cellStyle name="常规 2 3 2 2 2 2 3" xfId="24499"/>
    <cellStyle name="Style 1 2" xfId="24500"/>
    <cellStyle name="Normal 2 3 4 2" xfId="24501"/>
    <cellStyle name="Total 2 9 3" xfId="24502"/>
    <cellStyle name="Normal 2 3 4 2 2" xfId="24503"/>
    <cellStyle name="Normal 2 3 4 2 3" xfId="24504"/>
    <cellStyle name="Normal 2 3 4 3" xfId="24505"/>
    <cellStyle name="Normal 2 3 4 4" xfId="24506"/>
    <cellStyle name="常规 2 3 2 2 3 2" xfId="24507"/>
    <cellStyle name="好 2 8 2 2" xfId="24508"/>
    <cellStyle name="Normal 2 4" xfId="24509"/>
    <cellStyle name="Normal 2 3 5 4" xfId="24510"/>
    <cellStyle name="常规 2 3 2 2 4 2" xfId="24511"/>
    <cellStyle name="Normal 3 2" xfId="24512"/>
    <cellStyle name="Normal 2 3 6 2" xfId="24513"/>
    <cellStyle name="Standard 2" xfId="24514"/>
    <cellStyle name="Normal 3 3" xfId="24515"/>
    <cellStyle name="Normal 2 3 6 3" xfId="24516"/>
    <cellStyle name="Normal 5" xfId="24517"/>
    <cellStyle name="Normal 2 3 8" xfId="24518"/>
    <cellStyle name="Normal 6" xfId="24519"/>
    <cellStyle name="Normal 2 3 9" xfId="24520"/>
    <cellStyle name="中等 2 7 3" xfId="24521"/>
    <cellStyle name="Normal 2 4 2 2 3 2 2" xfId="24522"/>
    <cellStyle name="超链接 3 2 2 3 2 2 3 2" xfId="24523"/>
    <cellStyle name="Normal 2 4 2 2 4" xfId="24524"/>
    <cellStyle name="Normal 4 4 2 6" xfId="24525"/>
    <cellStyle name="Normal 2 4 2 2 4 2" xfId="24526"/>
    <cellStyle name="超链接 3 6 3 3 2 3" xfId="24527"/>
    <cellStyle name="常规 3 3 5 3 2" xfId="24528"/>
    <cellStyle name="Normal 2 4 2 2 5" xfId="24529"/>
    <cellStyle name="超链接 3 6 3 3 2 4" xfId="24530"/>
    <cellStyle name="常规 3 3 5 3 3" xfId="24531"/>
    <cellStyle name="Normal 2 4 2 2 6" xfId="24532"/>
    <cellStyle name="Normal 2 4 2 5" xfId="24533"/>
    <cellStyle name="Normal 2 4 3" xfId="24534"/>
    <cellStyle name="常规 2 3 2 2 4 2 3" xfId="24535"/>
    <cellStyle name="Normal 2 4 3 2 2" xfId="24536"/>
    <cellStyle name="Normal 2 4 3 3 2" xfId="24537"/>
    <cellStyle name="계산 2 2 3 2 6" xfId="24538"/>
    <cellStyle name="超链接 2 5 2 3 3 2 4" xfId="24539"/>
    <cellStyle name="Normal 2 4 3 3 2 2" xfId="24540"/>
    <cellStyle name="계산 2 2 3 2 6 2" xfId="24541"/>
    <cellStyle name="Normal 2 4 3 3 3" xfId="24542"/>
    <cellStyle name="계산 2 2 3 2 7" xfId="24543"/>
    <cellStyle name="Normal 2 4 3 4" xfId="24544"/>
    <cellStyle name="常规 2 3 2 3 2 2" xfId="24545"/>
    <cellStyle name="Normal 2 4 3 4 2" xfId="24546"/>
    <cellStyle name="常规 2 3 2 3 2 2 2" xfId="24547"/>
    <cellStyle name="Normal 2 4 4" xfId="24548"/>
    <cellStyle name="常规 2 3 2 2 4 2 4" xfId="24549"/>
    <cellStyle name="Normal 2 4 6 2" xfId="24550"/>
    <cellStyle name="常规 16 10 3" xfId="24551"/>
    <cellStyle name="Normal 2 4 8" xfId="24552"/>
    <cellStyle name="Normal 2 4 9" xfId="24553"/>
    <cellStyle name="Normal 2 5" xfId="24554"/>
    <cellStyle name="常规 2 3 2 2 4 3" xfId="24555"/>
    <cellStyle name="Normal 2 5 10" xfId="24556"/>
    <cellStyle name="常规 9 2 7 3" xfId="24557"/>
    <cellStyle name="輸出 7 2 3 3" xfId="24558"/>
    <cellStyle name="输出 2 4 2 6 2" xfId="24559"/>
    <cellStyle name="Вывод 2 8 2" xfId="24560"/>
    <cellStyle name="Normal 2 5 11" xfId="24561"/>
    <cellStyle name="常规 9 2 7 4" xfId="24562"/>
    <cellStyle name="输出 2 4 2 6 3" xfId="24563"/>
    <cellStyle name="Вывод 2 8 3" xfId="24564"/>
    <cellStyle name="超链接 3 4 9 2 4" xfId="24565"/>
    <cellStyle name="Normal 2 5 2" xfId="24566"/>
    <cellStyle name="常规 2 3 2 2 4 3 2" xfId="24567"/>
    <cellStyle name="常规 2 2 4 2 8" xfId="24568"/>
    <cellStyle name="Normal 2 5 2 2 2" xfId="24569"/>
    <cellStyle name="Normal 2 5 2 2 2 3" xfId="24570"/>
    <cellStyle name="Output 3 9" xfId="24571"/>
    <cellStyle name="Normal 2 5 2 2 3" xfId="24572"/>
    <cellStyle name="Normal 2 5 2 2 4" xfId="24573"/>
    <cellStyle name="常规 3 4 5 3 2" xfId="24574"/>
    <cellStyle name="Normal 2 5 2 2 5" xfId="24575"/>
    <cellStyle name="Normal 2 5 2 3" xfId="24576"/>
    <cellStyle name="常规 2 3 2 2 4 3 2 3" xfId="24577"/>
    <cellStyle name="常规 2 2 4 2 8 3" xfId="24578"/>
    <cellStyle name="輔色1 2 4" xfId="24579"/>
    <cellStyle name="Normal 2 5 2 3 2 2" xfId="24580"/>
    <cellStyle name="輔色1 2 4 2" xfId="24581"/>
    <cellStyle name="Normal 2 5 2 3 2 2 2" xfId="24582"/>
    <cellStyle name="輔色1 2 5" xfId="24583"/>
    <cellStyle name="Normal 2 5 2 3 2 3" xfId="24584"/>
    <cellStyle name="常规 3 6 2 5 2" xfId="24585"/>
    <cellStyle name="Normal 2 5 2 3 3" xfId="24586"/>
    <cellStyle name="Normal 2 5 2 3 4" xfId="24587"/>
    <cellStyle name="常规 3 4 5 4 2" xfId="24588"/>
    <cellStyle name="Normal 2 5 2 3 5" xfId="24589"/>
    <cellStyle name="標準 2 2" xfId="24590"/>
    <cellStyle name="常规 9 2 11 2 2 2" xfId="24591"/>
    <cellStyle name="輔色2 2 5" xfId="24592"/>
    <cellStyle name="Normal 2 5 2 4 2 3" xfId="24593"/>
    <cellStyle name="常规 3 6 3 5 2" xfId="24594"/>
    <cellStyle name="標準 2 3" xfId="24595"/>
    <cellStyle name="常规 9 2 11 2 2 3" xfId="24596"/>
    <cellStyle name="計算方式 2 12 6 2" xfId="24597"/>
    <cellStyle name="輔色2 2 6" xfId="24598"/>
    <cellStyle name="Normal 34 2 2" xfId="24599"/>
    <cellStyle name="Normal 2 5 2 4 2 4" xfId="24600"/>
    <cellStyle name="Normal 2 5 2 4 4" xfId="24601"/>
    <cellStyle name="Normal 2 5 2 6" xfId="24602"/>
    <cellStyle name="Normal 2 5 2 6 2" xfId="24603"/>
    <cellStyle name="Normal 2 5 2 6 3" xfId="24604"/>
    <cellStyle name="Normal 2 5 2 7" xfId="24605"/>
    <cellStyle name="Normal 2 5 2 8" xfId="24606"/>
    <cellStyle name="輸出 2 3 5 9 2" xfId="24607"/>
    <cellStyle name="Normal 2 5 2 9" xfId="24608"/>
    <cellStyle name="Normal 2 5 3" xfId="24609"/>
    <cellStyle name="常规 2 3 2 2 4 3 3" xfId="24610"/>
    <cellStyle name="計算方式 2 5 6 5 2" xfId="24611"/>
    <cellStyle name="常规 2 2 4 2 9" xfId="24612"/>
    <cellStyle name="Normal 2 5 3 2 2" xfId="24613"/>
    <cellStyle name="Normal 2 5 3 2 4" xfId="24614"/>
    <cellStyle name="汇总 3 2 5 2" xfId="24615"/>
    <cellStyle name="常规 2 2 4 2 9 3" xfId="24616"/>
    <cellStyle name="Normal 2 5 3 3" xfId="24617"/>
    <cellStyle name="Normal 2 5 3 3 2" xfId="24618"/>
    <cellStyle name="Normal 2 5 3 3 2 3" xfId="24619"/>
    <cellStyle name="常规 3 7 2 5 2" xfId="24620"/>
    <cellStyle name="常规 3 11 4 2" xfId="24621"/>
    <cellStyle name="Normal 2 5 3 3 3" xfId="24622"/>
    <cellStyle name="Normal 2 5 3 3 4" xfId="24623"/>
    <cellStyle name="常规 2 4 2 2 8 2" xfId="24624"/>
    <cellStyle name="超链接 3 4 10" xfId="24625"/>
    <cellStyle name="Normal 2 5 3 5 2 2" xfId="24626"/>
    <cellStyle name="常规 2 3 2 4 2 3 2 2" xfId="24627"/>
    <cellStyle name="輸入 2 3 3 3 7" xfId="24628"/>
    <cellStyle name="Normal 2 5 3 6 2" xfId="24629"/>
    <cellStyle name="常规 3 2 3 3 2 2 4" xfId="24630"/>
    <cellStyle name="常规 2 4 2 3 8" xfId="24631"/>
    <cellStyle name="Normal 2 5 3 7" xfId="24632"/>
    <cellStyle name="常规 2 3 2 4 2 5" xfId="24633"/>
    <cellStyle name="Normal 2 5 3 8" xfId="24634"/>
    <cellStyle name="常规 2 3 2 4 2 6" xfId="24635"/>
    <cellStyle name="메모 2 2" xfId="24636"/>
    <cellStyle name="Normal 2 5 4" xfId="24637"/>
    <cellStyle name="常规 2 3 2 2 4 3 4" xfId="24638"/>
    <cellStyle name="Normal 2 5 4 2 2" xfId="24639"/>
    <cellStyle name="Normal 2 5 4 2 2 3" xfId="24640"/>
    <cellStyle name="Normal 2 5 4 2 3" xfId="24641"/>
    <cellStyle name="Normal 2 5 4 2 4" xfId="24642"/>
    <cellStyle name="Normal 2 5 4 3 2" xfId="24643"/>
    <cellStyle name="Normal 2 5 4 3 2 2" xfId="24644"/>
    <cellStyle name="Normal 2 5 4 3 2 3" xfId="24645"/>
    <cellStyle name="Normal 2 5 4 3 3" xfId="24646"/>
    <cellStyle name="Total 3 3 2 4" xfId="24647"/>
    <cellStyle name="Normal 2 5 4 3 3 2" xfId="24648"/>
    <cellStyle name="Normal 2 5 4 3 4" xfId="24649"/>
    <cellStyle name="나쁨 2 2 2" xfId="24650"/>
    <cellStyle name="Normal 2 5 4 4 2" xfId="24651"/>
    <cellStyle name="常规 2 3 2 4 3 2 2" xfId="24652"/>
    <cellStyle name="나쁨 2 3" xfId="24653"/>
    <cellStyle name="Normal 2 5 4 5" xfId="24654"/>
    <cellStyle name="常规 2 3 2 4 3 3" xfId="24655"/>
    <cellStyle name="나쁨 2 3 2" xfId="24656"/>
    <cellStyle name="Normal 2 5 4 5 2" xfId="24657"/>
    <cellStyle name="나쁨 2 4" xfId="24658"/>
    <cellStyle name="Normal 2 5 4 6" xfId="24659"/>
    <cellStyle name="常规 2 3 2 4 3 4" xfId="24660"/>
    <cellStyle name="나쁨 2 5" xfId="24661"/>
    <cellStyle name="Normal 2 5 4 7" xfId="24662"/>
    <cellStyle name="Normal 2 5 5 2" xfId="24663"/>
    <cellStyle name="超链接 4 9" xfId="24664"/>
    <cellStyle name="Normal 2 5 5 2 2" xfId="24665"/>
    <cellStyle name="Normal 2 5 5 3" xfId="24666"/>
    <cellStyle name="나쁨 3 2" xfId="24667"/>
    <cellStyle name="Normal 2 5 5 4" xfId="24668"/>
    <cellStyle name="常规 2 3 2 4 4 2" xfId="24669"/>
    <cellStyle name="Normal 2 5 6 2" xfId="24670"/>
    <cellStyle name="Normal 2 5 6 2 2" xfId="24671"/>
    <cellStyle name="常规 5 2 2 2 2 3 4" xfId="24672"/>
    <cellStyle name="Normal 2 5 6 2 2 2" xfId="24673"/>
    <cellStyle name="Normal 2 5 6 2 3" xfId="24674"/>
    <cellStyle name="常规 49 2 2 2" xfId="24675"/>
    <cellStyle name="常规 54 2 2 2" xfId="24676"/>
    <cellStyle name="常规 6 3 3 3 2 2" xfId="24677"/>
    <cellStyle name="Normal 2 5 6 3" xfId="24678"/>
    <cellStyle name="Normal 2 5 6 3 2" xfId="24679"/>
    <cellStyle name="나쁨 4 2" xfId="24680"/>
    <cellStyle name="Normal 2 5 6 4" xfId="24681"/>
    <cellStyle name="나쁨 4 3" xfId="24682"/>
    <cellStyle name="Normal 2 5 6 5" xfId="24683"/>
    <cellStyle name="Normal 2 5 7" xfId="24684"/>
    <cellStyle name="Normal 2 5 7 2" xfId="24685"/>
    <cellStyle name="Output 2 2 3 2 2 3" xfId="24686"/>
    <cellStyle name="常规 5 3 2 4 2 3" xfId="24687"/>
    <cellStyle name="常规 8 2 2 5 2" xfId="24688"/>
    <cellStyle name="Normal 2 5 7 2 2" xfId="24689"/>
    <cellStyle name="常规 36 2 4" xfId="24690"/>
    <cellStyle name="Normal 2 5 7 3" xfId="24691"/>
    <cellStyle name="常规 3 2 3 2 2 3 2 2" xfId="24692"/>
    <cellStyle name="나쁨 5 2" xfId="24693"/>
    <cellStyle name="Normal 2 5 7 4" xfId="24694"/>
    <cellStyle name="Normal 2 5 9" xfId="24695"/>
    <cellStyle name="Normal 2 6 2 2 2" xfId="24696"/>
    <cellStyle name="常规 9 4 6 2 2" xfId="24697"/>
    <cellStyle name="Normal 2 6 2 4" xfId="24698"/>
    <cellStyle name="Normal 2 6 2 5" xfId="24699"/>
    <cellStyle name="Normal 2 6 2 6" xfId="24700"/>
    <cellStyle name="Normal 2 6 2 7" xfId="24701"/>
    <cellStyle name="Normal 2 6 3 2 2" xfId="24702"/>
    <cellStyle name="汇总 3 3 5 2" xfId="24703"/>
    <cellStyle name="常规 2 2 4 3 9 3" xfId="24704"/>
    <cellStyle name="Normal 2 6 3 3" xfId="24705"/>
    <cellStyle name="Normal 2 6 3 4" xfId="24706"/>
    <cellStyle name="常规 2 3 2 5 2 2" xfId="24707"/>
    <cellStyle name="메모 3 5" xfId="24708"/>
    <cellStyle name="Normal 2 6 7" xfId="24709"/>
    <cellStyle name="메모 3 6" xfId="24710"/>
    <cellStyle name="輔色2 2 7 2 2" xfId="24711"/>
    <cellStyle name="Normal 2 6 8" xfId="24712"/>
    <cellStyle name="桁区切り [0.00]_JPN BKG STATUS (JUL) " xfId="24713"/>
    <cellStyle name="合計 2 2 2 4 9 2" xfId="24714"/>
    <cellStyle name="Normal 5 3 2 2 2 2" xfId="24715"/>
    <cellStyle name="메모 3 7" xfId="24716"/>
    <cellStyle name="Normal 2 6 9" xfId="24717"/>
    <cellStyle name="合計 2 2 2 4 9 3" xfId="24718"/>
    <cellStyle name="Normal 5 3 2 2 2 3" xfId="24719"/>
    <cellStyle name="Normal 2 7" xfId="24720"/>
    <cellStyle name="常规 2 3 2 2 4 5" xfId="24721"/>
    <cellStyle name="常规 2 2 4 4 8" xfId="24722"/>
    <cellStyle name="Normal 2 7 2" xfId="24723"/>
    <cellStyle name="Normal 2 7 2 2 2 2 2" xfId="24724"/>
    <cellStyle name="Normal 2 7 2 2 3" xfId="24725"/>
    <cellStyle name="常规 49 3 3 2 2 2" xfId="24726"/>
    <cellStyle name="Normal 2 7 2 2 3 2" xfId="24727"/>
    <cellStyle name="標準 4" xfId="24728"/>
    <cellStyle name="常规 9 2 11 2 4" xfId="24729"/>
    <cellStyle name="常规 3 6 3 7" xfId="24730"/>
    <cellStyle name="Normal 2 7 2 2 3 3" xfId="24731"/>
    <cellStyle name="標準 5" xfId="24732"/>
    <cellStyle name="常规 26 6 2 2" xfId="24733"/>
    <cellStyle name="Normal 2 7 2 2 4" xfId="24734"/>
    <cellStyle name="Normal 2 7 2 2 5" xfId="24735"/>
    <cellStyle name="合計 2 2 3 3 7 2" xfId="24736"/>
    <cellStyle name="常规 2 2 4 4 8 3" xfId="24737"/>
    <cellStyle name="Normal 2 7 2 3" xfId="24738"/>
    <cellStyle name="Normal 2 7 2 4" xfId="24739"/>
    <cellStyle name="Normal 2 7 2 4 2" xfId="24740"/>
    <cellStyle name="Normal 2 7 2 4 2 2 2" xfId="24741"/>
    <cellStyle name="合計 2 7 5 10" xfId="24742"/>
    <cellStyle name="Normal 2 7 2 4 2 3 2" xfId="24743"/>
    <cellStyle name="Normal 2 7 2 4 3" xfId="24744"/>
    <cellStyle name="常规 2 5 4 2 2 2 2" xfId="24745"/>
    <cellStyle name="Normal 2 7 2 4 3 2" xfId="24746"/>
    <cellStyle name="常规 9 2 13 2 4" xfId="24747"/>
    <cellStyle name="Normal 2 7 2 4 4" xfId="24748"/>
    <cellStyle name="常规 2 5 4 2 2 2 3" xfId="24749"/>
    <cellStyle name="一般 10 2 3 3" xfId="24750"/>
    <cellStyle name="常规 3 9 2 7" xfId="24751"/>
    <cellStyle name="Normal 2 7 2 5 2 2" xfId="24752"/>
    <cellStyle name="똿뗦먛귟_PRODUCT DETAIL Q1" xfId="24753"/>
    <cellStyle name="Normal 2 7 2 5 3" xfId="24754"/>
    <cellStyle name="Normal 2 7 2 6" xfId="24755"/>
    <cellStyle name="常规 2 2 4 4 9 2" xfId="24756"/>
    <cellStyle name="Normal 2 7 3 2" xfId="24757"/>
    <cellStyle name="合計 2 2 3 3 8 2" xfId="24758"/>
    <cellStyle name="常规 2 2 4 4 9 3" xfId="24759"/>
    <cellStyle name="Normal 2 7 3 3" xfId="24760"/>
    <cellStyle name="Normal 2 7 3 4" xfId="24761"/>
    <cellStyle name="常规 2 3 2 6 2 2" xfId="24762"/>
    <cellStyle name="메모 4 2" xfId="24763"/>
    <cellStyle name="Normal 2 7 4" xfId="24764"/>
    <cellStyle name="메모 4 3" xfId="24765"/>
    <cellStyle name="Normal 2 7 5" xfId="24766"/>
    <cellStyle name="常规 2 17 7 2" xfId="24767"/>
    <cellStyle name="常规 2 22 7 2" xfId="24768"/>
    <cellStyle name="Normal 2 7 5 2" xfId="24769"/>
    <cellStyle name="Normal 2 7 5 3" xfId="24770"/>
    <cellStyle name="輔色2 2 10" xfId="24771"/>
    <cellStyle name="Normal 2 7 5 4" xfId="24772"/>
    <cellStyle name="Normal 2 7 6" xfId="24773"/>
    <cellStyle name="常规 2 17 7 3" xfId="24774"/>
    <cellStyle name="常规 2 22 7 3" xfId="24775"/>
    <cellStyle name="Normal 2 7 6 2" xfId="24776"/>
    <cellStyle name="Normal 2 7 7" xfId="24777"/>
    <cellStyle name="Normal 2 7 8" xfId="24778"/>
    <cellStyle name="Normal 5 3 2 2 3 2" xfId="24779"/>
    <cellStyle name="Normal 2 7 9" xfId="24780"/>
    <cellStyle name="Normal 2 8" xfId="24781"/>
    <cellStyle name="제목 3 3" xfId="24782"/>
    <cellStyle name="Normal 2 8 2 2" xfId="24783"/>
    <cellStyle name="제목 3 3 2" xfId="24784"/>
    <cellStyle name="Normal 2 8 2 2 2" xfId="24785"/>
    <cellStyle name="제목 3 4" xfId="24786"/>
    <cellStyle name="Normal 2 8 2 3" xfId="24787"/>
    <cellStyle name="Normal 2 8 3" xfId="24788"/>
    <cellStyle name="제목 4 3" xfId="24789"/>
    <cellStyle name="Normal 2 8 3 2" xfId="24790"/>
    <cellStyle name="常规 25 2 2 2 3 2 2 4" xfId="24791"/>
    <cellStyle name="메모 5 2" xfId="24792"/>
    <cellStyle name="Normal 2 8 4" xfId="24793"/>
    <cellStyle name="메모 5 3" xfId="24794"/>
    <cellStyle name="Normal 2 8 5" xfId="24795"/>
    <cellStyle name="常规 2 17 8 2" xfId="24796"/>
    <cellStyle name="常规 2 22 8 2" xfId="24797"/>
    <cellStyle name="Output 4 4 2 2" xfId="24798"/>
    <cellStyle name="메모 5 4" xfId="24799"/>
    <cellStyle name="Normal 2 8 6" xfId="24800"/>
    <cellStyle name="常规 2 17 8 3" xfId="24801"/>
    <cellStyle name="常规 2 22 8 3" xfId="24802"/>
    <cellStyle name="Normal 2 9" xfId="24803"/>
    <cellStyle name="Normal 2 9 2" xfId="24804"/>
    <cellStyle name="Normal 2 9 2 2" xfId="24805"/>
    <cellStyle name="常规 5 2 6 3" xfId="24806"/>
    <cellStyle name="Normal 2 9 3" xfId="24807"/>
    <cellStyle name="常规 6 9 3 3 2" xfId="24808"/>
    <cellStyle name="Normal 2 9 3 2" xfId="24809"/>
    <cellStyle name="常规 5 2 7 3" xfId="24810"/>
    <cellStyle name="메모 6 2" xfId="24811"/>
    <cellStyle name="Normal 2 9 4" xfId="24812"/>
    <cellStyle name="常规 7 12 2 2 2" xfId="24813"/>
    <cellStyle name="計算方式 2 5 6 9 3" xfId="24814"/>
    <cellStyle name="常规 4 2 3 3 2 2" xfId="24815"/>
    <cellStyle name="Normal 24 5" xfId="24816"/>
    <cellStyle name="輸入 8 5 3" xfId="24817"/>
    <cellStyle name="備註 2 3 4 2 2" xfId="24818"/>
    <cellStyle name="Normal 24 6" xfId="24819"/>
    <cellStyle name="Normal 30" xfId="24820"/>
    <cellStyle name="Normal 25" xfId="24821"/>
    <cellStyle name="Примечание 4 3 8" xfId="24822"/>
    <cellStyle name="Normal 26 3" xfId="24823"/>
    <cellStyle name="備註 3 3 6" xfId="24824"/>
    <cellStyle name="Normal 26 4" xfId="24825"/>
    <cellStyle name="備註 3 3 7" xfId="24826"/>
    <cellStyle name="Normal 26 5" xfId="24827"/>
    <cellStyle name="備註 3 3 8" xfId="24828"/>
    <cellStyle name="Normal 7 4 3" xfId="24829"/>
    <cellStyle name="Normal 294 3" xfId="24830"/>
    <cellStyle name="常规 5 14 4 2" xfId="24831"/>
    <cellStyle name="Normal 7 4 4" xfId="24832"/>
    <cellStyle name="Normal 294 4" xfId="24833"/>
    <cellStyle name="Вывод" xfId="24834"/>
    <cellStyle name="常规 5 14 4 3" xfId="24835"/>
    <cellStyle name="Normal 7 4 5" xfId="24836"/>
    <cellStyle name="Normal 294 5" xfId="24837"/>
    <cellStyle name="常规 2 27 4 2" xfId="24838"/>
    <cellStyle name="常规 2 32 4 2" xfId="24839"/>
    <cellStyle name="Normal 3 12 2" xfId="24840"/>
    <cellStyle name="Normal 3 13" xfId="24841"/>
    <cellStyle name="計算方式 2 4 4 8 2" xfId="24842"/>
    <cellStyle name="Normal 3 2 10" xfId="24843"/>
    <cellStyle name="Normal 3 2 2" xfId="24844"/>
    <cellStyle name="常规 3 4 2 5 4" xfId="24845"/>
    <cellStyle name="超链接 2 7 3 2 3 2 3" xfId="24846"/>
    <cellStyle name="Normal 3 2 2 2" xfId="24847"/>
    <cellStyle name="常规 18 4 9" xfId="24848"/>
    <cellStyle name="Normal 3 2 2 2 2" xfId="24849"/>
    <cellStyle name="常规 18 4 9 2" xfId="24850"/>
    <cellStyle name="Œ…‹æØ‚è_PRODUCT DETAIL Q1" xfId="24851"/>
    <cellStyle name="Normal 3 2 2 2 2 3" xfId="24852"/>
    <cellStyle name="常规 21 2 2 2 4 2" xfId="24853"/>
    <cellStyle name="常规 2 4 8 7 2" xfId="24854"/>
    <cellStyle name="Normal 3 2 2 2 3" xfId="24855"/>
    <cellStyle name="常规 18 4 9 3" xfId="24856"/>
    <cellStyle name="Note 4 2 2 2 3" xfId="24857"/>
    <cellStyle name="Normal 3 2 2 2 3 2" xfId="24858"/>
    <cellStyle name="Note 4 2 2 2 3 2" xfId="24859"/>
    <cellStyle name="Normal 3 2 2 2 3 2 2" xfId="24860"/>
    <cellStyle name="備註 2 3 5 3" xfId="24861"/>
    <cellStyle name="Normal 3 2 2 2 3 2 2 2" xfId="24862"/>
    <cellStyle name="備註 2 3 5 3 2" xfId="24863"/>
    <cellStyle name="Normal 3 2 2 2 3 2 3" xfId="24864"/>
    <cellStyle name="備註 2 3 5 4" xfId="24865"/>
    <cellStyle name="Note 4 2 2 2 4" xfId="24866"/>
    <cellStyle name="常规 2 4 8 8 2" xfId="24867"/>
    <cellStyle name="Normal 3 2 2 2 3 3" xfId="24868"/>
    <cellStyle name="Note 4 2 2 2 4 2" xfId="24869"/>
    <cellStyle name="Normal 3 2 2 2 3 3 2" xfId="24870"/>
    <cellStyle name="Note 4 2 2 2 5" xfId="24871"/>
    <cellStyle name="常规 2 4 8 8 3" xfId="24872"/>
    <cellStyle name="Normal 3 2 2 2 3 4" xfId="24873"/>
    <cellStyle name="Note 4 2 2 2 6" xfId="24874"/>
    <cellStyle name="常规 5 13 10" xfId="24875"/>
    <cellStyle name="Normal 3 2 2 2 3 5" xfId="24876"/>
    <cellStyle name="요약 2 2 2 4 5 2" xfId="24877"/>
    <cellStyle name="Normal 3 2 2 2 4" xfId="24878"/>
    <cellStyle name="Normal 3 2 2 2 4 2" xfId="24879"/>
    <cellStyle name="Normal 3 2 2 2 4 2 2" xfId="24880"/>
    <cellStyle name="備註 2 4 5 3" xfId="24881"/>
    <cellStyle name="Normal 3 2 2 2 4 2 3" xfId="24882"/>
    <cellStyle name="備註 2 4 5 4" xfId="24883"/>
    <cellStyle name="常规 2 4 8 9 3" xfId="24884"/>
    <cellStyle name="Normal 3 2 2 2 4 4" xfId="24885"/>
    <cellStyle name="Normal 3 2 2 2 6" xfId="24886"/>
    <cellStyle name="Normal 4 3" xfId="24887"/>
    <cellStyle name="Normal 4 4" xfId="24888"/>
    <cellStyle name="常规 2 3 2 2 6 2" xfId="24889"/>
    <cellStyle name="Normal 3 2 2 2 7" xfId="24890"/>
    <cellStyle name="Normal 4 5" xfId="24891"/>
    <cellStyle name="常规 2 3 2 2 6 3" xfId="24892"/>
    <cellStyle name="Normal 3 2 2 2 8" xfId="24893"/>
    <cellStyle name="超链接 2 7 3 2 3 2 4" xfId="24894"/>
    <cellStyle name="Normal 3 2 2 3" xfId="24895"/>
    <cellStyle name="Normal 3 2 2 3 2" xfId="24896"/>
    <cellStyle name="Normal 3 2 2 3 2 2 2" xfId="24897"/>
    <cellStyle name="Normal 3 2 2 3 2 3" xfId="24898"/>
    <cellStyle name="Normal 3 2 2 3 2 4" xfId="24899"/>
    <cellStyle name="常规 4 2 2 4 2 2 2" xfId="24900"/>
    <cellStyle name="Normal 3 2 2 3 2 5" xfId="24901"/>
    <cellStyle name="Normal 3 2 2 3 3" xfId="24902"/>
    <cellStyle name="輸入 4 3 3" xfId="24903"/>
    <cellStyle name="計算方式 2 4 2 3 2 4 3" xfId="24904"/>
    <cellStyle name="Title 3 4 2" xfId="24905"/>
    <cellStyle name="Normal 3 2 2 3 3 2 3" xfId="24906"/>
    <cellStyle name="Normal 3 2 2 3 3 3" xfId="24907"/>
    <cellStyle name="요약 2 2 2 4 6 2" xfId="24908"/>
    <cellStyle name="Normal 3 2 2 3 4" xfId="24909"/>
    <cellStyle name="요약 2 2 2 4 6 3" xfId="24910"/>
    <cellStyle name="Normal 3 2 2 3 5" xfId="24911"/>
    <cellStyle name="Normal 5 2" xfId="24912"/>
    <cellStyle name="Normal 3 2 2 3 5 2" xfId="24913"/>
    <cellStyle name="Normal 5 2 2" xfId="24914"/>
    <cellStyle name="Normal 3 2 2 3 5 3" xfId="24915"/>
    <cellStyle name="Normal 5 2 3" xfId="24916"/>
    <cellStyle name="Normal 3 2 2 3 6" xfId="24917"/>
    <cellStyle name="Normal 5 3" xfId="24918"/>
    <cellStyle name="Normal 3 2 2 3 6 2" xfId="24919"/>
    <cellStyle name="Normal 5 3 2" xfId="24920"/>
    <cellStyle name="Normal 5 4" xfId="24921"/>
    <cellStyle name="常规 2 3 2 2 7 2" xfId="24922"/>
    <cellStyle name="Normal 3 2 2 3 7" xfId="24923"/>
    <cellStyle name="Normal 5 5" xfId="24924"/>
    <cellStyle name="常规 2 3 2 2 7 3" xfId="24925"/>
    <cellStyle name="Normal 3 2 2 3 8" xfId="24926"/>
    <cellStyle name="Normal 3 2 2 3 9" xfId="24927"/>
    <cellStyle name="輸入 2 6 5 4 2" xfId="24928"/>
    <cellStyle name="Normal 5 6" xfId="24929"/>
    <cellStyle name="Normal 3 2 2 4" xfId="24930"/>
    <cellStyle name="Normal 3 2 2 4 2 2" xfId="24931"/>
    <cellStyle name="一般 7 4 7" xfId="24932"/>
    <cellStyle name="Normal 3 2 2 4 2 2 2" xfId="24933"/>
    <cellStyle name="Normal 3 2 2 4 3" xfId="24934"/>
    <cellStyle name="合計 2 6 5 2 3 3" xfId="24935"/>
    <cellStyle name="계산 2 12" xfId="24936"/>
    <cellStyle name="Normal 3 2 2 4 3 2" xfId="24937"/>
    <cellStyle name="요약 2 2 2 4 7 2" xfId="24938"/>
    <cellStyle name="Normal 3 2 2 4 4" xfId="24939"/>
    <cellStyle name="Normal 3 2 2 4 4 2" xfId="24940"/>
    <cellStyle name="注释 2 3 3 10" xfId="24941"/>
    <cellStyle name="Normal 3 2 2 4 4 3" xfId="24942"/>
    <cellStyle name="요약 2 2 2 4 7 3" xfId="24943"/>
    <cellStyle name="Normal 3 2 2 4 5" xfId="24944"/>
    <cellStyle name="Normal 6 2" xfId="24945"/>
    <cellStyle name="Normal 3 2 2 4 6" xfId="24946"/>
    <cellStyle name="好_中远印度各类数据统计201212 2" xfId="24947"/>
    <cellStyle name="Normal 6 3" xfId="24948"/>
    <cellStyle name="Normal 3 2 2 5" xfId="24949"/>
    <cellStyle name="Normal 3 2 2 5 2" xfId="24950"/>
    <cellStyle name="Normal 3 2 2 5 3" xfId="24951"/>
    <cellStyle name="Normal 3 2 2 6" xfId="24952"/>
    <cellStyle name="Normal 3 2 2 6 2" xfId="24953"/>
    <cellStyle name="超链接 3 4 3 2 5 2 2" xfId="24954"/>
    <cellStyle name="Normal 3 2 2 6 3" xfId="24955"/>
    <cellStyle name="요약 2 2 2 4 9 2" xfId="24956"/>
    <cellStyle name="超链接 3 4 3 2 5 2 3" xfId="24957"/>
    <cellStyle name="Normal 3 2 2 6 4" xfId="24958"/>
    <cellStyle name="Normal 3 2 2 7 3" xfId="24959"/>
    <cellStyle name="Normal 3 2 2 8" xfId="24960"/>
    <cellStyle name="Normal 345 5 3 2 2" xfId="24961"/>
    <cellStyle name="Normal 3 2 2 9" xfId="24962"/>
    <cellStyle name="計算方式 2 5" xfId="24963"/>
    <cellStyle name="Percent 2 4 3" xfId="24964"/>
    <cellStyle name="Normal 3 2 4 2 2" xfId="24965"/>
    <cellStyle name="Normal 3 3 10" xfId="24966"/>
    <cellStyle name="見出し 3 2 2 2" xfId="24967"/>
    <cellStyle name="Normal 3 3 11" xfId="24968"/>
    <cellStyle name="Normal 3 3 2" xfId="24969"/>
    <cellStyle name="Normal 3 3 2 2" xfId="24970"/>
    <cellStyle name="Normal 3 3 2 2 2" xfId="24971"/>
    <cellStyle name="Normal 3 3 2 3" xfId="24972"/>
    <cellStyle name="Normal 3 3 2 3 2" xfId="24973"/>
    <cellStyle name="Normal 3 3 2 3 2 2" xfId="24974"/>
    <cellStyle name="常规 49 2 6 3" xfId="24975"/>
    <cellStyle name="Примечание 3" xfId="24976"/>
    <cellStyle name="Normal 3 3 2 4" xfId="24977"/>
    <cellStyle name="Normal 3 3 2 4 2" xfId="24978"/>
    <cellStyle name="Normal 3 3 2 5" xfId="24979"/>
    <cellStyle name="Normal 3 3 2 6" xfId="24980"/>
    <cellStyle name="Normal 3 3 4 2 2" xfId="24981"/>
    <cellStyle name="Normal 3 3 4 4" xfId="24982"/>
    <cellStyle name="常规 2 3 3 2 3 2" xfId="24983"/>
    <cellStyle name="Normal 3 3 4 5" xfId="24984"/>
    <cellStyle name="常规 2 3 3 2 3 3" xfId="24985"/>
    <cellStyle name="Normal 3 4" xfId="24986"/>
    <cellStyle name="常规 2 3 2 2 5 2" xfId="24987"/>
    <cellStyle name="Normal 3 4 2" xfId="24988"/>
    <cellStyle name="常规 2 3 2 2 5 2 2" xfId="24989"/>
    <cellStyle name="Normal 3 4 2 2" xfId="24990"/>
    <cellStyle name="常规 2 3 2 2 5 2 2 2" xfId="24991"/>
    <cellStyle name="Normal 7 11" xfId="24992"/>
    <cellStyle name="Normal 3 4 2 2 2" xfId="24993"/>
    <cellStyle name="Normal 3 4 2 3" xfId="24994"/>
    <cellStyle name="常规 2 3 2 2 5 2 2 3" xfId="24995"/>
    <cellStyle name="Normal 3 4 2 3 2" xfId="24996"/>
    <cellStyle name="Normal 3 4 4 2 2" xfId="24997"/>
    <cellStyle name="Normal 3 5 2" xfId="24998"/>
    <cellStyle name="Normal 3 5 2 2 2" xfId="24999"/>
    <cellStyle name="Normal 3 5 2 2 3" xfId="25000"/>
    <cellStyle name="Normal 3 5 2 3 2" xfId="25001"/>
    <cellStyle name="Normal 3 5 2 3 3" xfId="25002"/>
    <cellStyle name="Normal 3 5 5 3" xfId="25003"/>
    <cellStyle name="常规 2 7 4 2 3" xfId="25004"/>
    <cellStyle name="輸入 2 6 5 2 2" xfId="25005"/>
    <cellStyle name="Normal 3 6" xfId="25006"/>
    <cellStyle name="常规 2 3 2 2 5 4" xfId="25007"/>
    <cellStyle name="Normal 3 6 2 2 2 2" xfId="25008"/>
    <cellStyle name="常规 6 19 2 2 3" xfId="25009"/>
    <cellStyle name="Normal 3 6 2 3 2 2" xfId="25010"/>
    <cellStyle name="常规 2 7 4 2 4" xfId="25011"/>
    <cellStyle name="輸入 2 6 5 2 3" xfId="25012"/>
    <cellStyle name="Normal 3 7" xfId="25013"/>
    <cellStyle name="輸入 2 6 5 2 3 2" xfId="25014"/>
    <cellStyle name="Normal 3 7 2" xfId="25015"/>
    <cellStyle name="Normal 3 7 2 2" xfId="25016"/>
    <cellStyle name="Normal 3 7 2 2 2" xfId="25017"/>
    <cellStyle name="Normal 3 7 2 3" xfId="25018"/>
    <cellStyle name="Normal 3 7 2 3 2" xfId="25019"/>
    <cellStyle name="Normal 3 7 2 3 2 2" xfId="25020"/>
    <cellStyle name="Normal 3 7 2 4" xfId="25021"/>
    <cellStyle name="Normal 3 7 2 4 2" xfId="25022"/>
    <cellStyle name="Normal 3 7 4 2 2" xfId="25023"/>
    <cellStyle name="輸入 2 6 5 2 4" xfId="25024"/>
    <cellStyle name="Normal 3 8" xfId="25025"/>
    <cellStyle name="輸入 2 6 5 2 4 2" xfId="25026"/>
    <cellStyle name="Normal 3 8 2" xfId="25027"/>
    <cellStyle name="輸入 2 6 5 2 5" xfId="25028"/>
    <cellStyle name="Normal 3 9" xfId="25029"/>
    <cellStyle name="輸入 2 6 5 2 5 2" xfId="25030"/>
    <cellStyle name="Normal 3 9 2" xfId="25031"/>
    <cellStyle name="常规 12" xfId="25032"/>
    <cellStyle name="常规 2 3 8 6 3" xfId="25033"/>
    <cellStyle name="輸入 2 10 2 8" xfId="25034"/>
    <cellStyle name="Normal 345 5 2 2" xfId="25035"/>
    <cellStyle name="輸入 2 10 2 9" xfId="25036"/>
    <cellStyle name="好_COSLINK_contact list - 130125 2 2" xfId="25037"/>
    <cellStyle name="Normal 345 5 2 3" xfId="25038"/>
    <cellStyle name="桁区切り_JPN BKG STATUS (JUL) " xfId="25039"/>
    <cellStyle name="常规 2 3 8 7 3" xfId="25040"/>
    <cellStyle name="Normal 345 5 3 2" xfId="25041"/>
    <cellStyle name="Normal 345 5 3 3" xfId="25042"/>
    <cellStyle name="常规 2 3 8 8 3" xfId="25043"/>
    <cellStyle name="Normal 345 5 4 2" xfId="25044"/>
    <cellStyle name="Percent [2] 2 3 3" xfId="25045"/>
    <cellStyle name="Normal 345 5 5" xfId="25046"/>
    <cellStyle name="好_Elsa_ 201202 2" xfId="25047"/>
    <cellStyle name="계산 2 4 2 9" xfId="25048"/>
    <cellStyle name="常规 2 3 8 9 3" xfId="25049"/>
    <cellStyle name="Normal 345 5 5 2" xfId="25050"/>
    <cellStyle name="Normal 345 5 6" xfId="25051"/>
    <cellStyle name="好 2 5 3 3" xfId="25052"/>
    <cellStyle name="Normal 4 10" xfId="25053"/>
    <cellStyle name="輸入 2 6 2 2 2" xfId="25054"/>
    <cellStyle name="Normal 4 11" xfId="25055"/>
    <cellStyle name="Normal 4 12" xfId="25056"/>
    <cellStyle name="Normal 4 12 2" xfId="25057"/>
    <cellStyle name="Normal 4 12 2 2" xfId="25058"/>
    <cellStyle name="Normal 4 12 2 2 2" xfId="25059"/>
    <cellStyle name="Normal 4 13" xfId="25060"/>
    <cellStyle name="Normal 4 13 2" xfId="25061"/>
    <cellStyle name="Normal 4 14" xfId="25062"/>
    <cellStyle name="Normal 4 15" xfId="25063"/>
    <cellStyle name="Normal 4 16" xfId="25064"/>
    <cellStyle name="Normal 4 17" xfId="25065"/>
    <cellStyle name="Normal 4 2 3 2" xfId="25066"/>
    <cellStyle name="Normal 4 2 3 3" xfId="25067"/>
    <cellStyle name="Normal 4 2 3 4" xfId="25068"/>
    <cellStyle name="常规 5 11 2 2" xfId="25069"/>
    <cellStyle name="Normal 4 2 4" xfId="25070"/>
    <cellStyle name="常规 5 11 2 3" xfId="25071"/>
    <cellStyle name="Normal 4 2 5" xfId="25072"/>
    <cellStyle name="常规 2 19 2 2" xfId="25073"/>
    <cellStyle name="常规 2 24 2 2" xfId="25074"/>
    <cellStyle name="常规 4 2 2 2 2 2 2 2 2 2" xfId="25075"/>
    <cellStyle name="Normal 4 3 11" xfId="25076"/>
    <cellStyle name="常规 4 2 2 2 2 2 2 2 2 3" xfId="25077"/>
    <cellStyle name="Normal 4 3 12" xfId="25078"/>
    <cellStyle name="Normal 4 3 13" xfId="25079"/>
    <cellStyle name="Normal 4 3 14" xfId="25080"/>
    <cellStyle name="メモ 5 2" xfId="25081"/>
    <cellStyle name="Normal 4 3 15" xfId="25082"/>
    <cellStyle name="Normal 4 3 16" xfId="25083"/>
    <cellStyle name="Normal 4 3 2 2" xfId="25084"/>
    <cellStyle name="Normal 4 3 2 2 2" xfId="25085"/>
    <cellStyle name="계산 3 2" xfId="25086"/>
    <cellStyle name="Normal 4 3 2 3" xfId="25087"/>
    <cellStyle name="Normal 4 3 3 2 2" xfId="25088"/>
    <cellStyle name="계산 4 2" xfId="25089"/>
    <cellStyle name="Normal 4 3 3 3" xfId="25090"/>
    <cellStyle name="Normal 4 3 4 2" xfId="25091"/>
    <cellStyle name="계산 5 2" xfId="25092"/>
    <cellStyle name="Normal 4 3 4 3" xfId="25093"/>
    <cellStyle name="常规 5 11 3 3" xfId="25094"/>
    <cellStyle name="Normal 4 3 5" xfId="25095"/>
    <cellStyle name="常规 2 19 3 2" xfId="25096"/>
    <cellStyle name="Normal 4 3 8" xfId="25097"/>
    <cellStyle name="常规 4 3 5 4" xfId="25098"/>
    <cellStyle name="Normal 4 3 9" xfId="25099"/>
    <cellStyle name="輸入 2 5 2 5 10 3" xfId="25100"/>
    <cellStyle name="Normal 4 4 2" xfId="25101"/>
    <cellStyle name="常规 2 3 2 2 6 2 2" xfId="25102"/>
    <cellStyle name="Normal 4 4 2 2" xfId="25103"/>
    <cellStyle name="Normal 4 4 2 2 2" xfId="25104"/>
    <cellStyle name="輸入 2 3 2 5 4" xfId="25105"/>
    <cellStyle name="超链接 2 7 2 2 2 2 4" xfId="25106"/>
    <cellStyle name="Normal 4 4 2 2 2 2" xfId="25107"/>
    <cellStyle name="Normal 4 4 2 2 3" xfId="25108"/>
    <cellStyle name="合計 2 3 6 8 2" xfId="25109"/>
    <cellStyle name="Normal 4 4 2 2 4" xfId="25110"/>
    <cellStyle name="Normal 4 4 2 3" xfId="25111"/>
    <cellStyle name="Normal 4 4 2 3 2" xfId="25112"/>
    <cellStyle name="Normal 4 4 2 4" xfId="25113"/>
    <cellStyle name="標題 1 7 2" xfId="25114"/>
    <cellStyle name="Normal 4 4 2 5" xfId="25115"/>
    <cellStyle name="Normal 4 4 3" xfId="25116"/>
    <cellStyle name="常规 2 3 2 2 6 2 3" xfId="25117"/>
    <cellStyle name="Normal 4 4 3 2" xfId="25118"/>
    <cellStyle name="Normal 4 4 3 2 2" xfId="25119"/>
    <cellStyle name="Normal 4 4 3 2 3" xfId="25120"/>
    <cellStyle name="Normal 4 4 3 3" xfId="25121"/>
    <cellStyle name="Normal 4 4 3 4" xfId="25122"/>
    <cellStyle name="標題 1 8 2" xfId="25123"/>
    <cellStyle name="常规 2 3 4 3 2 2" xfId="25124"/>
    <cellStyle name="Normal 4 4 3 5" xfId="25125"/>
    <cellStyle name="常规 2 3 4 3 2 3" xfId="25126"/>
    <cellStyle name="常规 2 2 2 3 2 4 2 2 2" xfId="25127"/>
    <cellStyle name="常规 5 11 4 2" xfId="25128"/>
    <cellStyle name="Normal 4 4 4" xfId="25129"/>
    <cellStyle name="Normal 4 4 4 2" xfId="25130"/>
    <cellStyle name="Normal 4 4 4 3" xfId="25131"/>
    <cellStyle name="常规 2 2 2 3 2 4 2 2 3" xfId="25132"/>
    <cellStyle name="常规 5 11 4 3" xfId="25133"/>
    <cellStyle name="Normal 4 4 5" xfId="25134"/>
    <cellStyle name="常规 2 19 4 2" xfId="25135"/>
    <cellStyle name="Normal 4 4 5 2" xfId="25136"/>
    <cellStyle name="Normal 4 4 6" xfId="25137"/>
    <cellStyle name="常规 2 19 4 3" xfId="25138"/>
    <cellStyle name="常规 4 3 6 2" xfId="25139"/>
    <cellStyle name="Normal 4 4 6 2" xfId="25140"/>
    <cellStyle name="常规 36 10 3" xfId="25141"/>
    <cellStyle name="常规 4 3 6 2 2" xfId="25142"/>
    <cellStyle name="Normal 4 4 6 2 2" xfId="25143"/>
    <cellStyle name="계산 4 7" xfId="25144"/>
    <cellStyle name="Вывод 11" xfId="25145"/>
    <cellStyle name="Normal 4 4 6 3" xfId="25146"/>
    <cellStyle name="常规 4 3 6 2 3" xfId="25147"/>
    <cellStyle name="Normal 4 4 7" xfId="25148"/>
    <cellStyle name="常规 4 3 6 3" xfId="25149"/>
    <cellStyle name="Normal 4 5 2 2" xfId="25150"/>
    <cellStyle name="Normal 4 5 2 2 2" xfId="25151"/>
    <cellStyle name="常规 2 2 2 2 2 2 2 2 2 2 4" xfId="25152"/>
    <cellStyle name="Normal 4 5 2 2 3" xfId="25153"/>
    <cellStyle name="Normal 4 5 2 3" xfId="25154"/>
    <cellStyle name="Normal 4 5 3" xfId="25155"/>
    <cellStyle name="Normal 4 5 3 2" xfId="25156"/>
    <cellStyle name="Normal 4 5 3 2 2" xfId="25157"/>
    <cellStyle name="Normal 4 5 3 3" xfId="25158"/>
    <cellStyle name="超链接 2 3 2 2 3 2 2 2" xfId="25159"/>
    <cellStyle name="常规 5 11 5 2" xfId="25160"/>
    <cellStyle name="Normal 4 5 4" xfId="25161"/>
    <cellStyle name="Normal 4 5 4 2" xfId="25162"/>
    <cellStyle name="Normal 4 5 4 3" xfId="25163"/>
    <cellStyle name="常规 5 11 5 3" xfId="25164"/>
    <cellStyle name="Normal 4 5 5" xfId="25165"/>
    <cellStyle name="常规 2 19 5 2" xfId="25166"/>
    <cellStyle name="Normal 4 5 6" xfId="25167"/>
    <cellStyle name="常规 2 19 5 3" xfId="25168"/>
    <cellStyle name="常规 4 3 7 2" xfId="25169"/>
    <cellStyle name="輸入 2 6 5 3 2" xfId="25170"/>
    <cellStyle name="Normal 4 6" xfId="25171"/>
    <cellStyle name="常规 2 3 2 2 6 4" xfId="25172"/>
    <cellStyle name="常规 2 2 3 2 3 3 2 2" xfId="25173"/>
    <cellStyle name="Normal 4 6 2 2 2" xfId="25174"/>
    <cellStyle name="Normal 4 6 2 2 3" xfId="25175"/>
    <cellStyle name="Normal 4 6 2 4" xfId="25176"/>
    <cellStyle name="標題 3 7 2" xfId="25177"/>
    <cellStyle name="Normal 4 6 3 2 3" xfId="25178"/>
    <cellStyle name="Normal 4 6 3 4" xfId="25179"/>
    <cellStyle name="標題 3 8 2" xfId="25180"/>
    <cellStyle name="常规 2 3 4 5 2 2" xfId="25181"/>
    <cellStyle name="超链接 2 3 2 2 3 2 3 2" xfId="25182"/>
    <cellStyle name="常规 5 11 6 2" xfId="25183"/>
    <cellStyle name="Normal 4 6 4" xfId="25184"/>
    <cellStyle name="Normal 4 6 4 2" xfId="25185"/>
    <cellStyle name="Normal 4 6 4 3" xfId="25186"/>
    <cellStyle name="Normal 4 6 5 2" xfId="25187"/>
    <cellStyle name="Normal 4 6 5 3" xfId="25188"/>
    <cellStyle name="Normal 4 6 6" xfId="25189"/>
    <cellStyle name="常规 2 19 6 3" xfId="25190"/>
    <cellStyle name="常规 4 3 8 2" xfId="25191"/>
    <cellStyle name="常规 2 2 3 2 3 3 2 3" xfId="25192"/>
    <cellStyle name="輸入 2 6 5 3 3" xfId="25193"/>
    <cellStyle name="Normal 4 7" xfId="25194"/>
    <cellStyle name="Normal 4 7 2" xfId="25195"/>
    <cellStyle name="Normal 4 7 2 2" xfId="25196"/>
    <cellStyle name="Normal 4 7 2 3" xfId="25197"/>
    <cellStyle name="Normal 4 7 2 4" xfId="25198"/>
    <cellStyle name="標題 4 7 2" xfId="25199"/>
    <cellStyle name="Normal 4 7 3" xfId="25200"/>
    <cellStyle name="Normal 4 7 3 2" xfId="25201"/>
    <cellStyle name="Normal 4 7 3 2 2" xfId="25202"/>
    <cellStyle name="Normal 4 7 3 3" xfId="25203"/>
    <cellStyle name="Normal 4 7 3 4" xfId="25204"/>
    <cellStyle name="標題 4 8 2" xfId="25205"/>
    <cellStyle name="常规 5 11 7 2" xfId="25206"/>
    <cellStyle name="Normal 4 7 4" xfId="25207"/>
    <cellStyle name="Normal 4 7 4 2" xfId="25208"/>
    <cellStyle name="常规 5 11 7 3" xfId="25209"/>
    <cellStyle name="Normal 4 7 5" xfId="25210"/>
    <cellStyle name="常规 2 19 7 2" xfId="25211"/>
    <cellStyle name="Normal 4 7 6" xfId="25212"/>
    <cellStyle name="常规 2 19 7 3" xfId="25213"/>
    <cellStyle name="常规 4 3 9 2" xfId="25214"/>
    <cellStyle name="輸入 2 8 4 2 2 2" xfId="25215"/>
    <cellStyle name="常规 2 2 3 2 3 3 2 4" xfId="25216"/>
    <cellStyle name="Normal 4 8" xfId="25217"/>
    <cellStyle name="Normal 4 8 2" xfId="25218"/>
    <cellStyle name="Normal 4 8 3" xfId="25219"/>
    <cellStyle name="Normal 4 9" xfId="25220"/>
    <cellStyle name="Normal 4 9 2" xfId="25221"/>
    <cellStyle name="Normal 4 9 3" xfId="25222"/>
    <cellStyle name="超链接 6 5 2 2" xfId="25223"/>
    <cellStyle name="Normal 419" xfId="25224"/>
    <cellStyle name="常规 16 2 2 4" xfId="25225"/>
    <cellStyle name="常规 21 2 2 4" xfId="25226"/>
    <cellStyle name="常规 2 2 2 5 3 2 3" xfId="25227"/>
    <cellStyle name="Normal 419 2" xfId="25228"/>
    <cellStyle name="常规 16 2 2 4 2" xfId="25229"/>
    <cellStyle name="常规 21 2 2 4 2" xfId="25230"/>
    <cellStyle name="Normal 419 3" xfId="25231"/>
    <cellStyle name="輸出 6 6" xfId="25232"/>
    <cellStyle name="Normal 49" xfId="25233"/>
    <cellStyle name="Normal 5 10" xfId="25234"/>
    <cellStyle name="Normal 5 11" xfId="25235"/>
    <cellStyle name="Normal 5 12" xfId="25236"/>
    <cellStyle name="Normal 5 13" xfId="25237"/>
    <cellStyle name="Normal 5 14" xfId="25238"/>
    <cellStyle name="Normal 5 15" xfId="25239"/>
    <cellStyle name="输出 2 4 3" xfId="25240"/>
    <cellStyle name="Normal 5 2 2 2 2" xfId="25241"/>
    <cellStyle name="输出 2 4 4" xfId="25242"/>
    <cellStyle name="Normal 5 2 2 2 3" xfId="25243"/>
    <cellStyle name="常规 2 3 2" xfId="25244"/>
    <cellStyle name="输出 2 4 5" xfId="25245"/>
    <cellStyle name="Note 2 3 5 2 2" xfId="25246"/>
    <cellStyle name="Normal 5 2 2 2 4" xfId="25247"/>
    <cellStyle name="常规 2 3 3" xfId="25248"/>
    <cellStyle name="Normal 5 2 2 3" xfId="25249"/>
    <cellStyle name="Normal 5 2 2 3 2" xfId="25250"/>
    <cellStyle name="Normal 5 2 2 4" xfId="25251"/>
    <cellStyle name="입력 3 2" xfId="25252"/>
    <cellStyle name="Normal 5 2 2 5" xfId="25253"/>
    <cellStyle name="Normal 5 2 3 2 2" xfId="25254"/>
    <cellStyle name="Normal 5 2 3 2 3" xfId="25255"/>
    <cellStyle name="常规 3 3 2" xfId="25256"/>
    <cellStyle name="Normal 5 2 3 3" xfId="25257"/>
    <cellStyle name="輸出 2 5 5 10" xfId="25258"/>
    <cellStyle name="Normal 5 2 3 4" xfId="25259"/>
    <cellStyle name="常规 5 12 2 2" xfId="25260"/>
    <cellStyle name="Normal 5 2 4" xfId="25261"/>
    <cellStyle name="常规 5 12 2 2 2" xfId="25262"/>
    <cellStyle name="Normal 5 2 4 2" xfId="25263"/>
    <cellStyle name="常规 5 12 2 2 3" xfId="25264"/>
    <cellStyle name="Normal 5 2 4 3" xfId="25265"/>
    <cellStyle name="常规 5 12 2 3" xfId="25266"/>
    <cellStyle name="Normal 5 2 5" xfId="25267"/>
    <cellStyle name="常规 2 25 2 2" xfId="25268"/>
    <cellStyle name="常规 2 30 2 2" xfId="25269"/>
    <cellStyle name="Normal 5 2 8" xfId="25270"/>
    <cellStyle name="常规 4 4 4 4" xfId="25271"/>
    <cellStyle name="Normal 5 3 2 2" xfId="25272"/>
    <cellStyle name="標準 2 4" xfId="25273"/>
    <cellStyle name="合計 2 2 2 4 9" xfId="25274"/>
    <cellStyle name="Normal 5 3 2 2 2" xfId="25275"/>
    <cellStyle name="Normal 5 3 2 2 2 2 2" xfId="25276"/>
    <cellStyle name="Normal 5 3 2 2 3" xfId="25277"/>
    <cellStyle name="輔色2 2 7 5" xfId="25278"/>
    <cellStyle name="常规 11 2 2" xfId="25279"/>
    <cellStyle name="常规 6 2 5 3 2" xfId="25280"/>
    <cellStyle name="Normal 5 3 2 2 5" xfId="25281"/>
    <cellStyle name="Normal 5 3 2 5" xfId="25282"/>
    <cellStyle name="合計 2 3 2 5 2 5 2" xfId="25283"/>
    <cellStyle name="Normal 5 3 2 6" xfId="25284"/>
    <cellStyle name="合計 2 3 2 5 2 5 3" xfId="25285"/>
    <cellStyle name="Normal 5 3 2 7" xfId="25286"/>
    <cellStyle name="Normal 5 3 3" xfId="25287"/>
    <cellStyle name="Normal 5 3 3 2 2" xfId="25288"/>
    <cellStyle name="Normal 5 3 3 2 3" xfId="25289"/>
    <cellStyle name="常规 2 2 16 2" xfId="25290"/>
    <cellStyle name="常规 2 2 21 2" xfId="25291"/>
    <cellStyle name="Normal 5 3 3 3" xfId="25292"/>
    <cellStyle name="Normal 5 3 3 4" xfId="25293"/>
    <cellStyle name="常规 2 3 5 2 2 2" xfId="25294"/>
    <cellStyle name="Normal 5 3 3 5" xfId="25295"/>
    <cellStyle name="常规 2 3 5 2 2 3" xfId="25296"/>
    <cellStyle name="常规 5 12 3 2" xfId="25297"/>
    <cellStyle name="Normal 5 3 4" xfId="25298"/>
    <cellStyle name="Normal 5 3 4 2" xfId="25299"/>
    <cellStyle name="Normal 5 3 4 3" xfId="25300"/>
    <cellStyle name="常规 10 3 2 2 2" xfId="25301"/>
    <cellStyle name="常规 5 12 3 3" xfId="25302"/>
    <cellStyle name="Normal 5 3 5" xfId="25303"/>
    <cellStyle name="常规 2 25 3 2" xfId="25304"/>
    <cellStyle name="計算方式 2 12 9 3" xfId="25305"/>
    <cellStyle name="常规 10 3 2 2 2 2" xfId="25306"/>
    <cellStyle name="Normal 5 3 5 2" xfId="25307"/>
    <cellStyle name="Normal 5 3 5 2 2" xfId="25308"/>
    <cellStyle name="常规 10 3 2 2 2 3" xfId="25309"/>
    <cellStyle name="Normal 5 3 5 3" xfId="25310"/>
    <cellStyle name="Normal 5 3 5 4" xfId="25311"/>
    <cellStyle name="Normal 5 3 6 2" xfId="25312"/>
    <cellStyle name="常规 4 4 5 2 2" xfId="25313"/>
    <cellStyle name="Normal 5 3 6 3" xfId="25314"/>
    <cellStyle name="常规 4 4 5 2 3" xfId="25315"/>
    <cellStyle name="Normal 5 3 8" xfId="25316"/>
    <cellStyle name="常规 4 4 5 4" xfId="25317"/>
    <cellStyle name="Normal 5 4 2" xfId="25318"/>
    <cellStyle name="Normal 5 4 3" xfId="25319"/>
    <cellStyle name="常规 5 12 4 2" xfId="25320"/>
    <cellStyle name="Normal 5 4 4" xfId="25321"/>
    <cellStyle name="常规 10 3 2 3 2" xfId="25322"/>
    <cellStyle name="常规 5 12 4 3" xfId="25323"/>
    <cellStyle name="Normal 5 4 5" xfId="25324"/>
    <cellStyle name="常规 2 25 4 2" xfId="25325"/>
    <cellStyle name="常规 5 12 5 2" xfId="25326"/>
    <cellStyle name="Normal 5 5 4" xfId="25327"/>
    <cellStyle name="輸入 2 6 5 4 3" xfId="25328"/>
    <cellStyle name="Normal 5 7" xfId="25329"/>
    <cellStyle name="Normal 5 8" xfId="25330"/>
    <cellStyle name="Normal 5 9" xfId="25331"/>
    <cellStyle name="Ввод  10" xfId="25332"/>
    <cellStyle name="Normal 6 10" xfId="25333"/>
    <cellStyle name="Normal 6 11" xfId="25334"/>
    <cellStyle name="汇总 2 2 4 2 11" xfId="25335"/>
    <cellStyle name="Title 3 5" xfId="25336"/>
    <cellStyle name="Normal 6 2 10" xfId="25337"/>
    <cellStyle name="合計 6 6 3" xfId="25338"/>
    <cellStyle name="Ввод  2 2 10" xfId="25339"/>
    <cellStyle name="Normal 6 2 11" xfId="25340"/>
    <cellStyle name="Normal 6 2 2 2" xfId="25341"/>
    <cellStyle name="Normal 6 2 2 2 2" xfId="25342"/>
    <cellStyle name="Normal 6 2 2 3" xfId="25343"/>
    <cellStyle name="常规 4 9 2" xfId="25344"/>
    <cellStyle name="Normal 6 2 2 4" xfId="25345"/>
    <cellStyle name="常规 4 9 3" xfId="25346"/>
    <cellStyle name="Normal 6 2 2 5" xfId="25347"/>
    <cellStyle name="강조색6 2 4 2" xfId="25348"/>
    <cellStyle name="Normal 6 2 3 2 2" xfId="25349"/>
    <cellStyle name="강조색6 2 4 3" xfId="25350"/>
    <cellStyle name="備註 2 7 11 2" xfId="25351"/>
    <cellStyle name="Normal 6 2 3 2 3" xfId="25352"/>
    <cellStyle name="강조색6 2 6" xfId="25353"/>
    <cellStyle name="Normal 6 2 3 4" xfId="25354"/>
    <cellStyle name="常规 5 13 2 2" xfId="25355"/>
    <cellStyle name="Normal 6 2 4" xfId="25356"/>
    <cellStyle name="Normal 6 2 4 2" xfId="25357"/>
    <cellStyle name="Normal 6 2 4 3" xfId="25358"/>
    <cellStyle name="常规 5 13 2 3" xfId="25359"/>
    <cellStyle name="Normal 6 2 5" xfId="25360"/>
    <cellStyle name="常规 2 26 2 2" xfId="25361"/>
    <cellStyle name="常规 2 31 2 2" xfId="25362"/>
    <cellStyle name="Output 2" xfId="25363"/>
    <cellStyle name="Normal 6 2 6" xfId="25364"/>
    <cellStyle name="常规 2 26 2 3" xfId="25365"/>
    <cellStyle name="常规 2 31 2 3" xfId="25366"/>
    <cellStyle name="常规 4 5 4 2" xfId="25367"/>
    <cellStyle name="Output 3" xfId="25368"/>
    <cellStyle name="Normal 6 2 7" xfId="25369"/>
    <cellStyle name="常规 2 26 2 4" xfId="25370"/>
    <cellStyle name="常规 4 5 4 3" xfId="25371"/>
    <cellStyle name="Output 4" xfId="25372"/>
    <cellStyle name="Normal 6 2 8" xfId="25373"/>
    <cellStyle name="常规 4 5 4 4" xfId="25374"/>
    <cellStyle name="Output 5" xfId="25375"/>
    <cellStyle name="常规 6 19 4 2" xfId="25376"/>
    <cellStyle name="Normal 6 2 9" xfId="25377"/>
    <cellStyle name="合計 2 6 5 2 6 3" xfId="25378"/>
    <cellStyle name="好_中远印度各类数据统计201212 2 2" xfId="25379"/>
    <cellStyle name="Normal 6 3 2" xfId="25380"/>
    <cellStyle name="Normal 6 3 2 2" xfId="25381"/>
    <cellStyle name="Normal 6 3 2 3" xfId="25382"/>
    <cellStyle name="Normal 6 3 3" xfId="25383"/>
    <cellStyle name="常规 5 13 3 2" xfId="25384"/>
    <cellStyle name="Normal 6 3 4" xfId="25385"/>
    <cellStyle name="常规 10 3 3 2 2" xfId="25386"/>
    <cellStyle name="常规 5 13 3 3" xfId="25387"/>
    <cellStyle name="Normal 6 3 5" xfId="25388"/>
    <cellStyle name="常规 2 26 3 2" xfId="25389"/>
    <cellStyle name="常规 2 31 3 2" xfId="25390"/>
    <cellStyle name="Normal 6 3 7" xfId="25391"/>
    <cellStyle name="常规 4 5 5 3" xfId="25392"/>
    <cellStyle name="Normal 6 3 8" xfId="25393"/>
    <cellStyle name="超链接 2 4 2 3 2 4" xfId="25394"/>
    <cellStyle name="常规 2 3 2 3 2 3 2 2 2" xfId="25395"/>
    <cellStyle name="合計 2 6 5 2 7 3" xfId="25396"/>
    <cellStyle name="Normal 6 4 2" xfId="25397"/>
    <cellStyle name="超链接 3 2 2 2 2 3 3 2 2" xfId="25398"/>
    <cellStyle name="常规 6 9 2" xfId="25399"/>
    <cellStyle name="Normal 6 4 2 4" xfId="25400"/>
    <cellStyle name="超链接 3 2 2 2 2 3 3 2 3" xfId="25401"/>
    <cellStyle name="常规 6 9 3" xfId="25402"/>
    <cellStyle name="Normal 6 4 2 5" xfId="25403"/>
    <cellStyle name="超链接 3 2 2 2 2 3 3 2 4" xfId="25404"/>
    <cellStyle name="常规 6 9 4" xfId="25405"/>
    <cellStyle name="Normal 6 4 2 6" xfId="25406"/>
    <cellStyle name="常规 10 3 3 3 2" xfId="25407"/>
    <cellStyle name="常规 5 13 4 3" xfId="25408"/>
    <cellStyle name="Normal 6 4 5" xfId="25409"/>
    <cellStyle name="常规 2 26 4 2" xfId="25410"/>
    <cellStyle name="常规 2 31 4 2" xfId="25411"/>
    <cellStyle name="Normal 6 4 7" xfId="25412"/>
    <cellStyle name="合計 2 6 5 2 8 3" xfId="25413"/>
    <cellStyle name="Normal 6 5 2" xfId="25414"/>
    <cellStyle name="Normal 6 5 3" xfId="25415"/>
    <cellStyle name="超链接 3 3 2 2 2 2 2 4" xfId="25416"/>
    <cellStyle name="常规 5 13 5 2" xfId="25417"/>
    <cellStyle name="Normal 6 5 4" xfId="25418"/>
    <cellStyle name="超链接 3 3 2 2 2 2 3" xfId="25419"/>
    <cellStyle name="常规 2 3 2 3 2 3 2 4" xfId="25420"/>
    <cellStyle name="輸入 2 6 5 5 2" xfId="25421"/>
    <cellStyle name="Normal 6 6" xfId="25422"/>
    <cellStyle name="超链接 3 3 2 2 2 2 4" xfId="25423"/>
    <cellStyle name="常规 2 3 2 3 2 2 2 2 2 2" xfId="25424"/>
    <cellStyle name="輸入 2 6 5 5 3" xfId="25425"/>
    <cellStyle name="Normal 6 7" xfId="25426"/>
    <cellStyle name="輸入 2 8 4 2 4 2" xfId="25427"/>
    <cellStyle name="超链接 3 3 2 2 2 2 5" xfId="25428"/>
    <cellStyle name="常规 2 3 2 3 2 2 2 2 2 3" xfId="25429"/>
    <cellStyle name="Normal 6 8" xfId="25430"/>
    <cellStyle name="Normal 6 9" xfId="25431"/>
    <cellStyle name="Normal 7" xfId="25432"/>
    <cellStyle name="Normal 7 10" xfId="25433"/>
    <cellStyle name="Normal 7 12" xfId="25434"/>
    <cellStyle name="Normal 7 3" xfId="25435"/>
    <cellStyle name="輸出 2 3 2 4 2 9 3" xfId="25436"/>
    <cellStyle name="Normal 7 3 2 2" xfId="25437"/>
    <cellStyle name="Normal 7 3 2 3" xfId="25438"/>
    <cellStyle name="常规 2 2 2 4 2 2 2 2 2 2" xfId="25439"/>
    <cellStyle name="Normal 7 3 3" xfId="25440"/>
    <cellStyle name="Normal 7 3 3 2" xfId="25441"/>
    <cellStyle name="Normal 7 3 3 3" xfId="25442"/>
    <cellStyle name="Normal 7 3 3 4" xfId="25443"/>
    <cellStyle name="常规 2 3 7 2 2 2" xfId="25444"/>
    <cellStyle name="常规 2 2 2 4 2 2 2 2 2 3" xfId="25445"/>
    <cellStyle name="常规 5 14 3 2" xfId="25446"/>
    <cellStyle name="Normal 7 3 4" xfId="25447"/>
    <cellStyle name="常规 10 3 4 2 2" xfId="25448"/>
    <cellStyle name="常规 5 14 3 3" xfId="25449"/>
    <cellStyle name="Normal 7 3 5" xfId="25450"/>
    <cellStyle name="常规 2 27 3 2" xfId="25451"/>
    <cellStyle name="常规 2 32 3 2" xfId="25452"/>
    <cellStyle name="輸入 2 4 2 3 3 3" xfId="25453"/>
    <cellStyle name="Normal 7 3 5 2" xfId="25454"/>
    <cellStyle name="Normal 7 3 9" xfId="25455"/>
    <cellStyle name="Вывод 3" xfId="25456"/>
    <cellStyle name="Normal 7 4 5 3" xfId="25457"/>
    <cellStyle name="Normal 7 5" xfId="25458"/>
    <cellStyle name="常规 2 3 2 2 9 3" xfId="25459"/>
    <cellStyle name="Normal 7 5 2" xfId="25460"/>
    <cellStyle name="輸入 2 6 5 6 2" xfId="25461"/>
    <cellStyle name="Normal 7 6" xfId="25462"/>
    <cellStyle name="輸入 2 6 5 6 3" xfId="25463"/>
    <cellStyle name="Normal 7 7" xfId="25464"/>
    <cellStyle name="樣式 1 2 4" xfId="25465"/>
    <cellStyle name="Normal 7 7 2" xfId="25466"/>
    <cellStyle name="Normal 7 7 2 2" xfId="25467"/>
    <cellStyle name="Normal 7 7 2 3" xfId="25468"/>
    <cellStyle name="常规 5 14 7 3" xfId="25469"/>
    <cellStyle name="Normal 7 7 5" xfId="25470"/>
    <cellStyle name="差_中远印度各类数据统计201212_东南亚分部各类数据统计201303 (4) 2" xfId="25471"/>
    <cellStyle name="常规 2 27 7 2" xfId="25472"/>
    <cellStyle name="常规 2 32 7 2" xfId="25473"/>
    <cellStyle name="Normal 7 8" xfId="25474"/>
    <cellStyle name="Normal 7 8 2" xfId="25475"/>
    <cellStyle name="Normal 8" xfId="25476"/>
    <cellStyle name="Normal 8 10" xfId="25477"/>
    <cellStyle name="Normal 8 11" xfId="25478"/>
    <cellStyle name="Normal 8 2" xfId="25479"/>
    <cellStyle name="요약 3 13" xfId="25480"/>
    <cellStyle name="輔色1 2 2 9" xfId="25481"/>
    <cellStyle name="Примечание 3 2 2 2 2" xfId="25482"/>
    <cellStyle name="Normal 8 2 2 3" xfId="25483"/>
    <cellStyle name="Normal 8 2 2 4" xfId="25484"/>
    <cellStyle name="Normal 8 2 2 5" xfId="25485"/>
    <cellStyle name="常规 6 9 3 3" xfId="25486"/>
    <cellStyle name="計算方式 2 5 6 9" xfId="25487"/>
    <cellStyle name="Normal 8 2 4 2 2 2" xfId="25488"/>
    <cellStyle name="Output 2 3 2" xfId="25489"/>
    <cellStyle name="備註 2 6 2 2 4" xfId="25490"/>
    <cellStyle name="輸入 2 4 3 2 2 6" xfId="25491"/>
    <cellStyle name="Normal 8 2 4 5" xfId="25492"/>
    <cellStyle name="常规 5 15 2 3" xfId="25493"/>
    <cellStyle name="Normal 8 2 5" xfId="25494"/>
    <cellStyle name="常规 2 28 2 2" xfId="25495"/>
    <cellStyle name="常规 2 33 2 2" xfId="25496"/>
    <cellStyle name="常规 2 5 2 2 4 3" xfId="25497"/>
    <cellStyle name="輸入 2 4 3 2 3 3" xfId="25498"/>
    <cellStyle name="输出 2 2 9" xfId="25499"/>
    <cellStyle name="Normal 8 2 5 2" xfId="25500"/>
    <cellStyle name="常规 2 28 2 2 2" xfId="25501"/>
    <cellStyle name="常规 2 33 2 2 2" xfId="25502"/>
    <cellStyle name="输出 2 2 9 3" xfId="25503"/>
    <cellStyle name="Normal 8 2 5 2 3" xfId="25504"/>
    <cellStyle name="Примечание 3 2 2 5 2" xfId="25505"/>
    <cellStyle name="常规 2 5 2 2 4 4" xfId="25506"/>
    <cellStyle name="Normal 8 2 5 3" xfId="25507"/>
    <cellStyle name="常规 2 28 2 2 3" xfId="25508"/>
    <cellStyle name="常规 2 33 2 2 3" xfId="25509"/>
    <cellStyle name="Normal 8 2 5 4" xfId="25510"/>
    <cellStyle name="Output 2 4 2" xfId="25511"/>
    <cellStyle name="Normal 8 2 5 5" xfId="25512"/>
    <cellStyle name="Normal 8 2 6" xfId="25513"/>
    <cellStyle name="常规 2 28 2 3" xfId="25514"/>
    <cellStyle name="常规 2 33 2 3" xfId="25515"/>
    <cellStyle name="常规 2 5 2 2 5 3" xfId="25516"/>
    <cellStyle name="輸入 2 4 3 2 4 3" xfId="25517"/>
    <cellStyle name="Normal 8 2 6 2" xfId="25518"/>
    <cellStyle name="常规 2 2 7" xfId="25519"/>
    <cellStyle name="Normal 8 2 6 2 2" xfId="25520"/>
    <cellStyle name="常规 2 2 7 2" xfId="25521"/>
    <cellStyle name="Normal 8 2 6 3" xfId="25522"/>
    <cellStyle name="常规 2 2 8" xfId="25523"/>
    <cellStyle name="Примечание 3 2 2 6 2" xfId="25524"/>
    <cellStyle name="Note 3 4 2 2" xfId="25525"/>
    <cellStyle name="Normal 8 2 6 4" xfId="25526"/>
    <cellStyle name="常规 2 2 9" xfId="25527"/>
    <cellStyle name="常规 8 13 2" xfId="25528"/>
    <cellStyle name="計算方式 2 3 3 3 6 2" xfId="25529"/>
    <cellStyle name="Normal 8 2 7" xfId="25530"/>
    <cellStyle name="差_TPS TISPROFORMA120917A (2)" xfId="25531"/>
    <cellStyle name="常规 2 28 2 4" xfId="25532"/>
    <cellStyle name="常规 2 33 2 4" xfId="25533"/>
    <cellStyle name="常规 8 13 2 2" xfId="25534"/>
    <cellStyle name="輸入 2 4 3 2 5 3" xfId="25535"/>
    <cellStyle name="输出 2 4 9" xfId="25536"/>
    <cellStyle name="Normal 8 2 7 2" xfId="25537"/>
    <cellStyle name="差_TPS TISPROFORMA120917A (2) 2" xfId="25538"/>
    <cellStyle name="常规 2 3 7" xfId="25539"/>
    <cellStyle name="常规 8 13 3" xfId="25540"/>
    <cellStyle name="計算方式 2 3 3 3 6 3" xfId="25541"/>
    <cellStyle name="Normal 8 2 8" xfId="25542"/>
    <cellStyle name="常规 8 13 4" xfId="25543"/>
    <cellStyle name="千位分隔[0] 2 2 4 2" xfId="25544"/>
    <cellStyle name="超链接 3 3 4 2 2 2" xfId="25545"/>
    <cellStyle name="Normal 8 2 9" xfId="25546"/>
    <cellStyle name="Normal 8 3" xfId="25547"/>
    <cellStyle name="Normal 8 3 2 3" xfId="25548"/>
    <cellStyle name="Normal 8 3 2 4" xfId="25549"/>
    <cellStyle name="Normal 8 3 2 5" xfId="25550"/>
    <cellStyle name="常规 2 5 2 3 2 4" xfId="25551"/>
    <cellStyle name="Normal 8 3 3 3" xfId="25552"/>
    <cellStyle name="常规 2 5 2 3 2 5" xfId="25553"/>
    <cellStyle name="Normal 8 3 3 4" xfId="25554"/>
    <cellStyle name="常规 2 3 8 2 2 2" xfId="25555"/>
    <cellStyle name="Output 3 2 2" xfId="25556"/>
    <cellStyle name="Normal 8 3 3 5" xfId="25557"/>
    <cellStyle name="常规 2 3 8 2 2 3" xfId="25558"/>
    <cellStyle name="Normal 8 3 5" xfId="25559"/>
    <cellStyle name="常规 2 28 3 2" xfId="25560"/>
    <cellStyle name="常规 2 33 3 2" xfId="25561"/>
    <cellStyle name="Normal 8 3 5 2" xfId="25562"/>
    <cellStyle name="Normal 8 3 5 3" xfId="25563"/>
    <cellStyle name="Normal 8 3 6 2" xfId="25564"/>
    <cellStyle name="常规 3 2 7" xfId="25565"/>
    <cellStyle name="常规 8 14 3" xfId="25566"/>
    <cellStyle name="計算方式 2 3 3 3 7 3" xfId="25567"/>
    <cellStyle name="Normal 8 3 8" xfId="25568"/>
    <cellStyle name="Normal 8 4" xfId="25569"/>
    <cellStyle name="Normal 8 4 5" xfId="25570"/>
    <cellStyle name="常规 2 28 4 2" xfId="25571"/>
    <cellStyle name="常规 2 33 4 2" xfId="25572"/>
    <cellStyle name="Normal 8 4 6" xfId="25573"/>
    <cellStyle name="常规 2 28 4 3" xfId="25574"/>
    <cellStyle name="常规 2 33 4 3" xfId="25575"/>
    <cellStyle name="好_Kelly_201303 3" xfId="25576"/>
    <cellStyle name="常规 8 15 2" xfId="25577"/>
    <cellStyle name="常规 8 20 2" xfId="25578"/>
    <cellStyle name="計算方式 2 3 3 3 8 2" xfId="25579"/>
    <cellStyle name="Normal 8 4 7" xfId="25580"/>
    <cellStyle name="備註 2 8 6" xfId="25581"/>
    <cellStyle name="Normal 8 7 2 2" xfId="25582"/>
    <cellStyle name="Normal 9" xfId="25583"/>
    <cellStyle name="常规 2 7 2 2 2" xfId="25584"/>
    <cellStyle name="Normal 9 10" xfId="25585"/>
    <cellStyle name="Normal 9 2" xfId="25586"/>
    <cellStyle name="Normal 9 2 7" xfId="25587"/>
    <cellStyle name="Normal 9 2 8" xfId="25588"/>
    <cellStyle name="Normal 9 3" xfId="25589"/>
    <cellStyle name="Normal 9 3 2 3" xfId="25590"/>
    <cellStyle name="Normal 9 3 5" xfId="25591"/>
    <cellStyle name="Normal 9 4 2" xfId="25592"/>
    <cellStyle name="Normal 9 4 3" xfId="25593"/>
    <cellStyle name="Normal_#10-Headcount" xfId="25594"/>
    <cellStyle name="常规 2 3 2 9" xfId="25595"/>
    <cellStyle name="Normal_Book1_Phase in-out (01 09)" xfId="25596"/>
    <cellStyle name="Note 2 10 2" xfId="25597"/>
    <cellStyle name="常规 25 2 2 2 3 9 2" xfId="25598"/>
    <cellStyle name="Note 2 10 3" xfId="25599"/>
    <cellStyle name="Note 2 13" xfId="25600"/>
    <cellStyle name="常规 48 6 2" xfId="25601"/>
    <cellStyle name="常规 6 3 2 7 2" xfId="25602"/>
    <cellStyle name="超链接 5 4 2 2 2 2" xfId="25603"/>
    <cellStyle name="Note 2 14" xfId="25604"/>
    <cellStyle name="常规 48 6 3" xfId="25605"/>
    <cellStyle name="常规 6 3 2 7 3" xfId="25606"/>
    <cellStyle name="常规 2 2 2 4 2 2 3 2 2" xfId="25607"/>
    <cellStyle name="Note 2 2 2 2" xfId="25608"/>
    <cellStyle name="一般 8 3 3" xfId="25609"/>
    <cellStyle name="Note 2 3 2 5" xfId="25610"/>
    <cellStyle name="标题 2 3 5 3 2" xfId="25611"/>
    <cellStyle name="常规 4 12 3" xfId="25612"/>
    <cellStyle name="Note 2 2 2 2 2 2" xfId="25613"/>
    <cellStyle name="一般 8 3 3 2" xfId="25614"/>
    <cellStyle name="Note 2 3 2 5 2" xfId="25615"/>
    <cellStyle name="Note 2 2 2 2 2 2 2" xfId="25616"/>
    <cellStyle name="常规 42 4 3 3" xfId="25617"/>
    <cellStyle name="一般 8 3 4 2" xfId="25618"/>
    <cellStyle name="超链接 3 4 5 2 2 2 3" xfId="25619"/>
    <cellStyle name="Note 2 3 2 6 2" xfId="25620"/>
    <cellStyle name="Note 2 2 2 2 2 3 2" xfId="25621"/>
    <cellStyle name="常规 42 4 4 3" xfId="25622"/>
    <cellStyle name="Note 2 2 2 2 2 4 2" xfId="25623"/>
    <cellStyle name="常规 42 4 5 3" xfId="25624"/>
    <cellStyle name="常规 49 4 4 2 3" xfId="25625"/>
    <cellStyle name="一般 8 3 6" xfId="25626"/>
    <cellStyle name="Note 2 3 2 8" xfId="25627"/>
    <cellStyle name="Note 2 2 2 2 2 5" xfId="25628"/>
    <cellStyle name="Note 2 2 2 2 2 6" xfId="25629"/>
    <cellStyle name="Note 2 2 2 2 3" xfId="25630"/>
    <cellStyle name="一般 8 4 3" xfId="25631"/>
    <cellStyle name="好_KEU Bunker Budget PFS 29-01-2010 2 2 2" xfId="25632"/>
    <cellStyle name="Note 2 3 3 5" xfId="25633"/>
    <cellStyle name="常规 4 13 3" xfId="25634"/>
    <cellStyle name="輸出 2 12 8" xfId="25635"/>
    <cellStyle name="Note 2 2 2 2 3 2" xfId="25636"/>
    <cellStyle name="Note 2 2 2 2 5" xfId="25637"/>
    <cellStyle name="合計 4 2 7" xfId="25638"/>
    <cellStyle name="Note 2 2 2 2 5 2" xfId="25639"/>
    <cellStyle name="Note 2 2 2 2 7" xfId="25640"/>
    <cellStyle name="Note 2 2 2 3" xfId="25641"/>
    <cellStyle name="一般 9 3 3" xfId="25642"/>
    <cellStyle name="Note 2 4 2 5" xfId="25643"/>
    <cellStyle name="Note 2 2 2 3 2 2" xfId="25644"/>
    <cellStyle name="一般 9 3 4" xfId="25645"/>
    <cellStyle name="Note 2 4 2 6" xfId="25646"/>
    <cellStyle name="一般 11 2" xfId="25647"/>
    <cellStyle name="Note 2 2 2 3 2 3" xfId="25648"/>
    <cellStyle name="Note 2 2 2 3 3" xfId="25649"/>
    <cellStyle name="Total 2 2 4 3" xfId="25650"/>
    <cellStyle name="Note 2 2 2 3 6 2" xfId="25651"/>
    <cellStyle name="常规 2 4 5 3 2 3" xfId="25652"/>
    <cellStyle name="合計 2 4 4 2 2" xfId="25653"/>
    <cellStyle name="Note 2 2 2 3 7" xfId="25654"/>
    <cellStyle name="合計 2 4 4 2 3" xfId="25655"/>
    <cellStyle name="Note 2 2 2 3 8" xfId="25656"/>
    <cellStyle name="一般 7 3 2" xfId="25657"/>
    <cellStyle name="Note 2 2 2 4" xfId="25658"/>
    <cellStyle name="一般 7 3 2 2" xfId="25659"/>
    <cellStyle name="Note 2 2 2 4 2" xfId="25660"/>
    <cellStyle name="Note 2 2 2 4 5" xfId="25661"/>
    <cellStyle name="汇总 2 2 4 2 4 3" xfId="25662"/>
    <cellStyle name="合計 6 2 7" xfId="25663"/>
    <cellStyle name="Note 2 2 2 4 5 2" xfId="25664"/>
    <cellStyle name="Note 2 2 2 4 6" xfId="25665"/>
    <cellStyle name="一般 7 3 3 2" xfId="25666"/>
    <cellStyle name="Note 2 2 2 5 2" xfId="25667"/>
    <cellStyle name="Note 2 2 2 5 2 2" xfId="25668"/>
    <cellStyle name="一般 7 3 3 3" xfId="25669"/>
    <cellStyle name="Note 2 2 2 5 3" xfId="25670"/>
    <cellStyle name="一般 7 3 4 2" xfId="25671"/>
    <cellStyle name="Note 2 2 2 6 2" xfId="25672"/>
    <cellStyle name="Note 2 2 2 6 2 2" xfId="25673"/>
    <cellStyle name="Note 2 2 2 6 3" xfId="25674"/>
    <cellStyle name="Название 3" xfId="25675"/>
    <cellStyle name="一般 7 3 5" xfId="25676"/>
    <cellStyle name="Note 2 2 2 7" xfId="25677"/>
    <cellStyle name="一般 7 3 5 2" xfId="25678"/>
    <cellStyle name="Note 2 2 2 7 2" xfId="25679"/>
    <cellStyle name="常规 5 12 3" xfId="25680"/>
    <cellStyle name="Note 2 2 2 7 2 2" xfId="25681"/>
    <cellStyle name="Note 2 2 2 7 3" xfId="25682"/>
    <cellStyle name="一般 7 3 6" xfId="25683"/>
    <cellStyle name="Note 2 2 2 8" xfId="25684"/>
    <cellStyle name="Note 2 2 2 8 2" xfId="25685"/>
    <cellStyle name="一般 7 3 7" xfId="25686"/>
    <cellStyle name="Note 2 2 2 9" xfId="25687"/>
    <cellStyle name="Note 2 2 2 9 2" xfId="25688"/>
    <cellStyle name="Note 2 2 3 2" xfId="25689"/>
    <cellStyle name="Note 2 2 3 2 2" xfId="25690"/>
    <cellStyle name="Note 3 3 2 5" xfId="25691"/>
    <cellStyle name="Note 2 2 3 2 2 2" xfId="25692"/>
    <cellStyle name="Note 3 3 2 6" xfId="25693"/>
    <cellStyle name="千位分隔[0] 2 7 3 2" xfId="25694"/>
    <cellStyle name="Note 2 2 3 2 2 3" xfId="25695"/>
    <cellStyle name="Note 2 2 3 2 3" xfId="25696"/>
    <cellStyle name="Note 2 2 3 2 3 2" xfId="25697"/>
    <cellStyle name="千位分隔[0] 2 7 4 2" xfId="25698"/>
    <cellStyle name="Note 2 2 3 2 3 3" xfId="25699"/>
    <cellStyle name="計算方式 2 3 2 4 2 9 2" xfId="25700"/>
    <cellStyle name="常规 42 3 2 2 2" xfId="25701"/>
    <cellStyle name="Note 2 2 3 2 4" xfId="25702"/>
    <cellStyle name="計算方式 2 3 2 4 2 9 3" xfId="25703"/>
    <cellStyle name="常规 42 3 2 2 3" xfId="25704"/>
    <cellStyle name="Note 2 2 3 2 5" xfId="25705"/>
    <cellStyle name="常规 42 3 2 2 4" xfId="25706"/>
    <cellStyle name="警告文字 2 3 2 2 2" xfId="25707"/>
    <cellStyle name="Note 2 2 3 2 6" xfId="25708"/>
    <cellStyle name="Note 2 2 3 3" xfId="25709"/>
    <cellStyle name="一般 7 4 2" xfId="25710"/>
    <cellStyle name="Note 2 2 3 4" xfId="25711"/>
    <cellStyle name="常规 2 2 2 2 10" xfId="25712"/>
    <cellStyle name="一般 7 4 3" xfId="25713"/>
    <cellStyle name="Note 2 2 3 5" xfId="25714"/>
    <cellStyle name="常规 2 2 2 2 11" xfId="25715"/>
    <cellStyle name="一般 7 4 3 2" xfId="25716"/>
    <cellStyle name="Note 2 2 3 5 2" xfId="25717"/>
    <cellStyle name="一般 7 4 4" xfId="25718"/>
    <cellStyle name="超链接 2 4 10" xfId="25719"/>
    <cellStyle name="Note 2 2 3 6" xfId="25720"/>
    <cellStyle name="常规 2 2 2 2 12" xfId="25721"/>
    <cellStyle name="一般 7 4 5" xfId="25722"/>
    <cellStyle name="Note 2 2 3 7" xfId="25723"/>
    <cellStyle name="一般 7 4 6" xfId="25724"/>
    <cellStyle name="Note 2 2 3 8" xfId="25725"/>
    <cellStyle name="Note 2 2 4 2" xfId="25726"/>
    <cellStyle name="Output 4 2 10" xfId="25727"/>
    <cellStyle name="Note 2 2 4 2 2" xfId="25728"/>
    <cellStyle name="計算方式 2 2 2 4 2 3" xfId="25729"/>
    <cellStyle name="Output 4 2 10 2" xfId="25730"/>
    <cellStyle name="Note 2 2 4 3" xfId="25731"/>
    <cellStyle name="Output 4 2 11" xfId="25732"/>
    <cellStyle name="一般 7 5 2" xfId="25733"/>
    <cellStyle name="超链接 2 3 2 6 3 2" xfId="25734"/>
    <cellStyle name="Note 2 2 4 4" xfId="25735"/>
    <cellStyle name="Output 4 2 12" xfId="25736"/>
    <cellStyle name="Note 2 2 4 4 2" xfId="25737"/>
    <cellStyle name="Title 2 2 4" xfId="25738"/>
    <cellStyle name="Note 2 2 4 6 2" xfId="25739"/>
    <cellStyle name="Note 2 2 4 8" xfId="25740"/>
    <cellStyle name="강조색3 2 3" xfId="25741"/>
    <cellStyle name="Output 2 2 2 3 2 3" xfId="25742"/>
    <cellStyle name="Note 2 2 5" xfId="25743"/>
    <cellStyle name="Total 3 3 6 3" xfId="25744"/>
    <cellStyle name="Note 2 2 5 2 2" xfId="25745"/>
    <cellStyle name="Note 2 2 5 3" xfId="25746"/>
    <cellStyle name="Note 2 2 5 3 2" xfId="25747"/>
    <cellStyle name="一般 7 6 2" xfId="25748"/>
    <cellStyle name="輸出 2 2 2 5 2 2 2" xfId="25749"/>
    <cellStyle name="Note 2 2 5 4" xfId="25750"/>
    <cellStyle name="Note 2 2 5 4 2" xfId="25751"/>
    <cellStyle name="一般 7 6 3" xfId="25752"/>
    <cellStyle name="輸出 2 2 2 5 2 2 3" xfId="25753"/>
    <cellStyle name="Note 2 2 5 5" xfId="25754"/>
    <cellStyle name="Note 2 2 5 5 2" xfId="25755"/>
    <cellStyle name="備註 3 3 2 6" xfId="25756"/>
    <cellStyle name="Note 2 2 5 6" xfId="25757"/>
    <cellStyle name="Note 2 2 5 7" xfId="25758"/>
    <cellStyle name="강조색3 3 2" xfId="25759"/>
    <cellStyle name="Note 2 2 6 2 2" xfId="25760"/>
    <cellStyle name="輸出 2 5 2 4 2 3 2" xfId="25761"/>
    <cellStyle name="Note 2 2 8 2 2" xfId="25762"/>
    <cellStyle name="Total 2 2 5 4 2" xfId="25763"/>
    <cellStyle name="Note 2 3" xfId="25764"/>
    <cellStyle name="输入 2 2 4 2 4 3" xfId="25765"/>
    <cellStyle name="Note 2 3 2" xfId="25766"/>
    <cellStyle name="Note 2 3 2 2 2" xfId="25767"/>
    <cellStyle name="Note 2 3 2 2 2 2" xfId="25768"/>
    <cellStyle name="Note 2 3 2 2 3 2" xfId="25769"/>
    <cellStyle name="常规 42 3 2 5" xfId="25770"/>
    <cellStyle name="Note 2 3 2 2 4" xfId="25771"/>
    <cellStyle name="Note 2 3 2 2 4 2" xfId="25772"/>
    <cellStyle name="Note 2 3 2 2 5" xfId="25773"/>
    <cellStyle name="常规 8 10 2 2" xfId="25774"/>
    <cellStyle name="Note 2 3 2 2 6" xfId="25775"/>
    <cellStyle name="Note 2 3 2 3 2" xfId="25776"/>
    <cellStyle name="一般 8 3 2 2" xfId="25777"/>
    <cellStyle name="超链接 7 13" xfId="25778"/>
    <cellStyle name="Note 2 3 2 4 2" xfId="25779"/>
    <cellStyle name="Note 2 3 3" xfId="25780"/>
    <cellStyle name="Output 2 2 2 8 3" xfId="25781"/>
    <cellStyle name="Note 2 3 3 2 2" xfId="25782"/>
    <cellStyle name="Note 2 3 3 2 3" xfId="25783"/>
    <cellStyle name="一般 8 4 2 2" xfId="25784"/>
    <cellStyle name="Note 2 3 3 4 2" xfId="25785"/>
    <cellStyle name="一般 8 4 3 2" xfId="25786"/>
    <cellStyle name="Note 2 3 3 5 2" xfId="25787"/>
    <cellStyle name="一般 8 4 4" xfId="25788"/>
    <cellStyle name="好_KEU Bunker Budget PFS 29-01-2010 2 2 3" xfId="25789"/>
    <cellStyle name="Note 2 3 3 6" xfId="25790"/>
    <cellStyle name="計算方式 2 2 3 3 6 3" xfId="25791"/>
    <cellStyle name="タイトル 4" xfId="25792"/>
    <cellStyle name="一般 8 4 4 2" xfId="25793"/>
    <cellStyle name="Note 2 3 3 6 2" xfId="25794"/>
    <cellStyle name="一般 8 4 5" xfId="25795"/>
    <cellStyle name="Note 2 3 3 7" xfId="25796"/>
    <cellStyle name="Output 2 2 2 3 3 2" xfId="25797"/>
    <cellStyle name="Note 2 3 4" xfId="25798"/>
    <cellStyle name="Итог 2 9 3" xfId="25799"/>
    <cellStyle name="超链接 5 3 2 2 5" xfId="25800"/>
    <cellStyle name="Note 2 3 4 2" xfId="25801"/>
    <cellStyle name="Note 2 3 4 2 2" xfId="25802"/>
    <cellStyle name="一般 8 5 2" xfId="25803"/>
    <cellStyle name="Note 2 3 4 4" xfId="25804"/>
    <cellStyle name="Note 2 3 4 4 2" xfId="25805"/>
    <cellStyle name="Output 2 2 2 3 3 3" xfId="25806"/>
    <cellStyle name="Note 2 3 5" xfId="25807"/>
    <cellStyle name="超链接 5 3 2 3 5" xfId="25808"/>
    <cellStyle name="Note 2 3 5 2" xfId="25809"/>
    <cellStyle name="超链接 5 3 2 3 6" xfId="25810"/>
    <cellStyle name="Note 2 3 5 3" xfId="25811"/>
    <cellStyle name="Note 2 3 6" xfId="25812"/>
    <cellStyle name="超链接 5 3 2 4 5" xfId="25813"/>
    <cellStyle name="Note 2 3 6 2" xfId="25814"/>
    <cellStyle name="Note 2 3 6 2 2" xfId="25815"/>
    <cellStyle name="常规 3 3 3" xfId="25816"/>
    <cellStyle name="Note 2 3 7" xfId="25817"/>
    <cellStyle name="Note 2 3 8" xfId="25818"/>
    <cellStyle name="Note 2 3 9" xfId="25819"/>
    <cellStyle name="輸出 2 5 2 5 3 3" xfId="25820"/>
    <cellStyle name="Note 2 3 9 2" xfId="25821"/>
    <cellStyle name="Output 2 2 2 3 4 2" xfId="25822"/>
    <cellStyle name="Note 2 4 4" xfId="25823"/>
    <cellStyle name="常规 2 2 2 2 7 2 3" xfId="25824"/>
    <cellStyle name="超链接 3 9 2 3" xfId="25825"/>
    <cellStyle name="常规 2 2 2 2 2 4 3 2 2" xfId="25826"/>
    <cellStyle name="超链接 3 4 4 2 2 2" xfId="25827"/>
    <cellStyle name="Output 2 2 2 3 4 3" xfId="25828"/>
    <cellStyle name="Note 2 4 5" xfId="25829"/>
    <cellStyle name="超链接 3 9 2 4" xfId="25830"/>
    <cellStyle name="常规 2 2 2 2 2 4 3 2 3" xfId="25831"/>
    <cellStyle name="超链接 3 4 4 2 2 3" xfId="25832"/>
    <cellStyle name="Note 2 4 6" xfId="25833"/>
    <cellStyle name="Note 2 4 6 2" xfId="25834"/>
    <cellStyle name="超链接 3 4 4 2 2 4" xfId="25835"/>
    <cellStyle name="Note 2 4 7" xfId="25836"/>
    <cellStyle name="Output 3 10" xfId="25837"/>
    <cellStyle name="Note 2 5 2 2" xfId="25838"/>
    <cellStyle name="요약 2 3 2 2 6 2" xfId="25839"/>
    <cellStyle name="Output 3 11" xfId="25840"/>
    <cellStyle name="Note 2 5 2 3" xfId="25841"/>
    <cellStyle name="Note 2 5 3 2" xfId="25842"/>
    <cellStyle name="Note 2 5 4 2" xfId="25843"/>
    <cellStyle name="Note 2 5 5 2" xfId="25844"/>
    <cellStyle name="Примечание 13" xfId="25845"/>
    <cellStyle name="Note 2 5 6 2" xfId="25846"/>
    <cellStyle name="Note 2 5 7" xfId="25847"/>
    <cellStyle name="输入 2 2 4 2 7 3" xfId="25848"/>
    <cellStyle name="Note 2 6 2" xfId="25849"/>
    <cellStyle name="Note 2 6 2 2" xfId="25850"/>
    <cellStyle name="輸入 2 5 6 2 10" xfId="25851"/>
    <cellStyle name="Note 2 6 3" xfId="25852"/>
    <cellStyle name="Note 2 6 4 2" xfId="25853"/>
    <cellStyle name="超链接 3 2 2 6 3 2 3" xfId="25854"/>
    <cellStyle name="Note 2 6 5 2" xfId="25855"/>
    <cellStyle name="Note 2 6 6" xfId="25856"/>
    <cellStyle name="Note 2 6 7" xfId="25857"/>
    <cellStyle name="常规 7 9 10" xfId="25858"/>
    <cellStyle name="输入 2 2 4 2 8 3" xfId="25859"/>
    <cellStyle name="輔色5 2 6 2 2 2" xfId="25860"/>
    <cellStyle name="Percent [2] 2 4" xfId="25861"/>
    <cellStyle name="Note 2 7 2" xfId="25862"/>
    <cellStyle name="輔色5 2 6 2 3" xfId="25863"/>
    <cellStyle name="Note 2 8" xfId="25864"/>
    <cellStyle name="Note 2 8 2 2" xfId="25865"/>
    <cellStyle name="Note 2 8 3" xfId="25866"/>
    <cellStyle name="輔色5 2 6 2 4" xfId="25867"/>
    <cellStyle name="Note 2 9" xfId="25868"/>
    <cellStyle name="Note 2 9 2 2" xfId="25869"/>
    <cellStyle name="Note 2 9 3" xfId="25870"/>
    <cellStyle name="计算 2 14 3" xfId="25871"/>
    <cellStyle name="Note 3 10" xfId="25872"/>
    <cellStyle name="Total 3 5" xfId="25873"/>
    <cellStyle name="Note 3 10 2" xfId="25874"/>
    <cellStyle name="Note 3 11" xfId="25875"/>
    <cellStyle name="Total 4 5" xfId="25876"/>
    <cellStyle name="Note 3 11 2" xfId="25877"/>
    <cellStyle name="常规 4 8 2 2" xfId="25878"/>
    <cellStyle name="Note 3 12" xfId="25879"/>
    <cellStyle name="Note 3 2 10" xfId="25880"/>
    <cellStyle name="輸出 2 2 5 2 6 3" xfId="25881"/>
    <cellStyle name="Note 3 2 10 2" xfId="25882"/>
    <cellStyle name="Note 3 2 2" xfId="25883"/>
    <cellStyle name="Note 3 2 2 2" xfId="25884"/>
    <cellStyle name="Note 3 2 2 2 2" xfId="25885"/>
    <cellStyle name="Note 3 2 2 2 2 2" xfId="25886"/>
    <cellStyle name="一般 5 12" xfId="25887"/>
    <cellStyle name="Note 3 2 2 2 3 2" xfId="25888"/>
    <cellStyle name="備註 2 4 2 2 4 2" xfId="25889"/>
    <cellStyle name="Note 3 2 2 3" xfId="25890"/>
    <cellStyle name="Note 3 2 2 3 2" xfId="25891"/>
    <cellStyle name="Note 3 2 2 4" xfId="25892"/>
    <cellStyle name="Note 3 2 2 7" xfId="25893"/>
    <cellStyle name="Note 3 2 3 2" xfId="25894"/>
    <cellStyle name="Note 3 2 3 2 2" xfId="25895"/>
    <cellStyle name="Note 3 2 3 3 2" xfId="25896"/>
    <cellStyle name="常规 3 10 3" xfId="25897"/>
    <cellStyle name="常规 3 7 3 4" xfId="25898"/>
    <cellStyle name="Note 3 2 3 5 2" xfId="25899"/>
    <cellStyle name="常规 3 12 3" xfId="25900"/>
    <cellStyle name="Note 3 2 3 6 2" xfId="25901"/>
    <cellStyle name="常规 3 13 3" xfId="25902"/>
    <cellStyle name="Note 3 2 3 7" xfId="25903"/>
    <cellStyle name="Note 3 2 4 3 2" xfId="25904"/>
    <cellStyle name="Note 3 2 4 5" xfId="25905"/>
    <cellStyle name="Note 3 2 5 2" xfId="25906"/>
    <cellStyle name="Note 3 2 7" xfId="25907"/>
    <cellStyle name="Note 3 2 7 2 2" xfId="25908"/>
    <cellStyle name="備註 2 4 2 2 9 2" xfId="25909"/>
    <cellStyle name="Note 3 2 7 3" xfId="25910"/>
    <cellStyle name="Note 3 2 9" xfId="25911"/>
    <cellStyle name="Ввод  3 2 3" xfId="25912"/>
    <cellStyle name="Note 3 2 9 2" xfId="25913"/>
    <cellStyle name="Note 3 3" xfId="25914"/>
    <cellStyle name="Note 3 3 2" xfId="25915"/>
    <cellStyle name="Note 3 3 2 2" xfId="25916"/>
    <cellStyle name="Note 3 3 2 2 2" xfId="25917"/>
    <cellStyle name="Note 3 3 2 3 2" xfId="25918"/>
    <cellStyle name="警告文字 2 3 2 3" xfId="25919"/>
    <cellStyle name="常规 4 6 2 4" xfId="25920"/>
    <cellStyle name="Note 3 3 2 4 2" xfId="25921"/>
    <cellStyle name="Note 3 3 3" xfId="25922"/>
    <cellStyle name="Note 3 3 3 2" xfId="25923"/>
    <cellStyle name="Output 2 2 2 4 3 2" xfId="25924"/>
    <cellStyle name="Note 3 3 4" xfId="25925"/>
    <cellStyle name="超链接 5 4 2 2 5" xfId="25926"/>
    <cellStyle name="Note 3 3 4 2" xfId="25927"/>
    <cellStyle name="Output 2 2 2 4 3 3" xfId="25928"/>
    <cellStyle name="Note 3 3 5" xfId="25929"/>
    <cellStyle name="Note 3 3 5 2" xfId="25930"/>
    <cellStyle name="常规 42 4 3 3 2 2 2" xfId="25931"/>
    <cellStyle name="Note 3 3 6" xfId="25932"/>
    <cellStyle name="常规 13 7 2" xfId="25933"/>
    <cellStyle name="Note 3 4" xfId="25934"/>
    <cellStyle name="Note 3 4 2 3" xfId="25935"/>
    <cellStyle name="Output 2 5 2" xfId="25936"/>
    <cellStyle name="常规 2 3 2 2 2 3 2 2 2" xfId="25937"/>
    <cellStyle name="Note 3 4 3" xfId="25938"/>
    <cellStyle name="常规 2 3 2 2 2 3 2 2 2 2" xfId="25939"/>
    <cellStyle name="Note 3 4 3 2" xfId="25940"/>
    <cellStyle name="常规 2 3 2 2 2 3 2 2 3" xfId="25941"/>
    <cellStyle name="Output 2 2 2 4 4 2" xfId="25942"/>
    <cellStyle name="Note 3 4 4" xfId="25943"/>
    <cellStyle name="Note 3 4 4 2" xfId="25944"/>
    <cellStyle name="常规 2 3 2 2 2 3 2 2 4" xfId="25945"/>
    <cellStyle name="超链接 3 4 4 3 2 2" xfId="25946"/>
    <cellStyle name="Output 2 2 2 4 4 3" xfId="25947"/>
    <cellStyle name="Note 3 4 5" xfId="25948"/>
    <cellStyle name="超链接 5 4 3 3 5" xfId="25949"/>
    <cellStyle name="Note 3 4 5 2" xfId="25950"/>
    <cellStyle name="超链接 3 4 4 3 2 3" xfId="25951"/>
    <cellStyle name="Note 3 4 6" xfId="25952"/>
    <cellStyle name="Note 3 4 6 2" xfId="25953"/>
    <cellStyle name="Note 3 5" xfId="25954"/>
    <cellStyle name="Note 3 5 2" xfId="25955"/>
    <cellStyle name="Note 3 5 2 2" xfId="25956"/>
    <cellStyle name="Note 3 5 3" xfId="25957"/>
    <cellStyle name="Note 3 5 3 2" xfId="25958"/>
    <cellStyle name="差_123东南亚分部各类数据统计201206（1）_1类数据统计201303 2 2" xfId="25959"/>
    <cellStyle name="Output 2 2 2 4 5 2" xfId="25960"/>
    <cellStyle name="Note 3 5 4" xfId="25961"/>
    <cellStyle name="Note 3 5 4 2" xfId="25962"/>
    <cellStyle name="超链接 3 4 4 3 3 2" xfId="25963"/>
    <cellStyle name="Output 2 2 2 4 5 3" xfId="25964"/>
    <cellStyle name="Note 3 5 5" xfId="25965"/>
    <cellStyle name="好_123东南亚分部各类数据统计201206（1）_130411_contact list of coslink coscon sea form" xfId="25966"/>
    <cellStyle name="超链接 3 4 4 3 3 2 2" xfId="25967"/>
    <cellStyle name="Note 3 5 5 2" xfId="25968"/>
    <cellStyle name="Note 3 6" xfId="25969"/>
    <cellStyle name="Note 3 6 2" xfId="25970"/>
    <cellStyle name="좋음 2 6" xfId="25971"/>
    <cellStyle name="계산 2 2 3" xfId="25972"/>
    <cellStyle name="Note 3 6 2 2" xfId="25973"/>
    <cellStyle name="Note 3 6 3" xfId="25974"/>
    <cellStyle name="Note 3 7 2" xfId="25975"/>
    <cellStyle name="계산 3 2 3" xfId="25976"/>
    <cellStyle name="Note 3 7 2 2" xfId="25977"/>
    <cellStyle name="Note 3 7 3" xfId="25978"/>
    <cellStyle name="Note 3 8 2" xfId="25979"/>
    <cellStyle name="계산 4 2 3" xfId="25980"/>
    <cellStyle name="Note 3 8 2 2" xfId="25981"/>
    <cellStyle name="Note 3 8 3" xfId="25982"/>
    <cellStyle name="Note 3 9" xfId="25983"/>
    <cellStyle name="Note 3 9 2" xfId="25984"/>
    <cellStyle name="合計 2 5 2 4 4" xfId="25985"/>
    <cellStyle name="Note 4 12" xfId="25986"/>
    <cellStyle name="常规 4 4 2 2 3 2 3" xfId="25987"/>
    <cellStyle name="Note 4 2 2 2" xfId="25988"/>
    <cellStyle name="常规 4 4 2 2 3 2 3 2" xfId="25989"/>
    <cellStyle name="Note 4 2 2 2 2" xfId="25990"/>
    <cellStyle name="Note 4 2 2 2 2 2" xfId="25991"/>
    <cellStyle name="備註 2 4 3 2 4 2" xfId="25992"/>
    <cellStyle name="Note 4 2 2 3" xfId="25993"/>
    <cellStyle name="常规 21 5 2 2 3" xfId="25994"/>
    <cellStyle name="Note 4 2 2 3 2" xfId="25995"/>
    <cellStyle name="Note 4 2 2 4" xfId="25996"/>
    <cellStyle name="Note 4 2 2 4 2" xfId="25997"/>
    <cellStyle name="常规 2 3 12" xfId="25998"/>
    <cellStyle name="超链接 2 8 3" xfId="25999"/>
    <cellStyle name="Note 4 2 2 7" xfId="26000"/>
    <cellStyle name="Note 4 2 3 2 2" xfId="26001"/>
    <cellStyle name="Note 4 2 3 3 2" xfId="26002"/>
    <cellStyle name="輔色3 2 11" xfId="26003"/>
    <cellStyle name="Note 4 2 3 4 2" xfId="26004"/>
    <cellStyle name="Note 4 2 3 5" xfId="26005"/>
    <cellStyle name="標題 1 2 2 6" xfId="26006"/>
    <cellStyle name="Note 4 2 3 5 2" xfId="26007"/>
    <cellStyle name="超链接 2 9 2" xfId="26008"/>
    <cellStyle name="Note 4 2 3 6" xfId="26009"/>
    <cellStyle name="標題 1 2 2 7" xfId="26010"/>
    <cellStyle name="计算 2 2 2 5 5" xfId="26011"/>
    <cellStyle name="Note 4 2 4 2 2" xfId="26012"/>
    <cellStyle name="Note 4 2 4 3 2" xfId="26013"/>
    <cellStyle name="Note 4 2 8 2" xfId="26014"/>
    <cellStyle name="Note 4 3 2 3 2" xfId="26015"/>
    <cellStyle name="Note 4 3 2 4 2" xfId="26016"/>
    <cellStyle name="常规 7 3 12" xfId="26017"/>
    <cellStyle name="출력 2 3 10 2" xfId="26018"/>
    <cellStyle name="計算方式 2 4 3 2 4 3" xfId="26019"/>
    <cellStyle name="Output 2 2 2 2 2 2" xfId="26020"/>
    <cellStyle name="超链接 3 4 4 4 2 3" xfId="26021"/>
    <cellStyle name="Note 4 4 6" xfId="26022"/>
    <cellStyle name="超链接 3 4 4 4 2 4" xfId="26023"/>
    <cellStyle name="Note 4 4 7" xfId="26024"/>
    <cellStyle name="Note 4 5 2 2" xfId="26025"/>
    <cellStyle name="Note 4 5 4 2" xfId="26026"/>
    <cellStyle name="Note 4 5 5 2" xfId="26027"/>
    <cellStyle name="計算方式 2 10 10 2" xfId="26028"/>
    <cellStyle name="Note 4 7 2 2" xfId="26029"/>
    <cellStyle name="Note 4 8" xfId="26030"/>
    <cellStyle name="Note 4 8 2" xfId="26031"/>
    <cellStyle name="合計 2 2 7 12" xfId="26032"/>
    <cellStyle name="Note 4 8 2 2" xfId="26033"/>
    <cellStyle name="Note 4 9" xfId="26034"/>
    <cellStyle name="合計 2 5 2 5 12" xfId="26035"/>
    <cellStyle name="Note 4 9 2" xfId="26036"/>
    <cellStyle name="常规 2 4 2 2 2 2 2 2 3" xfId="26037"/>
    <cellStyle name="Note 5 4 2" xfId="26038"/>
    <cellStyle name="Note 5 5 2" xfId="26039"/>
    <cellStyle name="Note 5 6 2" xfId="26040"/>
    <cellStyle name="Note 5 7 2" xfId="26041"/>
    <cellStyle name="Note 5 8" xfId="26042"/>
    <cellStyle name="Note 5 8 2" xfId="26043"/>
    <cellStyle name="Note 5 9" xfId="26044"/>
    <cellStyle name="Note 5 9 2" xfId="26045"/>
    <cellStyle name="輸出 2 4 4 2 5 2" xfId="26046"/>
    <cellStyle name="Œ…‹æØ‚è [0.00]_PRODUCT DETAIL Q1" xfId="26047"/>
    <cellStyle name="Output 2 11" xfId="26048"/>
    <cellStyle name="Output 2 12" xfId="26049"/>
    <cellStyle name="Output 2 13" xfId="26050"/>
    <cellStyle name="Output 2 15" xfId="26051"/>
    <cellStyle name="Output 2 2" xfId="26052"/>
    <cellStyle name="Output 2 2 2" xfId="26053"/>
    <cellStyle name="常规 3 5 3 2 2 4" xfId="26054"/>
    <cellStyle name="Output 2 2 2 10 2" xfId="26055"/>
    <cellStyle name="Output 2 2 2 10 3" xfId="26056"/>
    <cellStyle name="超链接 2 6 5 2 2" xfId="26057"/>
    <cellStyle name="Output 2 2 2 11" xfId="26058"/>
    <cellStyle name="출력 2 3 10 3" xfId="26059"/>
    <cellStyle name="Output 2 2 2 2 2 3" xfId="26060"/>
    <cellStyle name="Output 2 2 2 2 2 3 2" xfId="26061"/>
    <cellStyle name="備註 2 5 3 2 10" xfId="26062"/>
    <cellStyle name="Output 2 2 2 2 2 3 3" xfId="26063"/>
    <cellStyle name="差_123东南亚分部各类数据统计201206（1）_副本东南亚分部各类数据统计201303 2 2" xfId="26064"/>
    <cellStyle name="Output 2 2 2 2 2 4" xfId="26065"/>
    <cellStyle name="Output 2 2 2 2 2 4 2" xfId="26066"/>
    <cellStyle name="Output 2 2 2 2 2 4 3" xfId="26067"/>
    <cellStyle name="Output 2 2 2 2 6" xfId="26068"/>
    <cellStyle name="計算方式 2 4 3 2 8 3" xfId="26069"/>
    <cellStyle name="Output 2 2 2 2 6 2" xfId="26070"/>
    <cellStyle name="Output 2 2 2 2 6 3" xfId="26071"/>
    <cellStyle name="Output 2 2 2 2 8" xfId="26072"/>
    <cellStyle name="Output 2 2 2 2 9" xfId="26073"/>
    <cellStyle name="Output 2 2 2 3 3" xfId="26074"/>
    <cellStyle name="Output 2 2 2 3 4" xfId="26075"/>
    <cellStyle name="Output 2 2 2 4" xfId="26076"/>
    <cellStyle name="差_中远印度各类数据统计201212 2" xfId="26077"/>
    <cellStyle name="Output 2 2 2 4 2" xfId="26078"/>
    <cellStyle name="差_中远印度各类数据统计201212 2 2" xfId="26079"/>
    <cellStyle name="Output 2 2 2 4 4" xfId="26080"/>
    <cellStyle name="計算方式 2 3 2 5 2 5 2" xfId="26081"/>
    <cellStyle name="差_123东南亚分部各类数据统计201206（1）_1类数据统计201303 2" xfId="26082"/>
    <cellStyle name="Output 2 2 2 4 5" xfId="26083"/>
    <cellStyle name="Output 2 2 2 4 8" xfId="26084"/>
    <cellStyle name="合計 2 15 6 2" xfId="26085"/>
    <cellStyle name="Output 2 2 2 5" xfId="26086"/>
    <cellStyle name="Output 2 2 2 5 2" xfId="26087"/>
    <cellStyle name="Output 2 2 2 5 3" xfId="26088"/>
    <cellStyle name="Output 2 2 2 5 4" xfId="26089"/>
    <cellStyle name="合計 2 15 6 3" xfId="26090"/>
    <cellStyle name="Output 2 2 2 6" xfId="26091"/>
    <cellStyle name="Output 2 2 2 6 3" xfId="26092"/>
    <cellStyle name="Output 2 2 2 6 4" xfId="26093"/>
    <cellStyle name="Output 2 2 3" xfId="26094"/>
    <cellStyle name="Output 2 2 3 2" xfId="26095"/>
    <cellStyle name="常规 5 3 2 4" xfId="26096"/>
    <cellStyle name="Output 2 2 3 2 2" xfId="26097"/>
    <cellStyle name="常规 5 3 2 4 2" xfId="26098"/>
    <cellStyle name="計算方式 2 4 4 2 4 3" xfId="26099"/>
    <cellStyle name="Output 2 2 3 2 2 2" xfId="26100"/>
    <cellStyle name="常规 5 3 2 4 2 2" xfId="26101"/>
    <cellStyle name="Output 2 2 3 2 4" xfId="26102"/>
    <cellStyle name="常规 5 3 2 4 4" xfId="26103"/>
    <cellStyle name="常规 2 2 2 2 2 5 2 2 2" xfId="26104"/>
    <cellStyle name="Output 2 2 3 2 4 3" xfId="26105"/>
    <cellStyle name="Output 2 2 3 3" xfId="26106"/>
    <cellStyle name="差_2012Q1_B50306CVI 2" xfId="26107"/>
    <cellStyle name="常规 5 3 2 5" xfId="26108"/>
    <cellStyle name="Output 2 2 3 3 3" xfId="26109"/>
    <cellStyle name="Output 2 2 3 4" xfId="26110"/>
    <cellStyle name="差_2012Q1_B50306CVI 3" xfId="26111"/>
    <cellStyle name="常规 5 3 2 6" xfId="26112"/>
    <cellStyle name="Output 2 2 3 4 2" xfId="26113"/>
    <cellStyle name="常规 5 3 2 6 2" xfId="26114"/>
    <cellStyle name="Output 2 2 3 4 3" xfId="26115"/>
    <cellStyle name="合計 2 15 7 2" xfId="26116"/>
    <cellStyle name="Output 2 2 3 5" xfId="26117"/>
    <cellStyle name="常规 5 3 2 7" xfId="26118"/>
    <cellStyle name="Output 2 2 3 5 2" xfId="26119"/>
    <cellStyle name="超链接 5 3 2 2 2 2" xfId="26120"/>
    <cellStyle name="Output 2 2 3 5 3" xfId="26121"/>
    <cellStyle name="合計 2 15 7 3" xfId="26122"/>
    <cellStyle name="Output 2 2 3 6" xfId="26123"/>
    <cellStyle name="常规 5 3 2 8" xfId="26124"/>
    <cellStyle name="Output 2 2 3 6 2" xfId="26125"/>
    <cellStyle name="Output 2 2 3 6 3" xfId="26126"/>
    <cellStyle name="Output 2 2 4" xfId="26127"/>
    <cellStyle name="Output 2 2 4 2" xfId="26128"/>
    <cellStyle name="差_JSH-20130416 3" xfId="26129"/>
    <cellStyle name="常规 5 3 3 4" xfId="26130"/>
    <cellStyle name="Output 2 2 4 2 3" xfId="26131"/>
    <cellStyle name="常规 5 3 3 4 3" xfId="26132"/>
    <cellStyle name="Output 2 2 4 2 4" xfId="26133"/>
    <cellStyle name="Output 2 2 4 3 2" xfId="26134"/>
    <cellStyle name="Output 2 2 4 3 3" xfId="26135"/>
    <cellStyle name="輸入 2 2 2 5 10 2" xfId="26136"/>
    <cellStyle name="Output 2 2 4 4 2" xfId="26137"/>
    <cellStyle name="輸入 2 2 2 5 10 3" xfId="26138"/>
    <cellStyle name="Output 2 2 4 4 3" xfId="26139"/>
    <cellStyle name="輸入 2 2 2 5 11" xfId="26140"/>
    <cellStyle name="合計 2 15 8 2" xfId="26141"/>
    <cellStyle name="Output 2 2 4 5" xfId="26142"/>
    <cellStyle name="常规 5 3 3 7" xfId="26143"/>
    <cellStyle name="超链接 5 3 2 3 2 2" xfId="26144"/>
    <cellStyle name="Output 2 2 4 5 3" xfId="26145"/>
    <cellStyle name="輸入 2 2 2 5 12" xfId="26146"/>
    <cellStyle name="合計 2 15 8 3" xfId="26147"/>
    <cellStyle name="Output 2 2 4 6" xfId="26148"/>
    <cellStyle name="常规 5 3 3 8" xfId="26149"/>
    <cellStyle name="输出 2 2 4" xfId="26150"/>
    <cellStyle name="Output 2 2 4 6 2" xfId="26151"/>
    <cellStyle name="输出 2 2 5" xfId="26152"/>
    <cellStyle name="超链接 5 3 2 3 3 2" xfId="26153"/>
    <cellStyle name="Output 2 2 4 6 3" xfId="26154"/>
    <cellStyle name="Output 2 2 4 9" xfId="26155"/>
    <cellStyle name="常规 2 4" xfId="26156"/>
    <cellStyle name="Output 2 2 5" xfId="26157"/>
    <cellStyle name="Output 2 2 5 2" xfId="26158"/>
    <cellStyle name="常规 48 3 2 7" xfId="26159"/>
    <cellStyle name="常规 5 3 4 4" xfId="26160"/>
    <cellStyle name="Output 2 2 5 2 2" xfId="26161"/>
    <cellStyle name="常规 48 3 2 7 2" xfId="26162"/>
    <cellStyle name="Output 2 2 5 3" xfId="26163"/>
    <cellStyle name="常规 48 3 2 8" xfId="26164"/>
    <cellStyle name="常规 5 3 4 5" xfId="26165"/>
    <cellStyle name="Output 2 2 5 3 2" xfId="26166"/>
    <cellStyle name="Output 2 2 5 3 3" xfId="26167"/>
    <cellStyle name="輸入 2 3 2 5 2 2 2" xfId="26168"/>
    <cellStyle name="合計 2 15 9 2" xfId="26169"/>
    <cellStyle name="Output 2 2 5 5" xfId="26170"/>
    <cellStyle name="常规 5 3 4 7" xfId="26171"/>
    <cellStyle name="超链接 5 3 2 4 2 2" xfId="26172"/>
    <cellStyle name="Output 2 2 5 5 3" xfId="26173"/>
    <cellStyle name="輸入 2 3 2 5 2 2 3" xfId="26174"/>
    <cellStyle name="合計 2 15 9 3" xfId="26175"/>
    <cellStyle name="Output 2 2 5 6" xfId="26176"/>
    <cellStyle name="Output 2 2 5 8" xfId="26177"/>
    <cellStyle name="常规 3 3" xfId="26178"/>
    <cellStyle name="Output 2 2 6" xfId="26179"/>
    <cellStyle name="Output 2 2 6 2" xfId="26180"/>
    <cellStyle name="常规 5 3 5 4" xfId="26181"/>
    <cellStyle name="Output 2 2 6 2 2" xfId="26182"/>
    <cellStyle name="Output 2 2 6 3" xfId="26183"/>
    <cellStyle name="常规 5 3 5 5" xfId="26184"/>
    <cellStyle name="Output 2 2 6 4" xfId="26185"/>
    <cellStyle name="Output 2 3" xfId="26186"/>
    <cellStyle name="備註 2 4 2 4 2" xfId="26187"/>
    <cellStyle name="Output 2 3 10 2" xfId="26188"/>
    <cellStyle name="Output 2 3 11" xfId="26189"/>
    <cellStyle name="Output 3 4 2 2" xfId="26190"/>
    <cellStyle name="Output 2 3 12" xfId="26191"/>
    <cellStyle name="常规 25 2 3 2 2 2 5 2" xfId="26192"/>
    <cellStyle name="Output 4 2 2 2 2" xfId="26193"/>
    <cellStyle name="Output 3 4 2 3" xfId="26194"/>
    <cellStyle name="Output 2 3 13" xfId="26195"/>
    <cellStyle name="Output 4 2 2 2 3" xfId="26196"/>
    <cellStyle name="Title 4 2 2 2" xfId="26197"/>
    <cellStyle name="Output 2 3 2 10 3" xfId="26198"/>
    <cellStyle name="Output 2 4 6 3" xfId="26199"/>
    <cellStyle name="常规 2 6 6 2 2 2" xfId="26200"/>
    <cellStyle name="Output 2 3 2 13" xfId="26201"/>
    <cellStyle name="Output 2 3 2 2" xfId="26202"/>
    <cellStyle name="備註 2 6 2 2 4 2" xfId="26203"/>
    <cellStyle name="Output 2 3 2 2 3" xfId="26204"/>
    <cellStyle name="Output 2 3 2 2 4" xfId="26205"/>
    <cellStyle name="Output 2 3 2 3" xfId="26206"/>
    <cellStyle name="計算方式 2 5 3 3 4 3" xfId="26207"/>
    <cellStyle name="Output 2 3 2 3 2 2" xfId="26208"/>
    <cellStyle name="常规 3 2 5 4 2 3" xfId="26209"/>
    <cellStyle name="超链接 6 2" xfId="26210"/>
    <cellStyle name="常规 3 2 2 2 2 2 3 2 2" xfId="26211"/>
    <cellStyle name="Output 2 3 2 3 2 3" xfId="26212"/>
    <cellStyle name="Output 2 3 2 3 3" xfId="26213"/>
    <cellStyle name="Output 2 3 2 3 4" xfId="26214"/>
    <cellStyle name="Output 2 3 2 4 2 2" xfId="26215"/>
    <cellStyle name="常规 3 2 2 2 2 2 4 2 2" xfId="26216"/>
    <cellStyle name="Output 2 3 2 4 2 3" xfId="26217"/>
    <cellStyle name="标题 1 3 2" xfId="26218"/>
    <cellStyle name="Output 2 3 2 4 3" xfId="26219"/>
    <cellStyle name="Output 2 3 2 5" xfId="26220"/>
    <cellStyle name="Output 2 3 2 5 3" xfId="26221"/>
    <cellStyle name="Output 2 3 2 6" xfId="26222"/>
    <cellStyle name="Output 2 3 2 6 2" xfId="26223"/>
    <cellStyle name="常规 2 2 3 3 2 2 2 2 3" xfId="26224"/>
    <cellStyle name="Output 2 3 2 7 2" xfId="26225"/>
    <cellStyle name="Output 2 3 3 2 3" xfId="26226"/>
    <cellStyle name="常规 5 2 2 2 2 2 3" xfId="26227"/>
    <cellStyle name="Output 2 3 3 4" xfId="26228"/>
    <cellStyle name="常规 5 2 2 2 2 4" xfId="26229"/>
    <cellStyle name="常规 5 4 2 6" xfId="26230"/>
    <cellStyle name="Output 2 3 4" xfId="26231"/>
    <cellStyle name="備註 2 6 2 2 6" xfId="26232"/>
    <cellStyle name="常规 5 2 2 2 3" xfId="26233"/>
    <cellStyle name="Output 2 3 4 2" xfId="26234"/>
    <cellStyle name="備註 2 6 2 2 6 2" xfId="26235"/>
    <cellStyle name="常规 5 2 2 2 3 2" xfId="26236"/>
    <cellStyle name="常规 5 4 3 4" xfId="26237"/>
    <cellStyle name="Output 2 3 4 2 3" xfId="26238"/>
    <cellStyle name="常规 5 2 2 2 3 2 3" xfId="26239"/>
    <cellStyle name="Output 2 3 4 3" xfId="26240"/>
    <cellStyle name="常规 5 2 2 2 3 3" xfId="26241"/>
    <cellStyle name="Output 2 3 4 4" xfId="26242"/>
    <cellStyle name="常规 5 2 2 2 3 4" xfId="26243"/>
    <cellStyle name="Output 2 3 5" xfId="26244"/>
    <cellStyle name="備註 2 6 2 2 7" xfId="26245"/>
    <cellStyle name="常规 5 2 2 2 4" xfId="26246"/>
    <cellStyle name="Output 2 3 5 2" xfId="26247"/>
    <cellStyle name="備註 2 6 2 2 7 2" xfId="26248"/>
    <cellStyle name="常规 2 2 10" xfId="26249"/>
    <cellStyle name="常规 5 2 2 2 4 2" xfId="26250"/>
    <cellStyle name="常规 5 4 4 4" xfId="26251"/>
    <cellStyle name="Output 2 3 5 2 3" xfId="26252"/>
    <cellStyle name="常规 2 2 10 3" xfId="26253"/>
    <cellStyle name="常规 5 2 2 2 4 2 3" xfId="26254"/>
    <cellStyle name="Output 2 3 5 3" xfId="26255"/>
    <cellStyle name="常规 2 2 11" xfId="26256"/>
    <cellStyle name="常规 5 2 2 2 4 3" xfId="26257"/>
    <cellStyle name="常规 5 4 4 5" xfId="26258"/>
    <cellStyle name="Output 2 3 5 4" xfId="26259"/>
    <cellStyle name="常规 2 2 12" xfId="26260"/>
    <cellStyle name="常规 5 2 2 2 4 4" xfId="26261"/>
    <cellStyle name="Output 2 3 6" xfId="26262"/>
    <cellStyle name="備註 2 6 2 2 8" xfId="26263"/>
    <cellStyle name="常规 5 2 2 2 5" xfId="26264"/>
    <cellStyle name="Output 2 3 6 2" xfId="26265"/>
    <cellStyle name="備註 2 6 2 2 8 2" xfId="26266"/>
    <cellStyle name="常规 5 2 2 2 5 2" xfId="26267"/>
    <cellStyle name="Output 2 3 6 3" xfId="26268"/>
    <cellStyle name="Output 2 4" xfId="26269"/>
    <cellStyle name="常规 6 5 6 3" xfId="26270"/>
    <cellStyle name="Output 2 4 10" xfId="26271"/>
    <cellStyle name="Output 2 4 11" xfId="26272"/>
    <cellStyle name="Output 2 4 13" xfId="26273"/>
    <cellStyle name="Output 2 4 2 2" xfId="26274"/>
    <cellStyle name="Output 2 4 2 3" xfId="26275"/>
    <cellStyle name="Output 2 4 2 4" xfId="26276"/>
    <cellStyle name="Output 2 4 2 5" xfId="26277"/>
    <cellStyle name="Output 2 4 3 2 2" xfId="26278"/>
    <cellStyle name="常规 5 2 2 3 2 2 2" xfId="26279"/>
    <cellStyle name="Output 2 4 3 2 3" xfId="26280"/>
    <cellStyle name="常规 5 2 2 3 2 2 3" xfId="26281"/>
    <cellStyle name="Output 2 4 3 4" xfId="26282"/>
    <cellStyle name="常规 5 2 2 3 2 4" xfId="26283"/>
    <cellStyle name="常规 5 5 2 6" xfId="26284"/>
    <cellStyle name="Output 2 4 4 2 2" xfId="26285"/>
    <cellStyle name="常规 5 2 2 3 3 2 2" xfId="26286"/>
    <cellStyle name="Output 2 4 4 2 3" xfId="26287"/>
    <cellStyle name="常规 5 2 2 3 3 2 3" xfId="26288"/>
    <cellStyle name="Output 2 4 4 3" xfId="26289"/>
    <cellStyle name="常规 5 2 2 3 3 3" xfId="26290"/>
    <cellStyle name="Output 2 4 5 2" xfId="26291"/>
    <cellStyle name="常规 2 7 10" xfId="26292"/>
    <cellStyle name="常规 5 2 2 3 4 2" xfId="26293"/>
    <cellStyle name="Output 2 4 5 2 2" xfId="26294"/>
    <cellStyle name="Output 2 4 5 3" xfId="26295"/>
    <cellStyle name="常规 2 7 11" xfId="26296"/>
    <cellStyle name="常规 5 2 2 3 4 3" xfId="26297"/>
    <cellStyle name="Output 2 4 5 4" xfId="26298"/>
    <cellStyle name="常规 2 7 12" xfId="26299"/>
    <cellStyle name="Output 2 4 6" xfId="26300"/>
    <cellStyle name="常规 5 2 2 3 5" xfId="26301"/>
    <cellStyle name="Output 2 5" xfId="26302"/>
    <cellStyle name="Output 2 5 2 3" xfId="26303"/>
    <cellStyle name="常规 48 2 2 3 2 2 2" xfId="26304"/>
    <cellStyle name="常规 7 2 2 4 2" xfId="26305"/>
    <cellStyle name="Output 2 5 4" xfId="26306"/>
    <cellStyle name="常规 5 2 2 4 3" xfId="26307"/>
    <cellStyle name="Output 2 5 5" xfId="26308"/>
    <cellStyle name="常规 5 2 2 4 4" xfId="26309"/>
    <cellStyle name="Output 2 5 6" xfId="26310"/>
    <cellStyle name="常规 5 2 2 4 5" xfId="26311"/>
    <cellStyle name="Output 2 7 2 3" xfId="26312"/>
    <cellStyle name="常规 7 2 4 4 2" xfId="26313"/>
    <cellStyle name="常规 42 3 2 3 2 2" xfId="26314"/>
    <cellStyle name="Total 3 2 2 3" xfId="26315"/>
    <cellStyle name="Output 2 7 4" xfId="26316"/>
    <cellStyle name="常规 5 2 2 6 3" xfId="26317"/>
    <cellStyle name="Output 2 8 2 3" xfId="26318"/>
    <cellStyle name="常规 42 3 2 3 3 2" xfId="26319"/>
    <cellStyle name="Total 3 2 3 3" xfId="26320"/>
    <cellStyle name="超链接 2 13 3 2" xfId="26321"/>
    <cellStyle name="Output 2 8 4" xfId="26322"/>
    <cellStyle name="常规 5 2 2 7 3" xfId="26323"/>
    <cellStyle name="Output 2 9 2 2" xfId="26324"/>
    <cellStyle name="Output 2 9 2 3" xfId="26325"/>
    <cellStyle name="Total 3 2 4 2" xfId="26326"/>
    <cellStyle name="Output 2 9 3" xfId="26327"/>
    <cellStyle name="常规 5 2 2 8 2" xfId="26328"/>
    <cellStyle name="Output 2 9 4" xfId="26329"/>
    <cellStyle name="常规 5 2 2 8 3" xfId="26330"/>
    <cellStyle name="Output 3 10 2" xfId="26331"/>
    <cellStyle name="요약 2 3 2 2 6 3" xfId="26332"/>
    <cellStyle name="Output 3 12" xfId="26333"/>
    <cellStyle name="Output 3 2" xfId="26334"/>
    <cellStyle name="Output 3 2 10 2" xfId="26335"/>
    <cellStyle name="Output 3 2 2 4 2" xfId="26336"/>
    <cellStyle name="Output 3 2 2 4 3" xfId="26337"/>
    <cellStyle name="汇总 2 2 2 16" xfId="26338"/>
    <cellStyle name="Output 3 2 2 5 2" xfId="26339"/>
    <cellStyle name="常规 2 2 2 4 2 2 2 2 2" xfId="26340"/>
    <cellStyle name="Output 3 2 2 5 3" xfId="26341"/>
    <cellStyle name="Output 3 2 4 2 3" xfId="26342"/>
    <cellStyle name="常规 42 6 2 3 2" xfId="26343"/>
    <cellStyle name="常规 49 3 3" xfId="26344"/>
    <cellStyle name="Output 3 2 4 3" xfId="26345"/>
    <cellStyle name="常规 49 4" xfId="26346"/>
    <cellStyle name="常规 54 4" xfId="26347"/>
    <cellStyle name="常规 6 3 3 5" xfId="26348"/>
    <cellStyle name="Output 3 2 4 4" xfId="26349"/>
    <cellStyle name="常规 49 5" xfId="26350"/>
    <cellStyle name="常规 6 3 3 6" xfId="26351"/>
    <cellStyle name="Output 3 2 5" xfId="26352"/>
    <cellStyle name="Output 3 2 5 3" xfId="26353"/>
    <cellStyle name="常规 49 3 2 8" xfId="26354"/>
    <cellStyle name="常规 6 3 4 5" xfId="26355"/>
    <cellStyle name="常规 60 4" xfId="26356"/>
    <cellStyle name="Output 3 2 5 4" xfId="26357"/>
    <cellStyle name="常规 6 3 4 6" xfId="26358"/>
    <cellStyle name="好_LMD PA2 study (2)" xfId="26359"/>
    <cellStyle name="Output 3 2 6" xfId="26360"/>
    <cellStyle name="Output 3 2 7" xfId="26361"/>
    <cellStyle name="Output 3 2 7 3" xfId="26362"/>
    <cellStyle name="常规 57 4" xfId="26363"/>
    <cellStyle name="Output 3 2 8 3" xfId="26364"/>
    <cellStyle name="Output 3 2 9 3" xfId="26365"/>
    <cellStyle name="Output 3 3" xfId="26366"/>
    <cellStyle name="備註 2 4 2 5 2" xfId="26367"/>
    <cellStyle name="Output 3 3 2" xfId="26368"/>
    <cellStyle name="備註 2 6 3 2 4" xfId="26369"/>
    <cellStyle name="好 2 14" xfId="26370"/>
    <cellStyle name="Output 3 3 2 3" xfId="26371"/>
    <cellStyle name="Output 3 3 3" xfId="26372"/>
    <cellStyle name="備註 2 6 3 2 5" xfId="26373"/>
    <cellStyle name="常规 5 2 3 2 2" xfId="26374"/>
    <cellStyle name="Output 3 3 3 2" xfId="26375"/>
    <cellStyle name="備註 2 6 3 2 5 2" xfId="26376"/>
    <cellStyle name="常规 5 2 3 2 2 2" xfId="26377"/>
    <cellStyle name="常规 6 4 2 4" xfId="26378"/>
    <cellStyle name="Output 3 3 3 3" xfId="26379"/>
    <cellStyle name="常规 5 2 3 2 2 3" xfId="26380"/>
    <cellStyle name="常规 6 4 2 5" xfId="26381"/>
    <cellStyle name="Output 3 3 4" xfId="26382"/>
    <cellStyle name="備註 2 6 3 2 6" xfId="26383"/>
    <cellStyle name="常规 5 2 3 2 3" xfId="26384"/>
    <cellStyle name="Title 4 2 3 2 2" xfId="26385"/>
    <cellStyle name="Output 3 3 4 2" xfId="26386"/>
    <cellStyle name="備註 2 6 3 2 6 2" xfId="26387"/>
    <cellStyle name="常规 5 2 3 2 3 2" xfId="26388"/>
    <cellStyle name="常规 6 4 3 4" xfId="26389"/>
    <cellStyle name="Output 3 3 4 3" xfId="26390"/>
    <cellStyle name="常规 5 2 3 2 3 3" xfId="26391"/>
    <cellStyle name="常规 6 4 3 5" xfId="26392"/>
    <cellStyle name="Output 3 3 5" xfId="26393"/>
    <cellStyle name="備註 2 6 3 2 7" xfId="26394"/>
    <cellStyle name="常规 5 2 3 2 4" xfId="26395"/>
    <cellStyle name="常规 4 2 2 2 4 4" xfId="26396"/>
    <cellStyle name="SUZ" xfId="26397"/>
    <cellStyle name="Output 3 3 5 2" xfId="26398"/>
    <cellStyle name="備註 2 6 3 2 7 2" xfId="26399"/>
    <cellStyle name="常规 6 4 4 4" xfId="26400"/>
    <cellStyle name="常规 7 2 10" xfId="26401"/>
    <cellStyle name="Output 3 3 5 3" xfId="26402"/>
    <cellStyle name="常规 7 2 11" xfId="26403"/>
    <cellStyle name="輸出 2 3 6 2 3 3" xfId="26404"/>
    <cellStyle name="PSChar 2 2" xfId="26405"/>
    <cellStyle name="Output 3 3 6" xfId="26406"/>
    <cellStyle name="備註 2 6 3 2 8" xfId="26407"/>
    <cellStyle name="常规 5 2 3 2 5" xfId="26408"/>
    <cellStyle name="常规 3 8 2 2 2" xfId="26409"/>
    <cellStyle name="輸出 2 7 5 2 10" xfId="26410"/>
    <cellStyle name="常规 3 8 2 2 2 2" xfId="26411"/>
    <cellStyle name="Output 3 3 6 2" xfId="26412"/>
    <cellStyle name="備註 2 6 3 2 8 2" xfId="26413"/>
    <cellStyle name="Output 3 3 6 3" xfId="26414"/>
    <cellStyle name="常规 2 2 2 2 6 2 2 2" xfId="26415"/>
    <cellStyle name="Output 3 4" xfId="26416"/>
    <cellStyle name="Output 3 4 2" xfId="26417"/>
    <cellStyle name="Output 3 4 3" xfId="26418"/>
    <cellStyle name="常规 5 2 3 3 2" xfId="26419"/>
    <cellStyle name="Output 3 4 3 2" xfId="26420"/>
    <cellStyle name="常规 5 2 3 3 2 2" xfId="26421"/>
    <cellStyle name="常规 6 5 2 4" xfId="26422"/>
    <cellStyle name="Output 3 4 4" xfId="26423"/>
    <cellStyle name="常规 36 5 2 2 2" xfId="26424"/>
    <cellStyle name="常规 5 2 3 3 3" xfId="26425"/>
    <cellStyle name="Output 3 4 4 2" xfId="26426"/>
    <cellStyle name="常规 5 2 3 3 3 2" xfId="26427"/>
    <cellStyle name="常规 6 5 3 4" xfId="26428"/>
    <cellStyle name="Output 4 2 2 4 2" xfId="26429"/>
    <cellStyle name="Output 3 4 4 3" xfId="26430"/>
    <cellStyle name="常规 5 2 3 3 3 3" xfId="26431"/>
    <cellStyle name="常规 6 5 3 5" xfId="26432"/>
    <cellStyle name="Output 3 4 5" xfId="26433"/>
    <cellStyle name="常规 5 2 3 3 4" xfId="26434"/>
    <cellStyle name="Output 3 4 5 2" xfId="26435"/>
    <cellStyle name="常规 7 7 10" xfId="26436"/>
    <cellStyle name="Output 4 2 2 5 2" xfId="26437"/>
    <cellStyle name="Output 3 4 5 3" xfId="26438"/>
    <cellStyle name="常规 7 7 11" xfId="26439"/>
    <cellStyle name="一般 4 2 2 2" xfId="26440"/>
    <cellStyle name="輸出 2 3 6 2 4 3" xfId="26441"/>
    <cellStyle name="PSChar 3 2" xfId="26442"/>
    <cellStyle name="常规 3 8 2 3 2" xfId="26443"/>
    <cellStyle name="合計 2 7 4 10" xfId="26444"/>
    <cellStyle name="Output 3 4 6" xfId="26445"/>
    <cellStyle name="一般 4 2 2 3" xfId="26446"/>
    <cellStyle name="PSChar 3 3" xfId="26447"/>
    <cellStyle name="合計 2 7 4 11" xfId="26448"/>
    <cellStyle name="Output 3 4 7" xfId="26449"/>
    <cellStyle name="常规 2 2 2 2 6 2 2 3" xfId="26450"/>
    <cellStyle name="Output 3 5" xfId="26451"/>
    <cellStyle name="Output 3 5 2" xfId="26452"/>
    <cellStyle name="Output 4 2 3 2 2" xfId="26453"/>
    <cellStyle name="Output 3 5 2 3" xfId="26454"/>
    <cellStyle name="常规 48 2 2 4 2 2 2" xfId="26455"/>
    <cellStyle name="常规 7 3 2 4 2" xfId="26456"/>
    <cellStyle name="Output 3 5 3" xfId="26457"/>
    <cellStyle name="常规 5 2 3 4 2" xfId="26458"/>
    <cellStyle name="Output 3 6 2 2" xfId="26459"/>
    <cellStyle name="Output 4 2 4 2 2" xfId="26460"/>
    <cellStyle name="Output 3 6 2 3" xfId="26461"/>
    <cellStyle name="常规 7 3 3 4 2" xfId="26462"/>
    <cellStyle name="Output 3 6 3" xfId="26463"/>
    <cellStyle name="常规 5 2 3 5 2" xfId="26464"/>
    <cellStyle name="Output 3 6 4" xfId="26465"/>
    <cellStyle name="常规 5 2 3 5 3" xfId="26466"/>
    <cellStyle name="Output 4 2 5 2 2" xfId="26467"/>
    <cellStyle name="Output 3 7 2 3" xfId="26468"/>
    <cellStyle name="Total 3 3 2 2" xfId="26469"/>
    <cellStyle name="Output 3 7 3" xfId="26470"/>
    <cellStyle name="常规 5 2 3 6 2" xfId="26471"/>
    <cellStyle name="常规 42 3 2 4 2 2" xfId="26472"/>
    <cellStyle name="Total 3 3 2 3" xfId="26473"/>
    <cellStyle name="Output 3 7 4" xfId="26474"/>
    <cellStyle name="Output 3 8 2" xfId="26475"/>
    <cellStyle name="好_COSCON THAILAND COSNAM STAFF 2012 JULY_东南亚分部各类数据统计201303 xls201304 2" xfId="26476"/>
    <cellStyle name="Total 3 3 3 2" xfId="26477"/>
    <cellStyle name="Output 3 8 3" xfId="26478"/>
    <cellStyle name="Output 3 9 2" xfId="26479"/>
    <cellStyle name="Output 4 11" xfId="26480"/>
    <cellStyle name="汇总 2 2 4 2 6 3" xfId="26481"/>
    <cellStyle name="Total 2 3 5 3" xfId="26482"/>
    <cellStyle name="Output 4 13" xfId="26483"/>
    <cellStyle name="Output 4 2" xfId="26484"/>
    <cellStyle name="超链接 5 2 3 2 3 2 2" xfId="26485"/>
    <cellStyle name="常规 25 2 3 2 2 2 5" xfId="26486"/>
    <cellStyle name="Output 4 2 2 2" xfId="26487"/>
    <cellStyle name="Output 4 2 2 2 2 2" xfId="26488"/>
    <cellStyle name="Output 4 2 2 2 2 3" xfId="26489"/>
    <cellStyle name="Output 4 2 2 2 3 2" xfId="26490"/>
    <cellStyle name="Output 4 2 2 2 3 3" xfId="26491"/>
    <cellStyle name="Output 4 2 2 2 4" xfId="26492"/>
    <cellStyle name="說明文字 7" xfId="26493"/>
    <cellStyle name="Output 4 2 2 2 4 2" xfId="26494"/>
    <cellStyle name="常规 2 2 2 2 2 2 2 2 5" xfId="26495"/>
    <cellStyle name="說明文字 8" xfId="26496"/>
    <cellStyle name="Output 4 2 2 2 4 3" xfId="26497"/>
    <cellStyle name="常规 5 2 2 2 10" xfId="26498"/>
    <cellStyle name="Output 4 2 2 2 5" xfId="26499"/>
    <cellStyle name="Output 4 2 2 2 6" xfId="26500"/>
    <cellStyle name="超链接 5 2 3 2 3 2 3" xfId="26501"/>
    <cellStyle name="常规 25 2 3 2 2 2 6" xfId="26502"/>
    <cellStyle name="Output 4 2 2 3" xfId="26503"/>
    <cellStyle name="Output 4 2 2 3 3" xfId="26504"/>
    <cellStyle name="常规 5 2 3 3 2 4" xfId="26505"/>
    <cellStyle name="常规 6 5 2 6" xfId="26506"/>
    <cellStyle name="Output 4 2 2 4" xfId="26507"/>
    <cellStyle name="Output 4 2 2 4 3" xfId="26508"/>
    <cellStyle name="常规 6 5 3 6" xfId="26509"/>
    <cellStyle name="常规 2 2 2 4 3 2 2 2 2" xfId="26510"/>
    <cellStyle name="Output 4 2 2 5 3" xfId="26511"/>
    <cellStyle name="合計 2 7 4 10 3" xfId="26512"/>
    <cellStyle name="Output 4 2 2 6 2" xfId="26513"/>
    <cellStyle name="Output 4 2 2 6 3" xfId="26514"/>
    <cellStyle name="Output 4 2 3 2" xfId="26515"/>
    <cellStyle name="常规 48 2 2 4 2 2" xfId="26516"/>
    <cellStyle name="常规 7 3 2 4" xfId="26517"/>
    <cellStyle name="Output 4 2 3 3" xfId="26518"/>
    <cellStyle name="常规 48 2 2 4 2 3" xfId="26519"/>
    <cellStyle name="常规 7 3 2 5" xfId="26520"/>
    <cellStyle name="Output 4 2 3 3 2" xfId="26521"/>
    <cellStyle name="常规 5 2 3 4 2 3" xfId="26522"/>
    <cellStyle name="常规 6 6 2 5" xfId="26523"/>
    <cellStyle name="常规 7 3 2 5 2" xfId="26524"/>
    <cellStyle name="Output 4 2 3 3 3" xfId="26525"/>
    <cellStyle name="常规 6 6 2 6" xfId="26526"/>
    <cellStyle name="常规 7 3 2 5 3" xfId="26527"/>
    <cellStyle name="Output 4 2 3 4" xfId="26528"/>
    <cellStyle name="常规 7 3 2 6" xfId="26529"/>
    <cellStyle name="Output 4 2 3 4 3" xfId="26530"/>
    <cellStyle name="常规 7 3 2 6 3" xfId="26531"/>
    <cellStyle name="Output 4 2 3 5 2" xfId="26532"/>
    <cellStyle name="常规 7 3 2 7 2" xfId="26533"/>
    <cellStyle name="超链接 5 5 2 2 2 2" xfId="26534"/>
    <cellStyle name="Output 4 2 3 5 3" xfId="26535"/>
    <cellStyle name="常规 7 3 2 7 3" xfId="26536"/>
    <cellStyle name="Output 4 2 3 6 2" xfId="26537"/>
    <cellStyle name="常规 7 3 2 8 2" xfId="26538"/>
    <cellStyle name="Output 4 2 3 6 3" xfId="26539"/>
    <cellStyle name="常规 7 3 2 8 3" xfId="26540"/>
    <cellStyle name="Output 4 2 4" xfId="26541"/>
    <cellStyle name="常规 48 2 2 4 3" xfId="26542"/>
    <cellStyle name="Output 4 2 4 2" xfId="26543"/>
    <cellStyle name="常规 48 2 2 4 3 2" xfId="26544"/>
    <cellStyle name="常规 7 3 3 4" xfId="26545"/>
    <cellStyle name="Output 4 2 4 3" xfId="26546"/>
    <cellStyle name="常规 7 3 3 5" xfId="26547"/>
    <cellStyle name="備註 2 6 2 11" xfId="26548"/>
    <cellStyle name="Output 4 2 4 3 2" xfId="26549"/>
    <cellStyle name="Total 2 2 2 2 3 2" xfId="26550"/>
    <cellStyle name="Output 4 2 4 3 3" xfId="26551"/>
    <cellStyle name="Output 4 2 4 4" xfId="26552"/>
    <cellStyle name="常规 7 3 3 6" xfId="26553"/>
    <cellStyle name="Output 4 2 4 4 2" xfId="26554"/>
    <cellStyle name="Total 2 2 2 2 4 2" xfId="26555"/>
    <cellStyle name="Output 4 2 4 4 3" xfId="26556"/>
    <cellStyle name="Output 4 2 4 5 2" xfId="26557"/>
    <cellStyle name="Output 4 2 4 8" xfId="26558"/>
    <cellStyle name="Output 4 2 5" xfId="26559"/>
    <cellStyle name="常规 48 2 2 4 4" xfId="26560"/>
    <cellStyle name="Output 4 2 5 2" xfId="26561"/>
    <cellStyle name="Total 2 2 2 3 2 2" xfId="26562"/>
    <cellStyle name="Output 4 2 5 2 3" xfId="26563"/>
    <cellStyle name="Output 4 2 5 3" xfId="26564"/>
    <cellStyle name="Output 4 2 6" xfId="26565"/>
    <cellStyle name="Output 4 2 6 2" xfId="26566"/>
    <cellStyle name="Output 4 2 6 2 2" xfId="26567"/>
    <cellStyle name="Total 2 2 2 4 2 2" xfId="26568"/>
    <cellStyle name="Output 4 2 6 2 3" xfId="26569"/>
    <cellStyle name="Output 4 2 6 3" xfId="26570"/>
    <cellStyle name="輸出 2 3 2 4 2 5 2" xfId="26571"/>
    <cellStyle name="Output 4 2 7" xfId="26572"/>
    <cellStyle name="Output 4 2 7 2" xfId="26573"/>
    <cellStyle name="计算 2 2 15" xfId="26574"/>
    <cellStyle name="Output 4 2 7 2 2" xfId="26575"/>
    <cellStyle name="计算 2 2 16" xfId="26576"/>
    <cellStyle name="Output 4 2 7 2 3" xfId="26577"/>
    <cellStyle name="Output 4 2 7 3" xfId="26578"/>
    <cellStyle name="Output 4 2 8 2" xfId="26579"/>
    <cellStyle name="Output 4 2 8 3" xfId="26580"/>
    <cellStyle name="Output 4 2 9 2" xfId="26581"/>
    <cellStyle name="Output 4 2 9 3" xfId="26582"/>
    <cellStyle name="Output 4 3" xfId="26583"/>
    <cellStyle name="備註 2 4 2 6 2" xfId="26584"/>
    <cellStyle name="Output 4 3 2" xfId="26585"/>
    <cellStyle name="標題 9" xfId="26586"/>
    <cellStyle name="Output 4 3 2 2" xfId="26587"/>
    <cellStyle name="標題 9 2" xfId="26588"/>
    <cellStyle name="Output 4 4 2 3" xfId="26589"/>
    <cellStyle name="Output 4 3 2 2 2" xfId="26590"/>
    <cellStyle name="Output 4 3 2 3" xfId="26591"/>
    <cellStyle name="Output 4 3 2 3 3" xfId="26592"/>
    <cellStyle name="Output 4 3 2 4" xfId="26593"/>
    <cellStyle name="Output 4 4 4 3" xfId="26594"/>
    <cellStyle name="Output 4 3 2 4 2" xfId="26595"/>
    <cellStyle name="常规 5 2 4 3 3 3" xfId="26596"/>
    <cellStyle name="Output 4 3 2 4 3" xfId="26597"/>
    <cellStyle name="Output 4 3 2 5" xfId="26598"/>
    <cellStyle name="Output 4 3 2 6" xfId="26599"/>
    <cellStyle name="Output 4 3 3" xfId="26600"/>
    <cellStyle name="常规 48 2 2 5 2" xfId="26601"/>
    <cellStyle name="常规 5 2 4 2 2" xfId="26602"/>
    <cellStyle name="Output 4 3 3 2" xfId="26603"/>
    <cellStyle name="常规 48 2 2 5 2 2" xfId="26604"/>
    <cellStyle name="常规 5 2 4 2 2 2" xfId="26605"/>
    <cellStyle name="常规 7 4 2 4" xfId="26606"/>
    <cellStyle name="常规 3 2 2 2 2 6" xfId="26607"/>
    <cellStyle name="Output 4 3 3 3" xfId="26608"/>
    <cellStyle name="常规 5 2 4 2 2 3" xfId="26609"/>
    <cellStyle name="常规 7 4 2 5" xfId="26610"/>
    <cellStyle name="常规 3 2 2 2 2 7" xfId="26611"/>
    <cellStyle name="常规 4 2 3 10" xfId="26612"/>
    <cellStyle name="Output 4 3 4" xfId="26613"/>
    <cellStyle name="常规 48 2 2 5 3" xfId="26614"/>
    <cellStyle name="常规 5 2 4 2 3" xfId="26615"/>
    <cellStyle name="Output 4 3 4 2" xfId="26616"/>
    <cellStyle name="常规 5 2 4 2 3 2" xfId="26617"/>
    <cellStyle name="常规 7 4 3 4" xfId="26618"/>
    <cellStyle name="输出 2 2 4 2 3" xfId="26619"/>
    <cellStyle name="常规 3 2 2 2 3 6" xfId="26620"/>
    <cellStyle name="Output 4 3 4 3" xfId="26621"/>
    <cellStyle name="Output 4 3 5" xfId="26622"/>
    <cellStyle name="常规 5 2 4 2 4" xfId="26623"/>
    <cellStyle name="輸入 2 10 7" xfId="26624"/>
    <cellStyle name="输出 2 2 4 3 3" xfId="26625"/>
    <cellStyle name="常规 3 2 2 2 4 6" xfId="26626"/>
    <cellStyle name="Output 4 3 5 2" xfId="26627"/>
    <cellStyle name="Output 4 3 5 3" xfId="26628"/>
    <cellStyle name="Output 4 3 6" xfId="26629"/>
    <cellStyle name="常规 5 2 4 2 5" xfId="26630"/>
    <cellStyle name="輸出 2 3 2 4 2 6 2" xfId="26631"/>
    <cellStyle name="Output 4 3 7" xfId="26632"/>
    <cellStyle name="Output 4 4" xfId="26633"/>
    <cellStyle name="Output 4 4 2" xfId="26634"/>
    <cellStyle name="Output 4 4 4" xfId="26635"/>
    <cellStyle name="常规 36 5 3 2 2" xfId="26636"/>
    <cellStyle name="常规 48 2 2 6 3" xfId="26637"/>
    <cellStyle name="常规 5 2 4 3 3" xfId="26638"/>
    <cellStyle name="Output 4 4 4 2" xfId="26639"/>
    <cellStyle name="常规 5 2 4 3 3 2" xfId="26640"/>
    <cellStyle name="Output 4 4 5" xfId="26641"/>
    <cellStyle name="常规 5 2 4 3 4" xfId="26642"/>
    <cellStyle name="Output 4 4 5 2" xfId="26643"/>
    <cellStyle name="Output 4 4 5 3" xfId="26644"/>
    <cellStyle name="常规 3 8 3 3 2" xfId="26645"/>
    <cellStyle name="Output 4 4 6" xfId="26646"/>
    <cellStyle name="Output 4 4 6 2" xfId="26647"/>
    <cellStyle name="Output 4 4 6 3" xfId="26648"/>
    <cellStyle name="常规 2 2 3 3 4 2 2 2" xfId="26649"/>
    <cellStyle name="輸出 2 3 2 4 2 7 2" xfId="26650"/>
    <cellStyle name="Output 4 4 7" xfId="26651"/>
    <cellStyle name="Output 4 5 2" xfId="26652"/>
    <cellStyle name="계산 2 2 4" xfId="26653"/>
    <cellStyle name="計算方式 2 3 6 2 3 3" xfId="26654"/>
    <cellStyle name="Output 4 5 2 2" xfId="26655"/>
    <cellStyle name="계산 2 2 4 2" xfId="26656"/>
    <cellStyle name="Output 4 5 2 3" xfId="26657"/>
    <cellStyle name="계산 2 2 4 3" xfId="26658"/>
    <cellStyle name="常规 5 2 4 2 2 2 2" xfId="26659"/>
    <cellStyle name="常规 7 4 2 4 2" xfId="26660"/>
    <cellStyle name="常规 3 2 2 2 2 6 2" xfId="26661"/>
    <cellStyle name="Output 4 5 3" xfId="26662"/>
    <cellStyle name="계산 2 2 5" xfId="26663"/>
    <cellStyle name="常规 48 2 2 7 2" xfId="26664"/>
    <cellStyle name="常规 5 2 4 4 2" xfId="26665"/>
    <cellStyle name="計算方式 2 3 6 2 4 3" xfId="26666"/>
    <cellStyle name="Output 4 5 3 2" xfId="26667"/>
    <cellStyle name="계산 2 2 5 2" xfId="26668"/>
    <cellStyle name="常规 7 6 2 4" xfId="26669"/>
    <cellStyle name="Output 4 5 3 3" xfId="26670"/>
    <cellStyle name="常规 7 4 2 5 2" xfId="26671"/>
    <cellStyle name="Output 4 5 4" xfId="26672"/>
    <cellStyle name="계산 2 2 6" xfId="26673"/>
    <cellStyle name="常规 5 2 4 4 3" xfId="26674"/>
    <cellStyle name="Output 4 5 5" xfId="26675"/>
    <cellStyle name="계산 2 2 7" xfId="26676"/>
    <cellStyle name="計算方式 2 3 6 2 6 3" xfId="26677"/>
    <cellStyle name="计算 2 4 2 2 3" xfId="26678"/>
    <cellStyle name="Output 4 5 5 2" xfId="26679"/>
    <cellStyle name="계산 2 2 7 2" xfId="26680"/>
    <cellStyle name="Output 4 5 5 3" xfId="26681"/>
    <cellStyle name="Output 4 6 2 3" xfId="26682"/>
    <cellStyle name="Output 4 6 3" xfId="26683"/>
    <cellStyle name="계산 2 3 5" xfId="26684"/>
    <cellStyle name="常规 5 2 4 5 2" xfId="26685"/>
    <cellStyle name="Output 4 6 4" xfId="26686"/>
    <cellStyle name="계산 2 3 6" xfId="26687"/>
    <cellStyle name="Output 4 8 2 2" xfId="26688"/>
    <cellStyle name="계산 2 5 4 2" xfId="26689"/>
    <cellStyle name="Total 3 4 3 3" xfId="26690"/>
    <cellStyle name="Output 4 8 4" xfId="26691"/>
    <cellStyle name="계산 2 5 6" xfId="26692"/>
    <cellStyle name="備註 2 3 3 3" xfId="26693"/>
    <cellStyle name="Output 5 10" xfId="26694"/>
    <cellStyle name="備註 2 3 3 5" xfId="26695"/>
    <cellStyle name="Output 5 12" xfId="26696"/>
    <cellStyle name="Output 5 2" xfId="26697"/>
    <cellStyle name="Output 5 2 2" xfId="26698"/>
    <cellStyle name="Output 5 2 3" xfId="26699"/>
    <cellStyle name="Output 5 3" xfId="26700"/>
    <cellStyle name="備註 2 4 2 7 2" xfId="26701"/>
    <cellStyle name="Output 5 3 2" xfId="26702"/>
    <cellStyle name="Output 5 3 2 2" xfId="26703"/>
    <cellStyle name="Output 5 3 3" xfId="26704"/>
    <cellStyle name="常规 5 2 5 2 2" xfId="26705"/>
    <cellStyle name="Output 5 3 4" xfId="26706"/>
    <cellStyle name="常规 5 2 5 2 3" xfId="26707"/>
    <cellStyle name="Output 5 4" xfId="26708"/>
    <cellStyle name="常规 2 2 2 2 2 4 2 2 2 2" xfId="26709"/>
    <cellStyle name="Output 5 4 2" xfId="26710"/>
    <cellStyle name="Output 5 4 2 2" xfId="26711"/>
    <cellStyle name="Output 5 5" xfId="26712"/>
    <cellStyle name="常规 2 2 2 2 2 4 2 2 2 3" xfId="26713"/>
    <cellStyle name="Output 5 5 2" xfId="26714"/>
    <cellStyle name="계산 3 2 4" xfId="26715"/>
    <cellStyle name="Output 5 5 2 2" xfId="26716"/>
    <cellStyle name="계산 3 2 4 2" xfId="26717"/>
    <cellStyle name="Output 5 5 3" xfId="26718"/>
    <cellStyle name="계산 3 2 5" xfId="26719"/>
    <cellStyle name="Output 5 6 2" xfId="26720"/>
    <cellStyle name="Output 5 6 3" xfId="26721"/>
    <cellStyle name="Output 5 7 3" xfId="26722"/>
    <cellStyle name="Output 5 9" xfId="26723"/>
    <cellStyle name="Output 6 10" xfId="26724"/>
    <cellStyle name="Output 6 12" xfId="26725"/>
    <cellStyle name="Output 6 2" xfId="26726"/>
    <cellStyle name="Output 6 2 2" xfId="26727"/>
    <cellStyle name="Output 6 2 3" xfId="26728"/>
    <cellStyle name="Output 6 3" xfId="26729"/>
    <cellStyle name="備註 2 4 2 8 2" xfId="26730"/>
    <cellStyle name="Output 6 3 3" xfId="26731"/>
    <cellStyle name="常规 5 2 6 2 2" xfId="26732"/>
    <cellStyle name="Output 6 4" xfId="26733"/>
    <cellStyle name="Output 6 4 2" xfId="26734"/>
    <cellStyle name="Output 6 4 3" xfId="26735"/>
    <cellStyle name="常规 5 2 6 3 2" xfId="26736"/>
    <cellStyle name="Output 6 5" xfId="26737"/>
    <cellStyle name="Output 6 5 2" xfId="26738"/>
    <cellStyle name="계산 4 2 4" xfId="26739"/>
    <cellStyle name="Output 6 6" xfId="26740"/>
    <cellStyle name="常规 2 3 4 2 2 2 4" xfId="26741"/>
    <cellStyle name="Output 6 6 2" xfId="26742"/>
    <cellStyle name="常规 2 3 4 2 2 3 4" xfId="26743"/>
    <cellStyle name="Output 6 7 2" xfId="26744"/>
    <cellStyle name="常规 3 3 2 4 2 2 3 2" xfId="26745"/>
    <cellStyle name="Output 6 7 3" xfId="26746"/>
    <cellStyle name="Output 6 9" xfId="26747"/>
    <cellStyle name="Output 8" xfId="26748"/>
    <cellStyle name="Output 9" xfId="26749"/>
    <cellStyle name="Percent [2]" xfId="26750"/>
    <cellStyle name="Percent [2] 2 2 2" xfId="26751"/>
    <cellStyle name="Percent [2] 2 2 3" xfId="26752"/>
    <cellStyle name="输入 2 2 4 2 8 2" xfId="26753"/>
    <cellStyle name="Percent [2] 2 3" xfId="26754"/>
    <cellStyle name="Percent 2 2 3" xfId="26755"/>
    <cellStyle name="Warning Text 2 3 2 2" xfId="26756"/>
    <cellStyle name="Percent 2 3" xfId="26757"/>
    <cellStyle name="Percent 2 3 3" xfId="26758"/>
    <cellStyle name="Percent 2 4" xfId="26759"/>
    <cellStyle name="計算方式 2 4" xfId="26760"/>
    <cellStyle name="Percent 2 4 2" xfId="26761"/>
    <cellStyle name="計算方式 2 6" xfId="26762"/>
    <cellStyle name="Percent 2 4 4" xfId="26763"/>
    <cellStyle name="Percent 2 5" xfId="26764"/>
    <cellStyle name="計算方式 3 4" xfId="26765"/>
    <cellStyle name="Percent 2 5 2" xfId="26766"/>
    <cellStyle name="Percent 2 6" xfId="26767"/>
    <cellStyle name="Percent 2 7" xfId="26768"/>
    <cellStyle name="計算方式 5 4" xfId="26769"/>
    <cellStyle name="Percent 2 7 2" xfId="26770"/>
    <cellStyle name="計算方式 5 5" xfId="26771"/>
    <cellStyle name="Percent 2 7 3" xfId="26772"/>
    <cellStyle name="計算方式 6 4" xfId="26773"/>
    <cellStyle name="Percent 2 8 2" xfId="26774"/>
    <cellStyle name="計算方式 6 4 3" xfId="26775"/>
    <cellStyle name="Percent 2 8 2 3" xfId="26776"/>
    <cellStyle name="計算方式 6 5" xfId="26777"/>
    <cellStyle name="Percent 2 8 3" xfId="26778"/>
    <cellStyle name="輸入 2 2 6 2 7" xfId="26779"/>
    <cellStyle name="PERCENTAGE 2" xfId="26780"/>
    <cellStyle name="計算方式 2 6 2 4 2 5 3" xfId="26781"/>
    <cellStyle name="Pourcentage 2" xfId="26782"/>
    <cellStyle name="一般 11 7" xfId="26783"/>
    <cellStyle name="常规 42 8 5 2" xfId="26784"/>
    <cellStyle name="PSChar" xfId="26785"/>
    <cellStyle name="一般 4 2 3 2" xfId="26786"/>
    <cellStyle name="輸出 2 3 6 2 5 3" xfId="26787"/>
    <cellStyle name="PSChar 4 2" xfId="26788"/>
    <cellStyle name="一般 4 2 3 3" xfId="26789"/>
    <cellStyle name="PSChar 4 3" xfId="26790"/>
    <cellStyle name="RevList" xfId="26791"/>
    <cellStyle name="備註 2 9 2 2 2" xfId="26792"/>
    <cellStyle name="RevList 2 2" xfId="26793"/>
    <cellStyle name="超链接 2 2 3 2 3 2" xfId="26794"/>
    <cellStyle name="RevList 2 3" xfId="26795"/>
    <cellStyle name="常规 42 5 5 2" xfId="26796"/>
    <cellStyle name="常规 49 4 5 2 2" xfId="26797"/>
    <cellStyle name="超链接 2 2 3 2 3 3" xfId="26798"/>
    <cellStyle name="RevList 2 4" xfId="26799"/>
    <cellStyle name="常规 19 15" xfId="26800"/>
    <cellStyle name="RevList 3" xfId="26801"/>
    <cellStyle name="RevList 3 2" xfId="26802"/>
    <cellStyle name="超链接 2 2 3 2 4 2" xfId="26803"/>
    <cellStyle name="RevList 3 3" xfId="26804"/>
    <cellStyle name="RevList 3 4" xfId="26805"/>
    <cellStyle name="差_中远印度各类数据统计201212_东南亚分部各类数据统计201303 xls201304 2" xfId="26806"/>
    <cellStyle name="常规 19 16" xfId="26807"/>
    <cellStyle name="RevList 4" xfId="26808"/>
    <cellStyle name="RevList 4 2" xfId="26809"/>
    <cellStyle name="RevList 5" xfId="26810"/>
    <cellStyle name="備註 2 5 4 9 2" xfId="26811"/>
    <cellStyle name="Separador de milhares [0]_Person" xfId="26812"/>
    <cellStyle name="常规 3 5 5 4" xfId="26813"/>
    <cellStyle name="超链接 2 7 2 10" xfId="26814"/>
    <cellStyle name="Sombra" xfId="26815"/>
    <cellStyle name="常规 2 2 3 5 2 2" xfId="26816"/>
    <cellStyle name="常规 36 9 2" xfId="26817"/>
    <cellStyle name="常规 2 6 5 5 3" xfId="26818"/>
    <cellStyle name="輸入 2 5 6 5 2" xfId="26819"/>
    <cellStyle name="Sombra1 2 2" xfId="26820"/>
    <cellStyle name="輸入 2 5 6 5 3" xfId="26821"/>
    <cellStyle name="Sombra1 2 3" xfId="26822"/>
    <cellStyle name="輸入 2 5 6 7" xfId="26823"/>
    <cellStyle name="Sombra1 4" xfId="26824"/>
    <cellStyle name="輸入 2 5 6 9" xfId="26825"/>
    <cellStyle name="Sombra1 6" xfId="26826"/>
    <cellStyle name="備註 2 2 4 9 2" xfId="26827"/>
    <cellStyle name="常规 2 6 6 5 3" xfId="26828"/>
    <cellStyle name="Sombra2 2 2" xfId="26829"/>
    <cellStyle name="Sombra2 2 3" xfId="26830"/>
    <cellStyle name="Sombra2 3" xfId="26831"/>
    <cellStyle name="常规 2 6 6 6 3" xfId="26832"/>
    <cellStyle name="Sombra2 3 2" xfId="26833"/>
    <cellStyle name="Sombra2 3 3" xfId="26834"/>
    <cellStyle name="Sombra2 6" xfId="26835"/>
    <cellStyle name="常规 2 3 2 2 2 2 4" xfId="26836"/>
    <cellStyle name="Style 1 3" xfId="26837"/>
    <cellStyle name="中等 2 2 3 3" xfId="26838"/>
    <cellStyle name="常规 2 4 2 13" xfId="26839"/>
    <cellStyle name="Subtotal 2" xfId="26840"/>
    <cellStyle name="Subtotal 2 2" xfId="26841"/>
    <cellStyle name="常规 48 6" xfId="26842"/>
    <cellStyle name="常规 6 3 2 7" xfId="26843"/>
    <cellStyle name="輔色3 2 6 2 2" xfId="26844"/>
    <cellStyle name="常规 2 4 2 14" xfId="26845"/>
    <cellStyle name="输入 2 6 7 2" xfId="26846"/>
    <cellStyle name="超链接 3 2 6 2" xfId="26847"/>
    <cellStyle name="Subtotal 3" xfId="26848"/>
    <cellStyle name="Title 2 2 2 2" xfId="26849"/>
    <cellStyle name="常规 5 3 5 2 3" xfId="26850"/>
    <cellStyle name="常规 3 2 2 2 3" xfId="26851"/>
    <cellStyle name="Title 2 2 2 2 2" xfId="26852"/>
    <cellStyle name="常规 3 2 2 3 3 2" xfId="26853"/>
    <cellStyle name="壞_Annie_201302" xfId="26854"/>
    <cellStyle name="Title 2 2 2 3 2 2" xfId="26855"/>
    <cellStyle name="常规 2 11 2 3 2" xfId="26856"/>
    <cellStyle name="輸入 2 3 5 2 4 3" xfId="26857"/>
    <cellStyle name="超链接 7 6 3" xfId="26858"/>
    <cellStyle name="常规 3 9 4 2 2" xfId="26859"/>
    <cellStyle name="Title 2 2 2 4" xfId="26860"/>
    <cellStyle name="好 5" xfId="26861"/>
    <cellStyle name="常规 17 3 3 4" xfId="26862"/>
    <cellStyle name="常规 3 2 2 4 3" xfId="26863"/>
    <cellStyle name="連結的儲存格 9" xfId="26864"/>
    <cellStyle name="Title 2 2 2 4 2" xfId="26865"/>
    <cellStyle name="常规 2 11 3 3" xfId="26866"/>
    <cellStyle name="超链接 2 2 2 3 2 2" xfId="26867"/>
    <cellStyle name="Title 2 2 3" xfId="26868"/>
    <cellStyle name="常规 36 6 4 2" xfId="26869"/>
    <cellStyle name="常规 3 2 4 2 3" xfId="26870"/>
    <cellStyle name="Title 2 2 4 2 2" xfId="26871"/>
    <cellStyle name="輸入 3 2 3" xfId="26872"/>
    <cellStyle name="Title 2 3 2" xfId="26873"/>
    <cellStyle name="輸入 3 2 3 2" xfId="26874"/>
    <cellStyle name="Title 2 3 2 2" xfId="26875"/>
    <cellStyle name="Title 2 4" xfId="26876"/>
    <cellStyle name="輸入 3 3 3" xfId="26877"/>
    <cellStyle name="Title 2 4 2" xfId="26878"/>
    <cellStyle name="Title 2 4 2 2" xfId="26879"/>
    <cellStyle name="Title 2 5" xfId="26880"/>
    <cellStyle name="備註 2 5" xfId="26881"/>
    <cellStyle name="輸入 3 4 3" xfId="26882"/>
    <cellStyle name="Title 2 5 2" xfId="26883"/>
    <cellStyle name="Title 2 6" xfId="26884"/>
    <cellStyle name="超链接 2 2 2 4 2 2" xfId="26885"/>
    <cellStyle name="Title 3 2 3" xfId="26886"/>
    <cellStyle name="輸入 4 2 3" xfId="26887"/>
    <cellStyle name="計算方式 2 4 2 3 2 3 3" xfId="26888"/>
    <cellStyle name="Title 3 3 2" xfId="26889"/>
    <cellStyle name="輸入 4 2 3 2" xfId="26890"/>
    <cellStyle name="Title 3 3 2 2" xfId="26891"/>
    <cellStyle name="汇总 2 2 4 2 10" xfId="26892"/>
    <cellStyle name="Title 3 4" xfId="26893"/>
    <cellStyle name="Title 4 2 3 2" xfId="26894"/>
    <cellStyle name="Title 4 4 2 2" xfId="26895"/>
    <cellStyle name="输入 2 11 3" xfId="26896"/>
    <cellStyle name="Title 5 2 2" xfId="26897"/>
    <cellStyle name="常规 19 10" xfId="26898"/>
    <cellStyle name="Title 5 3" xfId="26899"/>
    <cellStyle name="Title 5 4" xfId="26900"/>
    <cellStyle name="Title 5 5" xfId="26901"/>
    <cellStyle name="汇总 2 2 4 2 3 2" xfId="26902"/>
    <cellStyle name="Total 2 3 2 2" xfId="26903"/>
    <cellStyle name="超链接 3 9 3 2 4" xfId="26904"/>
    <cellStyle name="Total 2 2 10" xfId="26905"/>
    <cellStyle name="Total 2 2 2 2" xfId="26906"/>
    <cellStyle name="Total 2 2 2 2 2 2 2" xfId="26907"/>
    <cellStyle name="差_COSCON THAILAND COSNAM STAFF 2012 JULY_东南亚公司（含远星公司）人员信息201212" xfId="26908"/>
    <cellStyle name="Total 2 2 2 2 2 2 3" xfId="26909"/>
    <cellStyle name="Total 2 2 2 2 2 3 2" xfId="26910"/>
    <cellStyle name="Total 2 2 2 2 2 3 3" xfId="26911"/>
    <cellStyle name="Total 2 2 2 2 2 4" xfId="26912"/>
    <cellStyle name="Total 2 2 2 2 2 4 2" xfId="26913"/>
    <cellStyle name="常规 3 15 2 2 3" xfId="26914"/>
    <cellStyle name="常规 6 14 10" xfId="26915"/>
    <cellStyle name="Total 2 2 2 2 2 4 3" xfId="26916"/>
    <cellStyle name="常规 6 14 11" xfId="26917"/>
    <cellStyle name="Total 2 2 2 2 2 5" xfId="26918"/>
    <cellStyle name="Total 2 2 2 2 2 6" xfId="26919"/>
    <cellStyle name="Total 2 2 2 2 2 7" xfId="26920"/>
    <cellStyle name="Total 2 2 2 2 4 3" xfId="26921"/>
    <cellStyle name="Total 2 2 2 3 2 3" xfId="26922"/>
    <cellStyle name="연결된 셀 2 3 2" xfId="26923"/>
    <cellStyle name="Total 2 2 2 3 2 4" xfId="26924"/>
    <cellStyle name="Total 2 2 2 3 3 2" xfId="26925"/>
    <cellStyle name="Total 2 2 2 3 3 3" xfId="26926"/>
    <cellStyle name="Total 2 2 2 3 4" xfId="26927"/>
    <cellStyle name="Total 2 2 2 3 4 2" xfId="26928"/>
    <cellStyle name="超链接 3 3 6 3 2 3" xfId="26929"/>
    <cellStyle name="Total 2 2 2 3 5 2" xfId="26930"/>
    <cellStyle name="Total 2 2 2 4 2 3" xfId="26931"/>
    <cellStyle name="一般 13 3" xfId="26932"/>
    <cellStyle name="Total 2 2 2 5" xfId="26933"/>
    <cellStyle name="常规 2 6 2 2 2 2 2 3" xfId="26934"/>
    <cellStyle name="Total 2 2 2 5 2" xfId="26935"/>
    <cellStyle name="Total 2 2 2 6" xfId="26936"/>
    <cellStyle name="Total 2 2 2 6 2" xfId="26937"/>
    <cellStyle name="Total 2 2 2 7" xfId="26938"/>
    <cellStyle name="Total 2 2 2 7 2" xfId="26939"/>
    <cellStyle name="Total 2 2 2 8" xfId="26940"/>
    <cellStyle name="Total 2 2 2 9" xfId="26941"/>
    <cellStyle name="常规 42 8 7 2" xfId="26942"/>
    <cellStyle name="合計 5 2 6" xfId="26943"/>
    <cellStyle name="Total 2 2 3 2" xfId="26944"/>
    <cellStyle name="Total 2 2 3 2 3 2" xfId="26945"/>
    <cellStyle name="Total 2 2 3 2 3 3" xfId="26946"/>
    <cellStyle name="一般 14 2" xfId="26947"/>
    <cellStyle name="Total 2 2 3 4" xfId="26948"/>
    <cellStyle name="一般 14 3" xfId="26949"/>
    <cellStyle name="Total 2 2 3 5" xfId="26950"/>
    <cellStyle name="差 2" xfId="26951"/>
    <cellStyle name="Total 2 2 3 5 2" xfId="26952"/>
    <cellStyle name="差 2 2" xfId="26953"/>
    <cellStyle name="Total 2 2 3 6" xfId="26954"/>
    <cellStyle name="差 3" xfId="26955"/>
    <cellStyle name="Total 2 2 3 7" xfId="26956"/>
    <cellStyle name="差 4" xfId="26957"/>
    <cellStyle name="Total 2 2 3 8" xfId="26958"/>
    <cellStyle name="超链接 3 5 4 3 2 3" xfId="26959"/>
    <cellStyle name="Total 2 2 4" xfId="26960"/>
    <cellStyle name="常规 2 4 5 3 2" xfId="26961"/>
    <cellStyle name="Total 2 2 4 2" xfId="26962"/>
    <cellStyle name="常规 2 4 5 3 2 2" xfId="26963"/>
    <cellStyle name="Total 2 2 5 2 2" xfId="26964"/>
    <cellStyle name="Total 2 2 5 2 3" xfId="26965"/>
    <cellStyle name="合計 2 4 4 2 2 2" xfId="26966"/>
    <cellStyle name="Total 2 2 5 3" xfId="26967"/>
    <cellStyle name="Total 2 2 5 3 2" xfId="26968"/>
    <cellStyle name="Total 2 2 5 3 3" xfId="26969"/>
    <cellStyle name="Total 2 2 5 6" xfId="26970"/>
    <cellStyle name="輸入 4 2 2 3" xfId="26971"/>
    <cellStyle name="Total 2 2 6 2" xfId="26972"/>
    <cellStyle name="合計 2 4 4 2 3 2" xfId="26973"/>
    <cellStyle name="Total 2 2 6 3" xfId="26974"/>
    <cellStyle name="輸入 4 2 3 3" xfId="26975"/>
    <cellStyle name="Total 2 2 7 2" xfId="26976"/>
    <cellStyle name="合計 2 4 4 2 4 2" xfId="26977"/>
    <cellStyle name="Total 2 2 7 3" xfId="26978"/>
    <cellStyle name="Total 2 2 8" xfId="26979"/>
    <cellStyle name="合計 2 4 4 2 5 2" xfId="26980"/>
    <cellStyle name="Total 2 2 8 3" xfId="26981"/>
    <cellStyle name="Total 2 2 9" xfId="26982"/>
    <cellStyle name="合計 2 4 4 2 6 2" xfId="26983"/>
    <cellStyle name="Total 2 2 9 3" xfId="26984"/>
    <cellStyle name="汇总 2 2 4 2 3" xfId="26985"/>
    <cellStyle name="Total 2 3 2" xfId="26986"/>
    <cellStyle name="Total 2 3 2 2 3" xfId="26987"/>
    <cellStyle name="Total 2 3 2 3 3" xfId="26988"/>
    <cellStyle name="Total 2 3 2 4 2" xfId="26989"/>
    <cellStyle name="注释 2 3 3 4 2" xfId="26990"/>
    <cellStyle name="Total 2 3 2 5" xfId="26991"/>
    <cellStyle name="Total 2 3 2 6" xfId="26992"/>
    <cellStyle name="汇总 2 2 4 2 4" xfId="26993"/>
    <cellStyle name="Total 2 3 3" xfId="26994"/>
    <cellStyle name="汇总 2 2 4 2 5" xfId="26995"/>
    <cellStyle name="Total 2 3 4" xfId="26996"/>
    <cellStyle name="常规 2 4 5 4 2" xfId="26997"/>
    <cellStyle name="汇总 2 2 4 2 5 2" xfId="26998"/>
    <cellStyle name="Total 2 3 4 2" xfId="26999"/>
    <cellStyle name="汇总 2 2 4 2 5 3" xfId="27000"/>
    <cellStyle name="Total 2 3 4 3" xfId="27001"/>
    <cellStyle name="汇总 2 2 4 2 7 2" xfId="27002"/>
    <cellStyle name="Total 2 3 6 2" xfId="27003"/>
    <cellStyle name="汇总 2 2 4 2 7 3" xfId="27004"/>
    <cellStyle name="Total 2 3 6 3" xfId="27005"/>
    <cellStyle name="汇总 2 2 4 2 8" xfId="27006"/>
    <cellStyle name="Total 2 3 7" xfId="27007"/>
    <cellStyle name="Total 2 3 9" xfId="27008"/>
    <cellStyle name="汇总 2 2 4 3 3" xfId="27009"/>
    <cellStyle name="Total 2 4 2" xfId="27010"/>
    <cellStyle name="Total 2 4 3" xfId="27011"/>
    <cellStyle name="Total 2 4 3 3" xfId="27012"/>
    <cellStyle name="Total 2 4 7" xfId="27013"/>
    <cellStyle name="汇总 2 2 4 4 3" xfId="27014"/>
    <cellStyle name="Total 2 5 2" xfId="27015"/>
    <cellStyle name="Total 2 5 2 2" xfId="27016"/>
    <cellStyle name="Total 2 5 3" xfId="27017"/>
    <cellStyle name="合計 8 2 6" xfId="27018"/>
    <cellStyle name="Total 2 5 3 2" xfId="27019"/>
    <cellStyle name="計算方式 2 7 4 10 2" xfId="27020"/>
    <cellStyle name="Total 2 5 4" xfId="27021"/>
    <cellStyle name="常规 2 4 5 6 2" xfId="27022"/>
    <cellStyle name="Total 2 5 4 3" xfId="27023"/>
    <cellStyle name="Total 2 5 5 3" xfId="27024"/>
    <cellStyle name="Total 2 5 7" xfId="27025"/>
    <cellStyle name="常规 2 2 3 4 2 2" xfId="27026"/>
    <cellStyle name="Total 2 5 8" xfId="27027"/>
    <cellStyle name="備註 2 5 11 2" xfId="27028"/>
    <cellStyle name="Total 2 6" xfId="27029"/>
    <cellStyle name="常规 5 14" xfId="27030"/>
    <cellStyle name="汇总 2 2 4 5 3" xfId="27031"/>
    <cellStyle name="Total 2 6 2" xfId="27032"/>
    <cellStyle name="常规 5 15" xfId="27033"/>
    <cellStyle name="常规 5 20" xfId="27034"/>
    <cellStyle name="Total 2 6 3" xfId="27035"/>
    <cellStyle name="Total 2 7" xfId="27036"/>
    <cellStyle name="汇总 2 2 4 6 3" xfId="27037"/>
    <cellStyle name="Total 2 7 2" xfId="27038"/>
    <cellStyle name="Total 2 7 3" xfId="27039"/>
    <cellStyle name="Total 2 8" xfId="27040"/>
    <cellStyle name="汇总 2 2 4 7 3" xfId="27041"/>
    <cellStyle name="Total 2 8 2" xfId="27042"/>
    <cellStyle name="Total 2 8 3" xfId="27043"/>
    <cellStyle name="Total 2 9" xfId="27044"/>
    <cellStyle name="Total 3 10" xfId="27045"/>
    <cellStyle name="Total 3 11" xfId="27046"/>
    <cellStyle name="Total 3 11 2" xfId="27047"/>
    <cellStyle name="Total 3 11 3" xfId="27048"/>
    <cellStyle name="Total 3 12" xfId="27049"/>
    <cellStyle name="Total 3 2" xfId="27050"/>
    <cellStyle name="Total 3 2 10" xfId="27051"/>
    <cellStyle name="Total 3 2 2" xfId="27052"/>
    <cellStyle name="Total 3 2 2 2 2" xfId="27053"/>
    <cellStyle name="Total 3 2 2 2 3" xfId="27054"/>
    <cellStyle name="常规 42 3 2 3 2 3" xfId="27055"/>
    <cellStyle name="Total 3 2 2 4" xfId="27056"/>
    <cellStyle name="Total 3 2 3" xfId="27057"/>
    <cellStyle name="标题 2 5 2" xfId="27058"/>
    <cellStyle name="常规 25 2 2 2 3 4" xfId="27059"/>
    <cellStyle name="Total 3 2 3 2 2" xfId="27060"/>
    <cellStyle name="Total 3 2 4" xfId="27061"/>
    <cellStyle name="常规 2 4 6 3 2" xfId="27062"/>
    <cellStyle name="Total 3 2 5 2" xfId="27063"/>
    <cellStyle name="チェック セル 4" xfId="27064"/>
    <cellStyle name="常规 36 6 2" xfId="27065"/>
    <cellStyle name="Total 3 2 8" xfId="27066"/>
    <cellStyle name="砯?_HKG" xfId="27067"/>
    <cellStyle name="常规 36 6 2 2" xfId="27068"/>
    <cellStyle name="輸入 5 2 4 3" xfId="27069"/>
    <cellStyle name="Total 3 2 8 2" xfId="27070"/>
    <cellStyle name="常规 36 6 3" xfId="27071"/>
    <cellStyle name="Total 3 2 9" xfId="27072"/>
    <cellStyle name="常规 36 6 3 2" xfId="27073"/>
    <cellStyle name="Total 3 2 9 2" xfId="27074"/>
    <cellStyle name="Total 3 3" xfId="27075"/>
    <cellStyle name="汇总 2 2 5 2 3" xfId="27076"/>
    <cellStyle name="Total 3 3 2" xfId="27077"/>
    <cellStyle name="Total 3 3 2 2 2" xfId="27078"/>
    <cellStyle name="Total 3 3 2 2 3" xfId="27079"/>
    <cellStyle name="Total 3 3 2 3 2" xfId="27080"/>
    <cellStyle name="Total 3 3 2 3 3" xfId="27081"/>
    <cellStyle name="Total 3 3 2 4 3" xfId="27082"/>
    <cellStyle name="Total 3 3 2 5" xfId="27083"/>
    <cellStyle name="Total 3 3 2 6" xfId="27084"/>
    <cellStyle name="好_COSCON THAILAND COSNAM STAFF 2012 JULY_东南亚分部各类数据统计201303 xls201304" xfId="27085"/>
    <cellStyle name="Total 3 3 3" xfId="27086"/>
    <cellStyle name="Total 3 3 3 3" xfId="27087"/>
    <cellStyle name="Total 3 3 4 3" xfId="27088"/>
    <cellStyle name="Total 3 3 6" xfId="27089"/>
    <cellStyle name="Total 3 3 6 2" xfId="27090"/>
    <cellStyle name="Total 3 3 7" xfId="27091"/>
    <cellStyle name="Total 3 4" xfId="27092"/>
    <cellStyle name="Total 3 4 3" xfId="27093"/>
    <cellStyle name="Total 3 4 4 3" xfId="27094"/>
    <cellStyle name="常规 13 11" xfId="27095"/>
    <cellStyle name="Total 3 4 5 2" xfId="27096"/>
    <cellStyle name="常规 13 12" xfId="27097"/>
    <cellStyle name="Total 3 4 5 3" xfId="27098"/>
    <cellStyle name="Total 3 4 6" xfId="27099"/>
    <cellStyle name="Total 3 4 6 2" xfId="27100"/>
    <cellStyle name="常规 48 4 2 2 2 2" xfId="27101"/>
    <cellStyle name="Total 3 4 6 3" xfId="27102"/>
    <cellStyle name="Total 3 4 7" xfId="27103"/>
    <cellStyle name="常规 36 8 2" xfId="27104"/>
    <cellStyle name="Total 3 4 8" xfId="27105"/>
    <cellStyle name="Total 3 5 2" xfId="27106"/>
    <cellStyle name="Total 3 5 2 2" xfId="27107"/>
    <cellStyle name="超链接 3 4 2 4 3 3 2 2" xfId="27108"/>
    <cellStyle name="Total 3 5 3" xfId="27109"/>
    <cellStyle name="Total 3 5 3 2" xfId="27110"/>
    <cellStyle name="超链接 3 4 2 4 3 3 2 3" xfId="27111"/>
    <cellStyle name="Total 3 5 4" xfId="27112"/>
    <cellStyle name="常规 2 4 6 6 2" xfId="27113"/>
    <cellStyle name="超链接 3 4 2 4 3 3 2 4" xfId="27114"/>
    <cellStyle name="Total 3 5 5" xfId="27115"/>
    <cellStyle name="常规 2 4 6 6 3" xfId="27116"/>
    <cellStyle name="常规 18 11" xfId="27117"/>
    <cellStyle name="Total 3 5 5 2" xfId="27118"/>
    <cellStyle name="好_中远印度各类数据统计201212_1类数据统计201303 2" xfId="27119"/>
    <cellStyle name="常规 18 12" xfId="27120"/>
    <cellStyle name="Total 3 5 5 3" xfId="27121"/>
    <cellStyle name="Total 3 5 6" xfId="27122"/>
    <cellStyle name="Total 3 5 7" xfId="27123"/>
    <cellStyle name="Total 3 6" xfId="27124"/>
    <cellStyle name="Total 3 6 2 2" xfId="27125"/>
    <cellStyle name="Total 3 7" xfId="27126"/>
    <cellStyle name="Total 3 8" xfId="27127"/>
    <cellStyle name="Total 3 8 2" xfId="27128"/>
    <cellStyle name="Total 3 8 2 2" xfId="27129"/>
    <cellStyle name="Total 3 8 3" xfId="27130"/>
    <cellStyle name="Total 3 9" xfId="27131"/>
    <cellStyle name="Total 3 9 2" xfId="27132"/>
    <cellStyle name="計算方式 2 7 4 2 11" xfId="27133"/>
    <cellStyle name="Total 4" xfId="27134"/>
    <cellStyle name="Total 4 11" xfId="27135"/>
    <cellStyle name="常规 5 3 2 2 3 2 2" xfId="27136"/>
    <cellStyle name="Total 4 12" xfId="27137"/>
    <cellStyle name="一般 5 2 3 2" xfId="27138"/>
    <cellStyle name="常规 5 3 2 2 3 2 3" xfId="27139"/>
    <cellStyle name="Total 4 13" xfId="27140"/>
    <cellStyle name="Total 4 2" xfId="27141"/>
    <cellStyle name="Total 4 2 10 2" xfId="27142"/>
    <cellStyle name="Вычисление 3 2 2" xfId="27143"/>
    <cellStyle name="Total 4 2 10 3" xfId="27144"/>
    <cellStyle name="超链接 2 5 4 2 3" xfId="27145"/>
    <cellStyle name="Total 4 2 11" xfId="27146"/>
    <cellStyle name="常规 6 13 5 2" xfId="27147"/>
    <cellStyle name="超链接 2 5 4 2 4" xfId="27148"/>
    <cellStyle name="Total 4 2 12" xfId="27149"/>
    <cellStyle name="计算 2 2 9 3" xfId="27150"/>
    <cellStyle name="Total 4 2 2" xfId="27151"/>
    <cellStyle name="Total 4 2 2 2" xfId="27152"/>
    <cellStyle name="常规 11 3 9" xfId="27153"/>
    <cellStyle name="Total 4 2 2 2 2 2" xfId="27154"/>
    <cellStyle name="Total 4 2 2 2 2 3" xfId="27155"/>
    <cellStyle name="Total 4 2 2 2 3 2" xfId="27156"/>
    <cellStyle name="Total 4 2 2 2 3 3" xfId="27157"/>
    <cellStyle name="常规 49 5 2 2 2" xfId="27158"/>
    <cellStyle name="Total 4 2 2 2 4 2" xfId="27159"/>
    <cellStyle name="Total 4 2 2 2 4 3" xfId="27160"/>
    <cellStyle name="常规 8 4 10" xfId="27161"/>
    <cellStyle name="常规 2 10 2 4 2" xfId="27162"/>
    <cellStyle name="常规 49 5 2 3" xfId="27163"/>
    <cellStyle name="Total 4 2 2 2 5" xfId="27164"/>
    <cellStyle name="Total 4 2 2 2 6" xfId="27165"/>
    <cellStyle name="Total 4 2 2 3" xfId="27166"/>
    <cellStyle name="Total 4 2 2 3 3" xfId="27167"/>
    <cellStyle name="Total 4 2 2 4 2" xfId="27168"/>
    <cellStyle name="常规 3 3 3 2 2 2 2 2 3" xfId="27169"/>
    <cellStyle name="Total 4 2 2 4 3" xfId="27170"/>
    <cellStyle name="Total 4 2 2 5 2" xfId="27171"/>
    <cellStyle name="Total 4 2 2 5 3" xfId="27172"/>
    <cellStyle name="Total 4 2 2 6" xfId="27173"/>
    <cellStyle name="Total 4 2 2 6 2" xfId="27174"/>
    <cellStyle name="Total 4 2 2 6 3" xfId="27175"/>
    <cellStyle name="Total 4 2 2 8" xfId="27176"/>
    <cellStyle name="Total 4 2 3" xfId="27177"/>
    <cellStyle name="标题 3 5 2" xfId="27178"/>
    <cellStyle name="Total 4 2 3 2" xfId="27179"/>
    <cellStyle name="常规 11 4 9" xfId="27180"/>
    <cellStyle name="Total 4 2 3 3" xfId="27181"/>
    <cellStyle name="Total 4 2 3 4" xfId="27182"/>
    <cellStyle name="注释 2 5 2 5 2" xfId="27183"/>
    <cellStyle name="Total 4 2 3 5" xfId="27184"/>
    <cellStyle name="Total 4 2 3 6" xfId="27185"/>
    <cellStyle name="Total 4 2 3 8" xfId="27186"/>
    <cellStyle name="Total 4 2 4" xfId="27187"/>
    <cellStyle name="常规 2 4 7 3 2" xfId="27188"/>
    <cellStyle name="Total 4 2 4 2" xfId="27189"/>
    <cellStyle name="Total 4 2 4 3" xfId="27190"/>
    <cellStyle name="Total 4 2 4 4" xfId="27191"/>
    <cellStyle name="注释 2 5 2 6 2" xfId="27192"/>
    <cellStyle name="Total 4 2 4 5" xfId="27193"/>
    <cellStyle name="Total 4 2 4 5 3" xfId="27194"/>
    <cellStyle name="Total 4 2 4 6" xfId="27195"/>
    <cellStyle name="Total 4 2 4 7" xfId="27196"/>
    <cellStyle name="Total 4 2 5" xfId="27197"/>
    <cellStyle name="常规 2 4 7 3 3" xfId="27198"/>
    <cellStyle name="輸入 2 5 2 4 2 5" xfId="27199"/>
    <cellStyle name="Total 4 2 5 2" xfId="27200"/>
    <cellStyle name="輸入 2 5 2 4 2 6" xfId="27201"/>
    <cellStyle name="Total 4 2 5 3" xfId="27202"/>
    <cellStyle name="Total 4 2 6" xfId="27203"/>
    <cellStyle name="輸入 6 2 2 3" xfId="27204"/>
    <cellStyle name="Total 4 2 6 2" xfId="27205"/>
    <cellStyle name="Total 4 2 6 3" xfId="27206"/>
    <cellStyle name="Total 4 2 7" xfId="27207"/>
    <cellStyle name="輸入 6 2 3 3" xfId="27208"/>
    <cellStyle name="Total 4 2 7 2" xfId="27209"/>
    <cellStyle name="常规 2 18 11" xfId="27210"/>
    <cellStyle name="常规 48 2 3" xfId="27211"/>
    <cellStyle name="常规 53 2 3" xfId="27212"/>
    <cellStyle name="常规 6 3 2 3 3" xfId="27213"/>
    <cellStyle name="計算方式 2 6 7 3" xfId="27214"/>
    <cellStyle name="Total 4 2 7 2 2" xfId="27215"/>
    <cellStyle name="常规 42 6 2" xfId="27216"/>
    <cellStyle name="Total 4 2 8" xfId="27217"/>
    <cellStyle name="常规 42 6 2 2" xfId="27218"/>
    <cellStyle name="輸入 6 2 4 3" xfId="27219"/>
    <cellStyle name="Total 4 2 8 2" xfId="27220"/>
    <cellStyle name="常规 42 6 3" xfId="27221"/>
    <cellStyle name="Total 4 2 9" xfId="27222"/>
    <cellStyle name="常规 42 6 3 2" xfId="27223"/>
    <cellStyle name="Total 4 2 9 2" xfId="27224"/>
    <cellStyle name="计算 2 2 2 3 2 2 2" xfId="27225"/>
    <cellStyle name="Total 4 3" xfId="27226"/>
    <cellStyle name="汇总 2 2 6 2 3" xfId="27227"/>
    <cellStyle name="Total 4 3 2" xfId="27228"/>
    <cellStyle name="常规 2 2 5 11" xfId="27229"/>
    <cellStyle name="Total 4 3 2 2" xfId="27230"/>
    <cellStyle name="Total 4 3 2 2 2" xfId="27231"/>
    <cellStyle name="Total 4 3 2 2 3" xfId="27232"/>
    <cellStyle name="常规 2 2 5 12" xfId="27233"/>
    <cellStyle name="Total 4 3 2 3" xfId="27234"/>
    <cellStyle name="Total 4 3 2 3 2" xfId="27235"/>
    <cellStyle name="Total 4 3 2 3 3" xfId="27236"/>
    <cellStyle name="常规 2 2 5 13" xfId="27237"/>
    <cellStyle name="Total 4 3 2 4" xfId="27238"/>
    <cellStyle name="Total 4 3 2 4 2" xfId="27239"/>
    <cellStyle name="Total 4 3 2 4 3" xfId="27240"/>
    <cellStyle name="Total 4 3 2 5" xfId="27241"/>
    <cellStyle name="Total 4 3 2 6" xfId="27242"/>
    <cellStyle name="Total 4 3 3" xfId="27243"/>
    <cellStyle name="标题 3 6 2" xfId="27244"/>
    <cellStyle name="Total 4 3 3 2" xfId="27245"/>
    <cellStyle name="Total 4 3 3 3" xfId="27246"/>
    <cellStyle name="Total 4 3 4" xfId="27247"/>
    <cellStyle name="常规 2 4 7 4 2" xfId="27248"/>
    <cellStyle name="Total 4 3 4 2" xfId="27249"/>
    <cellStyle name="Total 4 3 4 3" xfId="27250"/>
    <cellStyle name="輸入 2 5 2 5 2 5" xfId="27251"/>
    <cellStyle name="Total 4 3 5 2" xfId="27252"/>
    <cellStyle name="輸入 2 5 2 5 2 6" xfId="27253"/>
    <cellStyle name="Total 4 3 5 3" xfId="27254"/>
    <cellStyle name="Total 4 3 6 2" xfId="27255"/>
    <cellStyle name="Total 4 3 6 3" xfId="27256"/>
    <cellStyle name="常规 4 3 10" xfId="27257"/>
    <cellStyle name="Total 4 3 7" xfId="27258"/>
    <cellStyle name="常规 42 7 2" xfId="27259"/>
    <cellStyle name="Total 4 3 8" xfId="27260"/>
    <cellStyle name="计算 2 2 2 3 2 2 3" xfId="27261"/>
    <cellStyle name="Total 4 4" xfId="27262"/>
    <cellStyle name="輸入 2 2 2 4 2 2 3" xfId="27263"/>
    <cellStyle name="汇总 2 2 6 3 3" xfId="27264"/>
    <cellStyle name="Total 4 4 2" xfId="27265"/>
    <cellStyle name="Total 4 4 2 2" xfId="27266"/>
    <cellStyle name="Total 4 4 2 3" xfId="27267"/>
    <cellStyle name="備註 3 2 2 8 2" xfId="27268"/>
    <cellStyle name="Total 4 4 3" xfId="27269"/>
    <cellStyle name="Total 4 4 3 2" xfId="27270"/>
    <cellStyle name="Total 4 4 3 3" xfId="27271"/>
    <cellStyle name="備註 3 2 2 9 2" xfId="27272"/>
    <cellStyle name="Total 4 4 4" xfId="27273"/>
    <cellStyle name="常规 2 4 7 5 2" xfId="27274"/>
    <cellStyle name="Total 4 4 4 2" xfId="27275"/>
    <cellStyle name="Total 4 4 4 3" xfId="27276"/>
    <cellStyle name="Total 4 4 5" xfId="27277"/>
    <cellStyle name="常规 2 4 7 5 3" xfId="27278"/>
    <cellStyle name="Total 4 4 5 2" xfId="27279"/>
    <cellStyle name="Total 4 4 6" xfId="27280"/>
    <cellStyle name="Total 4 4 6 2" xfId="27281"/>
    <cellStyle name="常规 48 4 3 2 2 2" xfId="27282"/>
    <cellStyle name="Total 4 4 6 3" xfId="27283"/>
    <cellStyle name="Total 4 4 7" xfId="27284"/>
    <cellStyle name="Total 4 4 8" xfId="27285"/>
    <cellStyle name="常规 8 5 7 2 2" xfId="27286"/>
    <cellStyle name="常规 42 8 2" xfId="27287"/>
    <cellStyle name="輸入 2 2 2 4 2 3 3" xfId="27288"/>
    <cellStyle name="汇总 2 2 6 4 3" xfId="27289"/>
    <cellStyle name="Total 4 5 2" xfId="27290"/>
    <cellStyle name="Total 4 5 2 2" xfId="27291"/>
    <cellStyle name="Total 4 5 3" xfId="27292"/>
    <cellStyle name="Total 4 5 3 2" xfId="27293"/>
    <cellStyle name="標題 1" xfId="27294"/>
    <cellStyle name="Total 4 5 4" xfId="27295"/>
    <cellStyle name="常规 2 4 7 6 2" xfId="27296"/>
    <cellStyle name="Total 4 5 4 2" xfId="27297"/>
    <cellStyle name="Total 4 5 5" xfId="27298"/>
    <cellStyle name="常规 2 4 7 6 3" xfId="27299"/>
    <cellStyle name="Total 4 5 5 2" xfId="27300"/>
    <cellStyle name="Total 4 5 6" xfId="27301"/>
    <cellStyle name="Total 4 5 7" xfId="27302"/>
    <cellStyle name="Total 4 6" xfId="27303"/>
    <cellStyle name="Total 4 7" xfId="27304"/>
    <cellStyle name="Total 4 7 2 3" xfId="27305"/>
    <cellStyle name="Total 4 8" xfId="27306"/>
    <cellStyle name="常规 2 3 5 11" xfId="27307"/>
    <cellStyle name="Total 4 8 2 2" xfId="27308"/>
    <cellStyle name="常规 17 3 9" xfId="27309"/>
    <cellStyle name="Total 4 8 2 3" xfId="27310"/>
    <cellStyle name="Total 4 8 3" xfId="27311"/>
    <cellStyle name="輸入 2 2 2 4 2 7 3" xfId="27312"/>
    <cellStyle name="汇总 2 2 6 8 3" xfId="27313"/>
    <cellStyle name="Total 4 9 2" xfId="27314"/>
    <cellStyle name="常规 6 2 3 2 2 2" xfId="27315"/>
    <cellStyle name="Total 5 2 2" xfId="27316"/>
    <cellStyle name="Total 5 3 2" xfId="27317"/>
    <cellStyle name="常规 6 2 3 2 4" xfId="27318"/>
    <cellStyle name="计算 2 2 2 3 2 3 3" xfId="27319"/>
    <cellStyle name="Total 5 4" xfId="27320"/>
    <cellStyle name="Total 5 4 2" xfId="27321"/>
    <cellStyle name="常规 6 2 3 2 5" xfId="27322"/>
    <cellStyle name="Total 5 5" xfId="27323"/>
    <cellStyle name="常规 4 8 2 2 2" xfId="27324"/>
    <cellStyle name="Total 5 5 2" xfId="27325"/>
    <cellStyle name="常规 6 2 3 2 6" xfId="27326"/>
    <cellStyle name="Total 5 6" xfId="27327"/>
    <cellStyle name="常规 4 8 2 2 3" xfId="27328"/>
    <cellStyle name="常规 6 2 3 2 7" xfId="27329"/>
    <cellStyle name="Total 5 7" xfId="27330"/>
    <cellStyle name="常规 6 2 3 3 2" xfId="27331"/>
    <cellStyle name="Total 6 2" xfId="27332"/>
    <cellStyle name="常规 42 5 2 2 2" xfId="27333"/>
    <cellStyle name="常规 6 2 3 3 3" xfId="27334"/>
    <cellStyle name="计算 2 2 2 3 2 4 2" xfId="27335"/>
    <cellStyle name="Total 6 3" xfId="27336"/>
    <cellStyle name="常规 6 2 3 4 2" xfId="27337"/>
    <cellStyle name="Total 7 2" xfId="27338"/>
    <cellStyle name="常规 6 2 3 6" xfId="27339"/>
    <cellStyle name="Total 9" xfId="27340"/>
    <cellStyle name="输入 2 2 2 5 4 3" xfId="27341"/>
    <cellStyle name="Total_012-(KMX) BTL Schedules for KHH_Cebu" xfId="27342"/>
    <cellStyle name="계산 2 4 2 2 2" xfId="27343"/>
    <cellStyle name="Tusenskille_RESULTS" xfId="27344"/>
    <cellStyle name="合計 2 3 2 5 2 3 2" xfId="27345"/>
    <cellStyle name="ûóÆÞï` 2" xfId="27346"/>
    <cellStyle name="合計 2 3 2 5 2 3 3" xfId="27347"/>
    <cellStyle name="ûóÆÞï` 3" xfId="27348"/>
    <cellStyle name="超链接 5 2 2 3 2 4" xfId="27349"/>
    <cellStyle name="Valuta [0]_RESULTS" xfId="27350"/>
    <cellStyle name="Valuta_RESULTS" xfId="27351"/>
    <cellStyle name="Warning Text" xfId="27352"/>
    <cellStyle name="常规 3 4 2 6" xfId="27353"/>
    <cellStyle name="Warning Text 2 2" xfId="27354"/>
    <cellStyle name="Warning Text 2 2 2 2" xfId="27355"/>
    <cellStyle name="常规 18 5 7 2" xfId="27356"/>
    <cellStyle name="Warning Text 2 2 2 2 2" xfId="27357"/>
    <cellStyle name="Warning Text 2 2 3" xfId="27358"/>
    <cellStyle name="常规 18 5 8" xfId="27359"/>
    <cellStyle name="Warning Text 2 2 3 2" xfId="27360"/>
    <cellStyle name="常规 18 5 8 2" xfId="27361"/>
    <cellStyle name="Warning Text 2 2 3 2 2" xfId="27362"/>
    <cellStyle name="Warning Text 2 2 4 2 2" xfId="27363"/>
    <cellStyle name="Warning Text 2 2 5 2" xfId="27364"/>
    <cellStyle name="常规 3 4 2 7" xfId="27365"/>
    <cellStyle name="Warning Text 2 3" xfId="27366"/>
    <cellStyle name="Warning Text 2 3 3" xfId="27367"/>
    <cellStyle name="Warning Text 3" xfId="27368"/>
    <cellStyle name="常规 3 4 3 6" xfId="27369"/>
    <cellStyle name="Warning Text 3 2" xfId="27370"/>
    <cellStyle name="常规 3 4 3 7" xfId="27371"/>
    <cellStyle name="Warning Text 3 3" xfId="27372"/>
    <cellStyle name="超链接 3 4 2 5 3 2 4" xfId="27373"/>
    <cellStyle name="Warning Text 3 3 2" xfId="27374"/>
    <cellStyle name="Warning Text 3 3 2 2" xfId="27375"/>
    <cellStyle name="Warning Text 3 4 2" xfId="27376"/>
    <cellStyle name="常规 7 2 2 2 3 2 2" xfId="27377"/>
    <cellStyle name="Warning Text 4" xfId="27378"/>
    <cellStyle name="Warning Text 4 2" xfId="27379"/>
    <cellStyle name="Warning Text 4 2 2" xfId="27380"/>
    <cellStyle name="Warning Text 4 2 2 2" xfId="27381"/>
    <cellStyle name="好_LMD PA2 study 3" xfId="27382"/>
    <cellStyle name="備註 2 6 3 9" xfId="27383"/>
    <cellStyle name="超链接 3 2 2 7 2 4" xfId="27384"/>
    <cellStyle name="Warning Text 4 2 3 2 2" xfId="27385"/>
    <cellStyle name="Warning Text 4 3" xfId="27386"/>
    <cellStyle name="Warning Text 4 3 2" xfId="27387"/>
    <cellStyle name="合計 2 10 3" xfId="27388"/>
    <cellStyle name="Warning Text 4 5 2" xfId="27389"/>
    <cellStyle name="Warning Text 4 6" xfId="27390"/>
    <cellStyle name="Warning Text 4 7" xfId="27391"/>
    <cellStyle name="Warning Text 5" xfId="27392"/>
    <cellStyle name="常规 3 4 5 6" xfId="27393"/>
    <cellStyle name="Warning Text 5 2" xfId="27394"/>
    <cellStyle name="Warning Text 5 3" xfId="27395"/>
    <cellStyle name="輸入 2 3 3 3 2 9 3" xfId="27396"/>
    <cellStyle name="常规 7 4 4 3" xfId="27397"/>
    <cellStyle name="輸入 2 10 6" xfId="27398"/>
    <cellStyle name="输出 2 2 4 3 2" xfId="27399"/>
    <cellStyle name="Warning Text_2012_1st_Qtr_SKD_Review" xfId="27400"/>
    <cellStyle name="常规 3 2 2 2 4 5" xfId="27401"/>
    <cellStyle name="Акцент2 2" xfId="27402"/>
    <cellStyle name="常规 3 16 11" xfId="27403"/>
    <cellStyle name="Акцент2 3" xfId="27404"/>
    <cellStyle name="Акцент3 2" xfId="27405"/>
    <cellStyle name="Акцент3 3" xfId="27406"/>
    <cellStyle name="Акцент4 2" xfId="27407"/>
    <cellStyle name="Акцент4 3" xfId="27408"/>
    <cellStyle name="Акцент5 2" xfId="27409"/>
    <cellStyle name="常规 2 3 2 2 2 2 3 2 2" xfId="27410"/>
    <cellStyle name="Акцент5 3" xfId="27411"/>
    <cellStyle name="Акцент6" xfId="27412"/>
    <cellStyle name="Акцент6 2" xfId="27413"/>
    <cellStyle name="Ввод " xfId="27414"/>
    <cellStyle name="百分比 3 3" xfId="27415"/>
    <cellStyle name="Ввод  10 2" xfId="27416"/>
    <cellStyle name="常?_pldt" xfId="27417"/>
    <cellStyle name="Ввод  10 3" xfId="27418"/>
    <cellStyle name="Ввод  11" xfId="27419"/>
    <cellStyle name="Ввод  11 2" xfId="27420"/>
    <cellStyle name="Ввод  11 3" xfId="27421"/>
    <cellStyle name="Ввод  12" xfId="27422"/>
    <cellStyle name="Ввод  13" xfId="27423"/>
    <cellStyle name="輸入 2 6 5 11" xfId="27424"/>
    <cellStyle name="Ввод  2" xfId="27425"/>
    <cellStyle name="Ввод  2 10" xfId="27426"/>
    <cellStyle name="常规 4 4 3 6" xfId="27427"/>
    <cellStyle name="Ввод  2 10 2" xfId="27428"/>
    <cellStyle name="常规 4 4 3 6 2" xfId="27429"/>
    <cellStyle name="合計 2 2 6 4 2" xfId="27430"/>
    <cellStyle name="Ввод  2 10 3" xfId="27431"/>
    <cellStyle name="Ввод  2 11" xfId="27432"/>
    <cellStyle name="常规 4 4 3 7" xfId="27433"/>
    <cellStyle name="Ввод  2 2 11" xfId="27434"/>
    <cellStyle name="Ввод  2 2 2" xfId="27435"/>
    <cellStyle name="Ввод  2 2 3" xfId="27436"/>
    <cellStyle name="常规 4 5 2 2 2 4" xfId="27437"/>
    <cellStyle name="Ввод  2 2 3 2" xfId="27438"/>
    <cellStyle name="Ввод  2 2 3 3" xfId="27439"/>
    <cellStyle name="Ввод  2 2 4" xfId="27440"/>
    <cellStyle name="Ввод  2 2 4 2" xfId="27441"/>
    <cellStyle name="Ввод  2 2 4 3" xfId="27442"/>
    <cellStyle name="Ввод  2 2 6 3" xfId="27443"/>
    <cellStyle name="Ввод  2 2 7 2" xfId="27444"/>
    <cellStyle name="Ввод  2 2 7 3" xfId="27445"/>
    <cellStyle name="Ввод  2 2 8 2" xfId="27446"/>
    <cellStyle name="Ввод  2 2 8 3" xfId="27447"/>
    <cellStyle name="Ввод  2 2 9" xfId="27448"/>
    <cellStyle name="Ввод  2 2 9 2" xfId="27449"/>
    <cellStyle name="Ввод  2 2 9 3" xfId="27450"/>
    <cellStyle name="Ввод  2 3" xfId="27451"/>
    <cellStyle name="Ввод  2 3 2" xfId="27452"/>
    <cellStyle name="Ввод  2 3 3" xfId="27453"/>
    <cellStyle name="超链接 6 2 2 2" xfId="27454"/>
    <cellStyle name="Ввод  2 4" xfId="27455"/>
    <cellStyle name="超链接 6 2 2 2 2" xfId="27456"/>
    <cellStyle name="Ввод  2 4 2" xfId="27457"/>
    <cellStyle name="超链接 6 2 2 2 3" xfId="27458"/>
    <cellStyle name="Ввод  2 4 3" xfId="27459"/>
    <cellStyle name="超链接 6 2 2 3" xfId="27460"/>
    <cellStyle name="Ввод  2 5" xfId="27461"/>
    <cellStyle name="超链接 6 2 2 3 2" xfId="27462"/>
    <cellStyle name="Ввод  2 5 2" xfId="27463"/>
    <cellStyle name="超链接 6 2 2 3 3" xfId="27464"/>
    <cellStyle name="Ввод  2 5 3" xfId="27465"/>
    <cellStyle name="超链接 6 2 2 4" xfId="27466"/>
    <cellStyle name="Ввод  2 6" xfId="27467"/>
    <cellStyle name="超链接 6 2 2 4 2" xfId="27468"/>
    <cellStyle name="Ввод  2 6 2" xfId="27469"/>
    <cellStyle name="差_COSCON THAILAND COSNAM STAFF 2012 JULY 2 2" xfId="27470"/>
    <cellStyle name="輸入 2 6 5 12" xfId="27471"/>
    <cellStyle name="Ввод  3" xfId="27472"/>
    <cellStyle name="Ввод  3 10" xfId="27473"/>
    <cellStyle name="Ввод  3 2 2" xfId="27474"/>
    <cellStyle name="超链接 6 2 3 2" xfId="27475"/>
    <cellStyle name="Ввод  3 4" xfId="27476"/>
    <cellStyle name="超链接 6 2 3 2 3" xfId="27477"/>
    <cellStyle name="Ввод  3 4 3" xfId="27478"/>
    <cellStyle name="超链接 6 2 3 3" xfId="27479"/>
    <cellStyle name="Ввод  3 5" xfId="27480"/>
    <cellStyle name="超链接 6 2 3 3 2" xfId="27481"/>
    <cellStyle name="Ввод  3 5 2" xfId="27482"/>
    <cellStyle name="超链接 6 2 3 3 3" xfId="27483"/>
    <cellStyle name="Ввод  3 5 3" xfId="27484"/>
    <cellStyle name="超链接 6 2 3 4" xfId="27485"/>
    <cellStyle name="Ввод  3 6" xfId="27486"/>
    <cellStyle name="Ввод  3 6 2" xfId="27487"/>
    <cellStyle name="Ввод  3 6 3" xfId="27488"/>
    <cellStyle name="Ввод  3 8 3" xfId="27489"/>
    <cellStyle name="Ввод  3 9 3" xfId="27490"/>
    <cellStyle name="Ввод  4" xfId="27491"/>
    <cellStyle name="Ввод  4 3" xfId="27492"/>
    <cellStyle name="Ввод  5" xfId="27493"/>
    <cellStyle name="Ввод  5 2" xfId="27494"/>
    <cellStyle name="常规 48 3 7 2 2" xfId="27495"/>
    <cellStyle name="Ввод  5 3" xfId="27496"/>
    <cellStyle name="요약 2 3 4 8 2" xfId="27497"/>
    <cellStyle name="Ввод  6" xfId="27498"/>
    <cellStyle name="Ввод  6 2" xfId="27499"/>
    <cellStyle name="Ввод  6 3" xfId="27500"/>
    <cellStyle name="요약 2 3 4 8 3" xfId="27501"/>
    <cellStyle name="Ввод  7" xfId="27502"/>
    <cellStyle name="Ввод  7 2" xfId="27503"/>
    <cellStyle name="계산 2 9" xfId="27504"/>
    <cellStyle name="Ввод  8" xfId="27505"/>
    <cellStyle name="Ввод  8 2" xfId="27506"/>
    <cellStyle name="계산 3 9" xfId="27507"/>
    <cellStyle name="常规 5 3 9 2 2" xfId="27508"/>
    <cellStyle name="Ввод  8 3" xfId="27509"/>
    <cellStyle name="Ввод  9" xfId="27510"/>
    <cellStyle name="Ввод  9 2" xfId="27511"/>
    <cellStyle name="계산 4 9" xfId="27512"/>
    <cellStyle name="計算方式 2 12 2" xfId="27513"/>
    <cellStyle name="Ввод  9 3" xfId="27514"/>
    <cellStyle name="계산 4 8" xfId="27515"/>
    <cellStyle name="Вывод 12" xfId="27516"/>
    <cellStyle name="Вывод 2 10" xfId="27517"/>
    <cellStyle name="Вывод 2 11" xfId="27518"/>
    <cellStyle name="常规 4 4 5 3 3 2" xfId="27519"/>
    <cellStyle name="출력 2 2 2 2 2 7" xfId="27520"/>
    <cellStyle name="Вывод 2 2 10" xfId="27521"/>
    <cellStyle name="常规 3 3 4 2 2" xfId="27522"/>
    <cellStyle name="輸出 9 2 5" xfId="27523"/>
    <cellStyle name="差_COSCON THAILAND COSNAM STAFF 2012 JULY_东南亚分部各类数据统计201303 (4)" xfId="27524"/>
    <cellStyle name="출력 2 2 2 2 2 8" xfId="27525"/>
    <cellStyle name="Вывод 2 2 11" xfId="27526"/>
    <cellStyle name="常规 3 3 4 2 3" xfId="27527"/>
    <cellStyle name="Вывод 2 2 2 2" xfId="27528"/>
    <cellStyle name="Вывод 2 2 3 2" xfId="27529"/>
    <cellStyle name="常规 3 2 6 2 2 4" xfId="27530"/>
    <cellStyle name="常规 5 4 2 3 2 3" xfId="27531"/>
    <cellStyle name="Вывод 2 2 4 2" xfId="27532"/>
    <cellStyle name="常规 4 2 2 2 3 3 2 2" xfId="27533"/>
    <cellStyle name="Вывод 2 2 4 3" xfId="27534"/>
    <cellStyle name="Вывод 2 2 5" xfId="27535"/>
    <cellStyle name="常规 2 5 2 2 2" xfId="27536"/>
    <cellStyle name="常规 4 2 2 2 3 3 3 2" xfId="27537"/>
    <cellStyle name="Вывод 2 2 5 3" xfId="27538"/>
    <cellStyle name="輸出 2 3 2 5 2 9" xfId="27539"/>
    <cellStyle name="Вывод 2 2 6 2" xfId="27540"/>
    <cellStyle name="常规 2 5 2 3 2" xfId="27541"/>
    <cellStyle name="Вывод 2 2 6 3" xfId="27542"/>
    <cellStyle name="常规 2 5 2 4 2" xfId="27543"/>
    <cellStyle name="Вывод 2 2 7 3" xfId="27544"/>
    <cellStyle name="Вывод 2 2 8" xfId="27545"/>
    <cellStyle name="Вывод 2 2 8 2" xfId="27546"/>
    <cellStyle name="標題 3 2 2 2 2" xfId="27547"/>
    <cellStyle name="常规 2 5 2 5 2" xfId="27548"/>
    <cellStyle name="合計 2 3 3 3 10" xfId="27549"/>
    <cellStyle name="Вывод 2 2 8 3" xfId="27550"/>
    <cellStyle name="Вывод 2 2 9" xfId="27551"/>
    <cellStyle name="超链接 2 7 3 2 6" xfId="27552"/>
    <cellStyle name="Вывод 2 2 9 2" xfId="27553"/>
    <cellStyle name="常规 2 5 2 6 2" xfId="27554"/>
    <cellStyle name="Вывод 2 2 9 3" xfId="27555"/>
    <cellStyle name="常规 9 2 3 4" xfId="27556"/>
    <cellStyle name="输出 2 4 2 2 3" xfId="27557"/>
    <cellStyle name="Вывод 2 4 3" xfId="27558"/>
    <cellStyle name="输出 2 4 2 4" xfId="27559"/>
    <cellStyle name="Вывод 2 6" xfId="27560"/>
    <cellStyle name="常规 9 2 5 3" xfId="27561"/>
    <cellStyle name="输出 2 4 2 4 2" xfId="27562"/>
    <cellStyle name="Вывод 2 6 2" xfId="27563"/>
    <cellStyle name="常规 9 2 5 4" xfId="27564"/>
    <cellStyle name="输出 2 4 2 4 3" xfId="27565"/>
    <cellStyle name="Вывод 2 6 3" xfId="27566"/>
    <cellStyle name="输出 2 4 2 5" xfId="27567"/>
    <cellStyle name="Вывод 2 7" xfId="27568"/>
    <cellStyle name="常规 3 3 4 2 3 2 3" xfId="27569"/>
    <cellStyle name="常规 9 2 6 3" xfId="27570"/>
    <cellStyle name="輸出 7 2 2 3" xfId="27571"/>
    <cellStyle name="输出 2 4 2 5 2" xfId="27572"/>
    <cellStyle name="Вывод 2 7 2" xfId="27573"/>
    <cellStyle name="常规 9 2 6 4" xfId="27574"/>
    <cellStyle name="输出 2 4 2 5 3" xfId="27575"/>
    <cellStyle name="Вывод 2 7 3" xfId="27576"/>
    <cellStyle name="输出 2 4 2 6" xfId="27577"/>
    <cellStyle name="Вывод 2 8" xfId="27578"/>
    <cellStyle name="输出 2 4 2 7" xfId="27579"/>
    <cellStyle name="Вывод 2 9" xfId="27580"/>
    <cellStyle name="常规 5 13 9 2" xfId="27581"/>
    <cellStyle name="Вывод 3 11" xfId="27582"/>
    <cellStyle name="Вывод 3 2" xfId="27583"/>
    <cellStyle name="常规 2 2 8 7 3" xfId="27584"/>
    <cellStyle name="Вывод 3 2 2" xfId="27585"/>
    <cellStyle name="Вывод 3 2 3" xfId="27586"/>
    <cellStyle name="Вывод 3 3" xfId="27587"/>
    <cellStyle name="常规 9 3 2 4" xfId="27588"/>
    <cellStyle name="連結的儲存格 2 5 2 4" xfId="27589"/>
    <cellStyle name="Вывод 3 3 3" xfId="27590"/>
    <cellStyle name="输出 2 4 3 2" xfId="27591"/>
    <cellStyle name="Вывод 3 4" xfId="27592"/>
    <cellStyle name="常规 9 3 3 3" xfId="27593"/>
    <cellStyle name="連結的儲存格 2 5 3 3" xfId="27594"/>
    <cellStyle name="Вывод 3 4 2" xfId="27595"/>
    <cellStyle name="輸入 2 2 2 2 2" xfId="27596"/>
    <cellStyle name="常规 9 3 3 4" xfId="27597"/>
    <cellStyle name="Вывод 3 4 3" xfId="27598"/>
    <cellStyle name="계산 4 10" xfId="27599"/>
    <cellStyle name="输出 2 4 3 3" xfId="27600"/>
    <cellStyle name="Вывод 3 5" xfId="27601"/>
    <cellStyle name="계산 4 10 2" xfId="27602"/>
    <cellStyle name="常规 9 3 4 3" xfId="27603"/>
    <cellStyle name="Вывод 3 5 2" xfId="27604"/>
    <cellStyle name="Вывод 3 5 3" xfId="27605"/>
    <cellStyle name="계산 4 11" xfId="27606"/>
    <cellStyle name="Вывод 3 6" xfId="27607"/>
    <cellStyle name="Вывод 3 6 2" xfId="27608"/>
    <cellStyle name="Вывод 3 6 3" xfId="27609"/>
    <cellStyle name="Вывод 3 7" xfId="27610"/>
    <cellStyle name="Вывод 3 7 2" xfId="27611"/>
    <cellStyle name="Вывод 3 7 3" xfId="27612"/>
    <cellStyle name="Вывод 3 8 2" xfId="27613"/>
    <cellStyle name="Вывод 3 8 3" xfId="27614"/>
    <cellStyle name="常规 18 3 2 2 3" xfId="27615"/>
    <cellStyle name="Вывод 3 9 2" xfId="27616"/>
    <cellStyle name="Вывод 3 9 3" xfId="27617"/>
    <cellStyle name="Вывод 4" xfId="27618"/>
    <cellStyle name="Вывод 4 2" xfId="27619"/>
    <cellStyle name="常规 2 2 8 8 3" xfId="27620"/>
    <cellStyle name="Вывод 4 3" xfId="27621"/>
    <cellStyle name="Вывод 5" xfId="27622"/>
    <cellStyle name="合計 2 3 2 5 2 11" xfId="27623"/>
    <cellStyle name="Вывод 5 2" xfId="27624"/>
    <cellStyle name="常规 2 2 8 9 3" xfId="27625"/>
    <cellStyle name="Вывод 5 3" xfId="27626"/>
    <cellStyle name="Вывод 7" xfId="27627"/>
    <cellStyle name="Вывод 7 2" xfId="27628"/>
    <cellStyle name="Вывод 7 3" xfId="27629"/>
    <cellStyle name="Примечание 5 2 3 2" xfId="27630"/>
    <cellStyle name="常规 2 2 2 3 2 2 2 2" xfId="27631"/>
    <cellStyle name="Вывод 8" xfId="27632"/>
    <cellStyle name="常规 2 2 2 3 2 2 2 2 2" xfId="27633"/>
    <cellStyle name="Вывод 8 2" xfId="27634"/>
    <cellStyle name="常规 2 2 2 3 2 2 2 2 3" xfId="27635"/>
    <cellStyle name="Вывод 8 3" xfId="27636"/>
    <cellStyle name="常规 2 2 2 3 2 2 2 3" xfId="27637"/>
    <cellStyle name="Вывод 9" xfId="27638"/>
    <cellStyle name="常规 2 2 2 3 2 2 2 3 2" xfId="27639"/>
    <cellStyle name="常规 2 7 2 3 2 4" xfId="27640"/>
    <cellStyle name="Вывод 9 2" xfId="27641"/>
    <cellStyle name="常规 2 2 2 3 2 2 2 3 3" xfId="27642"/>
    <cellStyle name="Вывод 9 3" xfId="27643"/>
    <cellStyle name="Вычисление" xfId="27644"/>
    <cellStyle name="常规 5 3 2 3 2" xfId="27645"/>
    <cellStyle name="Вычисление 10 2" xfId="27646"/>
    <cellStyle name="Вычисление 10 3" xfId="27647"/>
    <cellStyle name="Вычисление 11 2" xfId="27648"/>
    <cellStyle name="Вычисление 11 3" xfId="27649"/>
    <cellStyle name="Вычисление 13" xfId="27650"/>
    <cellStyle name="備註 3 3 7 2" xfId="27651"/>
    <cellStyle name="출력 3 9" xfId="27652"/>
    <cellStyle name="Вычисление 2" xfId="27653"/>
    <cellStyle name="常规 5 3 2 3 2 2" xfId="27654"/>
    <cellStyle name="출력 3 9 2" xfId="27655"/>
    <cellStyle name="Вычисление 2 2" xfId="27656"/>
    <cellStyle name="常规 5 3 2 3 2 2 2" xfId="27657"/>
    <cellStyle name="요약 2 5" xfId="27658"/>
    <cellStyle name="常规 8 4 5 3" xfId="27659"/>
    <cellStyle name="Вычисление 2 2 10" xfId="27660"/>
    <cellStyle name="差_中远印度各类数据统计201212_副本东南亚分部各类数据统计201303 2 2" xfId="27661"/>
    <cellStyle name="常规 2 2 2 4 2" xfId="27662"/>
    <cellStyle name="Вычисление 2 2 11" xfId="27663"/>
    <cellStyle name="常规 2 2 2 4 3" xfId="27664"/>
    <cellStyle name="Вычисление 2 2 5" xfId="27665"/>
    <cellStyle name="Вычисление 2 2 5 2" xfId="27666"/>
    <cellStyle name="Вычисление 2 2 5 3" xfId="27667"/>
    <cellStyle name="Вычисление 2 2 6" xfId="27668"/>
    <cellStyle name="Вычисление 2 2 6 3" xfId="27669"/>
    <cellStyle name="常规 20 2 4 2" xfId="27670"/>
    <cellStyle name="Вычисление 2 2 7" xfId="27671"/>
    <cellStyle name="常规 2 2 4 2 2 2 2 2" xfId="27672"/>
    <cellStyle name="Вычисление 2 2 7 2" xfId="27673"/>
    <cellStyle name="常规 2 2 4 2 2 2 2 2 2" xfId="27674"/>
    <cellStyle name="Вычисление 2 2 7 3" xfId="27675"/>
    <cellStyle name="常规 2 2 4 2 2 2 2 2 3" xfId="27676"/>
    <cellStyle name="Вычисление 2 2 8" xfId="27677"/>
    <cellStyle name="常规 2 2 4 2 2 2 2 3" xfId="27678"/>
    <cellStyle name="Вычисление 2 2 8 2" xfId="27679"/>
    <cellStyle name="常规 3 2 2 4 2 2 2 4" xfId="27680"/>
    <cellStyle name="Вычисление 2 2 8 3" xfId="27681"/>
    <cellStyle name="Вычисление 2 2 9" xfId="27682"/>
    <cellStyle name="常规 2 2 4 2 2 2 2 4" xfId="27683"/>
    <cellStyle name="超链接 2 7 10" xfId="27684"/>
    <cellStyle name="Вычисление 2 2 9 2" xfId="27685"/>
    <cellStyle name="超链接 2 7 11" xfId="27686"/>
    <cellStyle name="Вычисление 2 2 9 3" xfId="27687"/>
    <cellStyle name="合計 2 3 2 4 2" xfId="27688"/>
    <cellStyle name="Вычисление 2 8" xfId="27689"/>
    <cellStyle name="合計 2 3 2 4 3" xfId="27690"/>
    <cellStyle name="Вычисление 2 9" xfId="27691"/>
    <cellStyle name="Вычисление 3" xfId="27692"/>
    <cellStyle name="常规 5 3 2 3 2 3" xfId="27693"/>
    <cellStyle name="Вычисление 3 2" xfId="27694"/>
    <cellStyle name="合計 2 3 2 5 2 2" xfId="27695"/>
    <cellStyle name="Вычисление 3 8 2" xfId="27696"/>
    <cellStyle name="合計 2 3 2 5 3" xfId="27697"/>
    <cellStyle name="Вычисление 3 9" xfId="27698"/>
    <cellStyle name="合計 2 3 2 5 3 2" xfId="27699"/>
    <cellStyle name="Вычисление 3 9 2" xfId="27700"/>
    <cellStyle name="常规 6 8 12" xfId="27701"/>
    <cellStyle name="合計 2 3 2 5 3 3" xfId="27702"/>
    <cellStyle name="超链接 2 6 2 4 2 2" xfId="27703"/>
    <cellStyle name="Вычисление 3 9 3" xfId="27704"/>
    <cellStyle name="Вычисление 4" xfId="27705"/>
    <cellStyle name="常规 5 3 2 3 2 4" xfId="27706"/>
    <cellStyle name="Вычисление 4 2" xfId="27707"/>
    <cellStyle name="Вычисление 5" xfId="27708"/>
    <cellStyle name="常规 5 3 2 3 2 5" xfId="27709"/>
    <cellStyle name="Вычисление 5 2" xfId="27710"/>
    <cellStyle name="Вычисление 5 3" xfId="27711"/>
    <cellStyle name="Вычисление 6" xfId="27712"/>
    <cellStyle name="Вычисление 6 3" xfId="27713"/>
    <cellStyle name="合計 2 10 10 2" xfId="27714"/>
    <cellStyle name="Вычисление 7" xfId="27715"/>
    <cellStyle name="Вычисление 7 2" xfId="27716"/>
    <cellStyle name="Вычисление 7 3" xfId="27717"/>
    <cellStyle name="合計 2 10 10 3" xfId="27718"/>
    <cellStyle name="Вычисление 8" xfId="27719"/>
    <cellStyle name="Вычисление 8 2" xfId="27720"/>
    <cellStyle name="Вычисление 8 3" xfId="27721"/>
    <cellStyle name="Вычисление 9" xfId="27722"/>
    <cellStyle name="제목 2 2 3" xfId="27723"/>
    <cellStyle name="Заголовок 1" xfId="27724"/>
    <cellStyle name="제목 2 2 3 2" xfId="27725"/>
    <cellStyle name="Заголовок 1 2" xfId="27726"/>
    <cellStyle name="제목 2 2 3 3" xfId="27727"/>
    <cellStyle name="Заголовок 1 3" xfId="27728"/>
    <cellStyle name="제목 2 2 4" xfId="27729"/>
    <cellStyle name="Заголовок 2" xfId="27730"/>
    <cellStyle name="常规 2 4 2 2 5 2" xfId="27731"/>
    <cellStyle name="제목 2 2 4 2" xfId="27732"/>
    <cellStyle name="Заголовок 2 2" xfId="27733"/>
    <cellStyle name="常规 2 4 2 2 5 2 2" xfId="27734"/>
    <cellStyle name="제목 2 2 4 3" xfId="27735"/>
    <cellStyle name="Заголовок 2 3" xfId="27736"/>
    <cellStyle name="常规 2 4 2 2 5 2 3" xfId="27737"/>
    <cellStyle name="Итог" xfId="27738"/>
    <cellStyle name="常规 5 5 2 3" xfId="27739"/>
    <cellStyle name="Итог 10" xfId="27740"/>
    <cellStyle name="Итог 11" xfId="27741"/>
    <cellStyle name="Итог 12" xfId="27742"/>
    <cellStyle name="Итог 13" xfId="27743"/>
    <cellStyle name="Итог 2" xfId="27744"/>
    <cellStyle name="常规 2 13" xfId="27745"/>
    <cellStyle name="常规 8 3 2 3 2" xfId="27746"/>
    <cellStyle name="Итог 2 10" xfId="27747"/>
    <cellStyle name="Итог 2 10 2" xfId="27748"/>
    <cellStyle name="常规 3 2 4 3" xfId="27749"/>
    <cellStyle name="常规 2 13 2" xfId="27750"/>
    <cellStyle name="Итог 2 10 3" xfId="27751"/>
    <cellStyle name="常规 3 2 4 4" xfId="27752"/>
    <cellStyle name="常规 2 13 3" xfId="27753"/>
    <cellStyle name="Итог 2 2" xfId="27754"/>
    <cellStyle name="常规 3 3 6 2 2 3" xfId="27755"/>
    <cellStyle name="Итог 2 2 2 2" xfId="27756"/>
    <cellStyle name="Итог 2 2 2 3" xfId="27757"/>
    <cellStyle name="Итог 2 2 3" xfId="27758"/>
    <cellStyle name="Итог 2 2 3 2" xfId="27759"/>
    <cellStyle name="Итог 2 2 3 3" xfId="27760"/>
    <cellStyle name="Итог 2 2 4 2" xfId="27761"/>
    <cellStyle name="Итог 2 2 4 3" xfId="27762"/>
    <cellStyle name="Итог 2 2 5 3" xfId="27763"/>
    <cellStyle name="Итог 2 2 6" xfId="27764"/>
    <cellStyle name="Итог 2 2 6 2" xfId="27765"/>
    <cellStyle name="Итог 2 2 6 3" xfId="27766"/>
    <cellStyle name="계산 3 10" xfId="27767"/>
    <cellStyle name="Итог 2 2 7" xfId="27768"/>
    <cellStyle name="하이퍼링크_AES_Contact30apr02" xfId="27769"/>
    <cellStyle name="Итог 2 2 7 2" xfId="27770"/>
    <cellStyle name="超链接 2 4 2 3 4 2" xfId="27771"/>
    <cellStyle name="常规 2 3 3 2 3 2 2 2 2" xfId="27772"/>
    <cellStyle name="Итог 2 2 7 3" xfId="27773"/>
    <cellStyle name="Итог 2 2 8" xfId="27774"/>
    <cellStyle name="Итог 2 2 8 3" xfId="27775"/>
    <cellStyle name="Итог 2 2 9" xfId="27776"/>
    <cellStyle name="Итог 2 2 9 2" xfId="27777"/>
    <cellStyle name="常规 8 3 8 2 2" xfId="27778"/>
    <cellStyle name="Итог 2 2 9 3" xfId="27779"/>
    <cellStyle name="Итог 2 8 2" xfId="27780"/>
    <cellStyle name="Итог 3" xfId="27781"/>
    <cellStyle name="備註 2 3 3 2 6" xfId="27782"/>
    <cellStyle name="Итог 3 2" xfId="27783"/>
    <cellStyle name="備註 2 3 3 2 6 2" xfId="27784"/>
    <cellStyle name="Итог 3 2 2" xfId="27785"/>
    <cellStyle name="Итог 3 2 3" xfId="27786"/>
    <cellStyle name="備註 2 3 3 2 7" xfId="27787"/>
    <cellStyle name="Итог 3 3" xfId="27788"/>
    <cellStyle name="備註 2 3 3 2 7 2" xfId="27789"/>
    <cellStyle name="Итог 3 3 2" xfId="27790"/>
    <cellStyle name="Итог 3 3 3" xfId="27791"/>
    <cellStyle name="Итог 3 4" xfId="27792"/>
    <cellStyle name="常规 3 5 2 2 2" xfId="27793"/>
    <cellStyle name="備註 2 3 3 2 8" xfId="27794"/>
    <cellStyle name="Итог 3 4 2" xfId="27795"/>
    <cellStyle name="常规 3 5 2 2 2 2" xfId="27796"/>
    <cellStyle name="備註 2 3 3 2 8 2" xfId="27797"/>
    <cellStyle name="Итог 3 4 3" xfId="27798"/>
    <cellStyle name="常规 3 5 2 2 2 3" xfId="27799"/>
    <cellStyle name="Итог 3 5" xfId="27800"/>
    <cellStyle name="備註 2 5 2 2" xfId="27801"/>
    <cellStyle name="常规 3 5 2 2 3" xfId="27802"/>
    <cellStyle name="備註 2 3 3 2 9" xfId="27803"/>
    <cellStyle name="Итог 3 5 2" xfId="27804"/>
    <cellStyle name="備註 2 5 2 2 2" xfId="27805"/>
    <cellStyle name="常规 3 5 2 2 3 2" xfId="27806"/>
    <cellStyle name="備註 2 3 3 2 9 2" xfId="27807"/>
    <cellStyle name="Итог 3 5 3" xfId="27808"/>
    <cellStyle name="備註 2 5 2 2 3" xfId="27809"/>
    <cellStyle name="常规 3 5 2 2 3 3" xfId="27810"/>
    <cellStyle name="Итог 3 6" xfId="27811"/>
    <cellStyle name="備註 2 5 2 3" xfId="27812"/>
    <cellStyle name="常规 3 5 2 2 4" xfId="27813"/>
    <cellStyle name="Итог 3 6 2" xfId="27814"/>
    <cellStyle name="備註 2 5 2 3 2" xfId="27815"/>
    <cellStyle name="常规 3 5 2 2 4 2" xfId="27816"/>
    <cellStyle name="Итог 3 6 3" xfId="27817"/>
    <cellStyle name="備註 2 5 2 3 3" xfId="27818"/>
    <cellStyle name="Итог 3 7" xfId="27819"/>
    <cellStyle name="備註 2 5 2 4" xfId="27820"/>
    <cellStyle name="常规 3 5 2 2 5" xfId="27821"/>
    <cellStyle name="Итог 3 7 2" xfId="27822"/>
    <cellStyle name="備註 2 5 2 4 2" xfId="27823"/>
    <cellStyle name="常规 3 5 2 2 5 2" xfId="27824"/>
    <cellStyle name="Итог 3 8" xfId="27825"/>
    <cellStyle name="備註 2 5 2 5" xfId="27826"/>
    <cellStyle name="常规 3 5 2 2 6" xfId="27827"/>
    <cellStyle name="Итог 3 8 2" xfId="27828"/>
    <cellStyle name="備註 2 5 2 5 2" xfId="27829"/>
    <cellStyle name="常规 36 2 2 2" xfId="27830"/>
    <cellStyle name="常规 41 2 2 2" xfId="27831"/>
    <cellStyle name="Итог 4" xfId="27832"/>
    <cellStyle name="常规 36 2 2 2 2" xfId="27833"/>
    <cellStyle name="Итог 4 2" xfId="27834"/>
    <cellStyle name="常规 36 2 2 2 3" xfId="27835"/>
    <cellStyle name="Итог 4 3" xfId="27836"/>
    <cellStyle name="常规 25 3 2 2" xfId="27837"/>
    <cellStyle name="常规 36 2 2 3" xfId="27838"/>
    <cellStyle name="Итог 5" xfId="27839"/>
    <cellStyle name="常规 36 2 2 3 2" xfId="27840"/>
    <cellStyle name="Итог 5 2" xfId="27841"/>
    <cellStyle name="常规 36 2 2 3 3" xfId="27842"/>
    <cellStyle name="Итог 5 3" xfId="27843"/>
    <cellStyle name="Итог 7 3" xfId="27844"/>
    <cellStyle name="Итог 8 2" xfId="27845"/>
    <cellStyle name="Итог 8 3" xfId="27846"/>
    <cellStyle name="Итог 9 2" xfId="27847"/>
    <cellStyle name="Итог 9 3" xfId="27848"/>
    <cellStyle name="Контрольная ячейка 2" xfId="27849"/>
    <cellStyle name="Контрольная ячейка 3" xfId="27850"/>
    <cellStyle name="Название" xfId="27851"/>
    <cellStyle name="Плохой" xfId="27852"/>
    <cellStyle name="Плохой 3" xfId="27853"/>
    <cellStyle name="Пояснение" xfId="27854"/>
    <cellStyle name="常规 42 6 2 2 5" xfId="27855"/>
    <cellStyle name="常规 49 2 6" xfId="27856"/>
    <cellStyle name="Примечание" xfId="27857"/>
    <cellStyle name="合計 2 2 17 2" xfId="27858"/>
    <cellStyle name="Примечание 10" xfId="27859"/>
    <cellStyle name="Примечание 10 2" xfId="27860"/>
    <cellStyle name="合計 2 2 17 3" xfId="27861"/>
    <cellStyle name="Примечание 11" xfId="27862"/>
    <cellStyle name="Примечание 11 2" xfId="27863"/>
    <cellStyle name="Примечание 12" xfId="27864"/>
    <cellStyle name="備註 2 5 3 8 2" xfId="27865"/>
    <cellStyle name="Примечание 12 2" xfId="27866"/>
    <cellStyle name="Примечание 13 2" xfId="27867"/>
    <cellStyle name="Примечание 14" xfId="27868"/>
    <cellStyle name="Примечание 14 2" xfId="27869"/>
    <cellStyle name="Примечание 15" xfId="27870"/>
    <cellStyle name="常规 42 6 2 2 5 2" xfId="27871"/>
    <cellStyle name="常规 49 2 6 2" xfId="27872"/>
    <cellStyle name="Примечание 2" xfId="27873"/>
    <cellStyle name="Примечание 2 11" xfId="27874"/>
    <cellStyle name="Примечание 2 11 2" xfId="27875"/>
    <cellStyle name="常规 49 2 6 2 2" xfId="27876"/>
    <cellStyle name="Примечание 2 2" xfId="27877"/>
    <cellStyle name="Примечание 2 2 10" xfId="27878"/>
    <cellStyle name="Примечание 2 2 11" xfId="27879"/>
    <cellStyle name="Примечание 2 2 2 10" xfId="27880"/>
    <cellStyle name="样式 1 2 3 2" xfId="27881"/>
    <cellStyle name="Примечание 2 2 2 3" xfId="27882"/>
    <cellStyle name="样式 1 2 3 3" xfId="27883"/>
    <cellStyle name="Примечание 2 2 2 4" xfId="27884"/>
    <cellStyle name="样式 1 2 3 4" xfId="27885"/>
    <cellStyle name="Примечание 2 2 2 5" xfId="27886"/>
    <cellStyle name="備註 4 7 2" xfId="27887"/>
    <cellStyle name="Примечание 2 2 2 6" xfId="27888"/>
    <cellStyle name="常规 2 2 3 3 3 3 2" xfId="27889"/>
    <cellStyle name="Примечание 2 2 2 7" xfId="27890"/>
    <cellStyle name="常规 2 2 3 3 3 3 3" xfId="27891"/>
    <cellStyle name="Примечание 2 2 2 8" xfId="27892"/>
    <cellStyle name="Примечание 2 2 2 8 2" xfId="27893"/>
    <cellStyle name="常规 3 13 3 3" xfId="27894"/>
    <cellStyle name="常规 2 2 3 3 3 3 4" xfId="27895"/>
    <cellStyle name="출력 2 2 2 2 2 3 2" xfId="27896"/>
    <cellStyle name="Примечание 2 2 2 9" xfId="27897"/>
    <cellStyle name="Примечание 2 2 2 9 2" xfId="27898"/>
    <cellStyle name="常规 3 13 4 3" xfId="27899"/>
    <cellStyle name="Примечание 2 2 3" xfId="27900"/>
    <cellStyle name="常规 3 2 3 2 4 2 2 2" xfId="27901"/>
    <cellStyle name="Примечание 2 2 3 2" xfId="27902"/>
    <cellStyle name="Примечание 2 2 4" xfId="27903"/>
    <cellStyle name="常规 3 2 3 2 4 2 2 3" xfId="27904"/>
    <cellStyle name="Примечание 2 2 4 2" xfId="27905"/>
    <cellStyle name="Примечание 2 2 5" xfId="27906"/>
    <cellStyle name="Примечание 2 2 7" xfId="27907"/>
    <cellStyle name="Примечание 2 2 5 2" xfId="27908"/>
    <cellStyle name="Примечание 2 2 6" xfId="27909"/>
    <cellStyle name="輸出 2 3 2 4 8" xfId="27910"/>
    <cellStyle name="Примечание 2 3 7" xfId="27911"/>
    <cellStyle name="Примечание 2 2 6 2" xfId="27912"/>
    <cellStyle name="輸出 2 3 2 5 8" xfId="27913"/>
    <cellStyle name="Примечание 2 4 7" xfId="27914"/>
    <cellStyle name="Примечание 2 2 7 2" xfId="27915"/>
    <cellStyle name="Примечание 2 2 8" xfId="27916"/>
    <cellStyle name="标题 2 3 10" xfId="27917"/>
    <cellStyle name="常规 2 4 2 5 2 4" xfId="27918"/>
    <cellStyle name="Примечание 2 2 8 2" xfId="27919"/>
    <cellStyle name="Примечание 2 2 9" xfId="27920"/>
    <cellStyle name="常规_上海口岸船期表_64" xfId="27921"/>
    <cellStyle name="Примечание 2 2 9 2" xfId="27922"/>
    <cellStyle name="合計 2 4 4 2 8 2" xfId="27923"/>
    <cellStyle name="Примечание 2 3" xfId="27924"/>
    <cellStyle name="一般 680 3" xfId="27925"/>
    <cellStyle name="Примечание 2 3 10 2" xfId="27926"/>
    <cellStyle name="常规 4 3 2 3 5" xfId="27927"/>
    <cellStyle name="輸出 2 3 2 4 3" xfId="27928"/>
    <cellStyle name="Примечание 2 3 2" xfId="27929"/>
    <cellStyle name="Примечание 2 3 2 10" xfId="27930"/>
    <cellStyle name="常规 2 4 4 3 2 2" xfId="27931"/>
    <cellStyle name="輸出 2 3 2 4 3 2" xfId="27932"/>
    <cellStyle name="合計 2 3 3 3 2 5" xfId="27933"/>
    <cellStyle name="Примечание 2 3 2 2" xfId="27934"/>
    <cellStyle name="合計 2 3 3 3 2 5 2" xfId="27935"/>
    <cellStyle name="Примечание 2 3 2 2 2" xfId="27936"/>
    <cellStyle name="輸出 2 3 2 4 3 3" xfId="27937"/>
    <cellStyle name="合計 2 3 3 3 2 6" xfId="27938"/>
    <cellStyle name="Примечание 2 3 2 3" xfId="27939"/>
    <cellStyle name="合計 2 3 3 3 2 6 2" xfId="27940"/>
    <cellStyle name="Примечание 2 3 2 3 2" xfId="27941"/>
    <cellStyle name="常规 2 4 3 2 2 4" xfId="27942"/>
    <cellStyle name="合計 2 3 3 3 2 7" xfId="27943"/>
    <cellStyle name="Примечание 2 3 2 4" xfId="27944"/>
    <cellStyle name="合計 2 3 3 3 2 7 2" xfId="27945"/>
    <cellStyle name="Примечание 2 3 2 4 2" xfId="27946"/>
    <cellStyle name="常规 2 4 3 2 3 4" xfId="27947"/>
    <cellStyle name="合計 2 3 3 3 2 8" xfId="27948"/>
    <cellStyle name="Примечание 2 3 2 5" xfId="27949"/>
    <cellStyle name="合計 2 3 3 3 2 8 2" xfId="27950"/>
    <cellStyle name="Примечание 2 3 2 5 2" xfId="27951"/>
    <cellStyle name="常规 2 4 3 2 4 4" xfId="27952"/>
    <cellStyle name="合計 2 3 3 3 2 9" xfId="27953"/>
    <cellStyle name="Примечание 2 3 2 6" xfId="27954"/>
    <cellStyle name="合計 2 3 3 3 2 9 2" xfId="27955"/>
    <cellStyle name="Примечание 2 3 2 6 2" xfId="27956"/>
    <cellStyle name="Примечание 2 3 2 7" xfId="27957"/>
    <cellStyle name="Примечание 2 3 2 7 2" xfId="27958"/>
    <cellStyle name="Примечание 2 3 2 8" xfId="27959"/>
    <cellStyle name="Примечание 2 3 2 8 2" xfId="27960"/>
    <cellStyle name="계산 3 2 9" xfId="27961"/>
    <cellStyle name="Примечание 2 3 2 9" xfId="27962"/>
    <cellStyle name="輸出 2 3 2 4 4" xfId="27963"/>
    <cellStyle name="Примечание 2 3 3" xfId="27964"/>
    <cellStyle name="輸出 2 3 2 4 4 2" xfId="27965"/>
    <cellStyle name="超链接 2 6 3 2 2 4" xfId="27966"/>
    <cellStyle name="Примечание 2 3 3 2" xfId="27967"/>
    <cellStyle name="輸出 2 3 2 4 5" xfId="27968"/>
    <cellStyle name="Примечание 2 3 4" xfId="27969"/>
    <cellStyle name="輸出 2 3 2 4 5 2" xfId="27970"/>
    <cellStyle name="Примечание 2 3 4 2" xfId="27971"/>
    <cellStyle name="輸出 2 3 2 4 6" xfId="27972"/>
    <cellStyle name="Примечание 2 3 5" xfId="27973"/>
    <cellStyle name="輸出 2 3 3 3 8" xfId="27974"/>
    <cellStyle name="Примечание 3 2 7" xfId="27975"/>
    <cellStyle name="輸出 2 3 2 4 6 2" xfId="27976"/>
    <cellStyle name="Примечание 2 3 5 2" xfId="27977"/>
    <cellStyle name="輸出 2 3 2 4 7" xfId="27978"/>
    <cellStyle name="Примечание 2 3 6" xfId="27979"/>
    <cellStyle name="輸出 2 3 2 4 8 2" xfId="27980"/>
    <cellStyle name="Примечание 2 3 7 2" xfId="27981"/>
    <cellStyle name="輸出 2 3 2 4 9" xfId="27982"/>
    <cellStyle name="Примечание 2 3 8" xfId="27983"/>
    <cellStyle name="輸出 2 3 2 4 9 2" xfId="27984"/>
    <cellStyle name="Примечание 2 3 8 2" xfId="27985"/>
    <cellStyle name="Примечание 2 3 9" xfId="27986"/>
    <cellStyle name="Примечание 2 3 9 2" xfId="27987"/>
    <cellStyle name="合計 2 4 4 2 8 3" xfId="27988"/>
    <cellStyle name="Примечание 2 4" xfId="27989"/>
    <cellStyle name="計算方式 2 5 3 3 2 4 2" xfId="27990"/>
    <cellStyle name="常规 2 9 6 3" xfId="27991"/>
    <cellStyle name="合計 2 3 3 3 5" xfId="27992"/>
    <cellStyle name="超链接 4 2 2" xfId="27993"/>
    <cellStyle name="Примечание 2 4 10" xfId="27994"/>
    <cellStyle name="輸出 2 3 2 5 3" xfId="27995"/>
    <cellStyle name="Примечание 2 4 2" xfId="27996"/>
    <cellStyle name="常规 3 3 2 3 3 2 2 3" xfId="27997"/>
    <cellStyle name="輸出 2 3 2 5 3 2" xfId="27998"/>
    <cellStyle name="Примечание 2 4 2 2" xfId="27999"/>
    <cellStyle name="輸出 2 3 2 5 4" xfId="28000"/>
    <cellStyle name="Примечание 2 4 3" xfId="28001"/>
    <cellStyle name="輸出 2 3 2 5 4 2" xfId="28002"/>
    <cellStyle name="超链接 2 6 3 3 2 4" xfId="28003"/>
    <cellStyle name="Примечание 2 4 3 2" xfId="28004"/>
    <cellStyle name="輸出 2 3 2 5 5" xfId="28005"/>
    <cellStyle name="超链接 3 3 2 4 3 2 2" xfId="28006"/>
    <cellStyle name="Примечание 2 4 4" xfId="28007"/>
    <cellStyle name="輸出 2 3 2 5 5 2" xfId="28008"/>
    <cellStyle name="超链接 2 6 3 3 3 4" xfId="28009"/>
    <cellStyle name="Примечание 2 4 4 2" xfId="28010"/>
    <cellStyle name="輸出 2 3 2 5 6" xfId="28011"/>
    <cellStyle name="超链接 3 3 2 4 3 2 3" xfId="28012"/>
    <cellStyle name="Примечание 2 4 5" xfId="28013"/>
    <cellStyle name="Примечание 4 2 7" xfId="28014"/>
    <cellStyle name="輸出 2 3 2 5 6 2" xfId="28015"/>
    <cellStyle name="Примечание 2 4 5 2" xfId="28016"/>
    <cellStyle name="輸出 2 3 2 5 7" xfId="28017"/>
    <cellStyle name="超链接 3 3 2 4 3 2 4" xfId="28018"/>
    <cellStyle name="Примечание 2 4 6" xfId="28019"/>
    <cellStyle name="检查单元格 2 2 3" xfId="28020"/>
    <cellStyle name="差_COSCON THAILAND COSNAM STAFF 2012 JULY_东南亚分部各类数据统计201303 (2)" xfId="28021"/>
    <cellStyle name="輸出 2 3 2 5 8 2" xfId="28022"/>
    <cellStyle name="Примечание 2 4 7 2" xfId="28023"/>
    <cellStyle name="輸出 2 3 2 5 9" xfId="28024"/>
    <cellStyle name="Примечание 2 4 8" xfId="28025"/>
    <cellStyle name="輸出 2 3 2 5 9 2" xfId="28026"/>
    <cellStyle name="Примечание 2 4 8 2" xfId="28027"/>
    <cellStyle name="Примечание 2 4 9" xfId="28028"/>
    <cellStyle name="Примечание 2 4 9 2" xfId="28029"/>
    <cellStyle name="Примечание 2 5" xfId="28030"/>
    <cellStyle name="Примечание 2 5 2" xfId="28031"/>
    <cellStyle name="Примечание 2 6" xfId="28032"/>
    <cellStyle name="Примечание 2 6 2" xfId="28033"/>
    <cellStyle name="Примечание 2 7" xfId="28034"/>
    <cellStyle name="Примечание 2 7 2" xfId="28035"/>
    <cellStyle name="Примечание 2 8" xfId="28036"/>
    <cellStyle name="Примечание 2 8 2" xfId="28037"/>
    <cellStyle name="Примечание 2 9" xfId="28038"/>
    <cellStyle name="差_COSCON THAILAND COSNAM STAFF 2012 JULY_东南亚公司（含远星公司）人员信息201212 2" xfId="28039"/>
    <cellStyle name="Примечание 2 9 2" xfId="28040"/>
    <cellStyle name="差_COSCON THAILAND COSNAM STAFF 2012 JULY_东南亚公司（含远星公司）人员信息201212 2 2" xfId="28041"/>
    <cellStyle name="Примечание 3 10 2" xfId="28042"/>
    <cellStyle name="Примечание 3 11" xfId="28043"/>
    <cellStyle name="Примечание 3 11 2" xfId="28044"/>
    <cellStyle name="Примечание 3 12" xfId="28045"/>
    <cellStyle name="Примечание 3 2" xfId="28046"/>
    <cellStyle name="常规 5 6 5" xfId="28047"/>
    <cellStyle name="Примечание 3 2 11" xfId="28048"/>
    <cellStyle name="輸出 2 3 3 3 3" xfId="28049"/>
    <cellStyle name="Примечание 3 2 2" xfId="28050"/>
    <cellStyle name="輸出 2 3 3 3 3 2" xfId="28051"/>
    <cellStyle name="Примечание 3 2 2 2" xfId="28052"/>
    <cellStyle name="常规 42 8 2 3 2 2" xfId="28053"/>
    <cellStyle name="輸出 2 3 3 3 3 3" xfId="28054"/>
    <cellStyle name="Примечание 3 2 2 3" xfId="28055"/>
    <cellStyle name="Примечание 3 2 2 3 2" xfId="28056"/>
    <cellStyle name="계산 2 2 10" xfId="28057"/>
    <cellStyle name="常规 2 5 2 2 2 4" xfId="28058"/>
    <cellStyle name="Примечание 3 2 2 4" xfId="28059"/>
    <cellStyle name="Примечание 3 2 2 5" xfId="28060"/>
    <cellStyle name="Примечание 3 2 2 6" xfId="28061"/>
    <cellStyle name="常规 5 26 2" xfId="28062"/>
    <cellStyle name="常规 5 31 2" xfId="28063"/>
    <cellStyle name="Примечание 3 2 2 7" xfId="28064"/>
    <cellStyle name="Примечание 3 2 2 7 2" xfId="28065"/>
    <cellStyle name="常规 8 13 2 3" xfId="28066"/>
    <cellStyle name="差_TPS TISPROFORMA120917A (2) 3" xfId="28067"/>
    <cellStyle name="常规 2 3 8" xfId="28068"/>
    <cellStyle name="合計 2 5 7 2" xfId="28069"/>
    <cellStyle name="常规 5 26 3" xfId="28070"/>
    <cellStyle name="常规 5 31 3" xfId="28071"/>
    <cellStyle name="Примечание 3 2 2 8" xfId="28072"/>
    <cellStyle name="常规 2 4 8" xfId="28073"/>
    <cellStyle name="Примечание 3 2 2 8 2" xfId="28074"/>
    <cellStyle name="계산 2 3 10" xfId="28075"/>
    <cellStyle name="Примечание 3 2 2 9" xfId="28076"/>
    <cellStyle name="超链接 3 3 4 2 2 2 3" xfId="28077"/>
    <cellStyle name="常规 2 5 8" xfId="28078"/>
    <cellStyle name="Примечание 3 2 2 9 2" xfId="28079"/>
    <cellStyle name="輸出 2 3 3 3 4" xfId="28080"/>
    <cellStyle name="Примечание 3 2 3" xfId="28081"/>
    <cellStyle name="輸出 2 3 3 3 4 2" xfId="28082"/>
    <cellStyle name="Примечание 3 2 3 2" xfId="28083"/>
    <cellStyle name="輸出 2 3 3 3 5" xfId="28084"/>
    <cellStyle name="Примечание 3 2 4" xfId="28085"/>
    <cellStyle name="요약 2 2 2 6" xfId="28086"/>
    <cellStyle name="輸出 2 3 3 3 6 2" xfId="28087"/>
    <cellStyle name="Примечание 3 2 5 2" xfId="28088"/>
    <cellStyle name="輸出 2 3 3 3 7 2" xfId="28089"/>
    <cellStyle name="Примечание 3 2 6 2" xfId="28090"/>
    <cellStyle name="輸出 2 3 3 3 8 2" xfId="28091"/>
    <cellStyle name="Примечание 3 2 7 2" xfId="28092"/>
    <cellStyle name="輸出 2 3 3 3 9" xfId="28093"/>
    <cellStyle name="Примечание 3 2 8" xfId="28094"/>
    <cellStyle name="Примечание 3 2 9" xfId="28095"/>
    <cellStyle name="Примечание 3 2 9 2" xfId="28096"/>
    <cellStyle name="合計 2 4 4 2 9 2" xfId="28097"/>
    <cellStyle name="Примечание 3 3" xfId="28098"/>
    <cellStyle name="Примечание 3 3 10" xfId="28099"/>
    <cellStyle name="常规 4 5 2 3 3 3" xfId="28100"/>
    <cellStyle name="Примечание 3 3 2" xfId="28101"/>
    <cellStyle name="Примечание 3 3 2 2" xfId="28102"/>
    <cellStyle name="Примечание 3 3 4" xfId="28103"/>
    <cellStyle name="Примечание 3 3 4 2" xfId="28104"/>
    <cellStyle name="超链接 5 2 3 5" xfId="28105"/>
    <cellStyle name="Примечание 3 3 6 2" xfId="28106"/>
    <cellStyle name="Примечание 3 3 8" xfId="28107"/>
    <cellStyle name="超链接 5 2 5 5" xfId="28108"/>
    <cellStyle name="Примечание 3 3 8 2" xfId="28109"/>
    <cellStyle name="Примечание 3 3 9" xfId="28110"/>
    <cellStyle name="超链接 5 2 6 5" xfId="28111"/>
    <cellStyle name="Примечание 3 3 9 2" xfId="28112"/>
    <cellStyle name="合計 2 4 4 2 9 3" xfId="28113"/>
    <cellStyle name="Примечание 3 4" xfId="28114"/>
    <cellStyle name="Примечание 3 5 2" xfId="28115"/>
    <cellStyle name="Примечание 3 6 2" xfId="28116"/>
    <cellStyle name="Примечание 3 7 2" xfId="28117"/>
    <cellStyle name="Примечание 3 8" xfId="28118"/>
    <cellStyle name="Примечание 3 8 2" xfId="28119"/>
    <cellStyle name="Примечание 3 9" xfId="28120"/>
    <cellStyle name="合計 2 5 2 4 2 6 2" xfId="28121"/>
    <cellStyle name="常规 4 3 4 2 2 4" xfId="28122"/>
    <cellStyle name="Примечание 3 9 2" xfId="28123"/>
    <cellStyle name="常规 2 3 2 2 2 8" xfId="28124"/>
    <cellStyle name="Примечание 4" xfId="28125"/>
    <cellStyle name="Примечание 4 10" xfId="28126"/>
    <cellStyle name="Примечание 4 10 2" xfId="28127"/>
    <cellStyle name="Примечание 4 11" xfId="28128"/>
    <cellStyle name="Примечание 4 11 2" xfId="28129"/>
    <cellStyle name="常规 4 4 2 4 3 4" xfId="28130"/>
    <cellStyle name="標題 3 2 3" xfId="28131"/>
    <cellStyle name="Примечание 4 12" xfId="28132"/>
    <cellStyle name="Примечание 4 2" xfId="28133"/>
    <cellStyle name="超链接 8" xfId="28134"/>
    <cellStyle name="常规 3 2 2 2 2 2 3 4" xfId="28135"/>
    <cellStyle name="超链接 3 5 4 2 2" xfId="28136"/>
    <cellStyle name="Примечание 4 2 10" xfId="28137"/>
    <cellStyle name="Примечание 4 2 10 2" xfId="28138"/>
    <cellStyle name="超链接 3 5 4 2 3" xfId="28139"/>
    <cellStyle name="Примечание 4 2 11" xfId="28140"/>
    <cellStyle name="Примечание 4 2 2" xfId="28141"/>
    <cellStyle name="常规 4 2 3 2 3 2 2 3" xfId="28142"/>
    <cellStyle name="輸入 2 2 2 4 8 3" xfId="28143"/>
    <cellStyle name="常规 2 6 6 6 2" xfId="28144"/>
    <cellStyle name="Примечание 4 2 2 10" xfId="28145"/>
    <cellStyle name="Примечание 4 2 2 2" xfId="28146"/>
    <cellStyle name="常规 49 4 8" xfId="28147"/>
    <cellStyle name="Примечание 4 2 2 2 2" xfId="28148"/>
    <cellStyle name="常规 42 8 3 3 2 2" xfId="28149"/>
    <cellStyle name="Примечание 4 2 2 3" xfId="28150"/>
    <cellStyle name="Примечание 4 2 2 3 2" xfId="28151"/>
    <cellStyle name="常规 2 6 2 2 2 4" xfId="28152"/>
    <cellStyle name="Примечание 4 2 2 4" xfId="28153"/>
    <cellStyle name="Примечание 4 2 2 5" xfId="28154"/>
    <cellStyle name="Примечание 4 2 2 5 2" xfId="28155"/>
    <cellStyle name="輸出 2 4 2 3 2 6 2" xfId="28156"/>
    <cellStyle name="Примечание 4 2 2 6" xfId="28157"/>
    <cellStyle name="輸出 2 4 2 3 2 6 3" xfId="28158"/>
    <cellStyle name="Примечание 4 2 2 7" xfId="28159"/>
    <cellStyle name="合計 2 2 2 4 2 2 3" xfId="28160"/>
    <cellStyle name="标题 1 3 5 3 2" xfId="28161"/>
    <cellStyle name="Примечание 4 2 2 8" xfId="28162"/>
    <cellStyle name="标题 1 3 5 3 3" xfId="28163"/>
    <cellStyle name="Примечание 4 2 2 9" xfId="28164"/>
    <cellStyle name="Примечание 4 2 3" xfId="28165"/>
    <cellStyle name="Примечание 4 2 3 2" xfId="28166"/>
    <cellStyle name="Примечание 4 2 4" xfId="28167"/>
    <cellStyle name="Примечание 4 2 4 2" xfId="28168"/>
    <cellStyle name="요약 3 2 2 6" xfId="28169"/>
    <cellStyle name="Примечание 4 2 5 2" xfId="28170"/>
    <cellStyle name="Примечание 4 2 7 2" xfId="28171"/>
    <cellStyle name="Примечание 4 2 8 2" xfId="28172"/>
    <cellStyle name="備註 2 2 5" xfId="28173"/>
    <cellStyle name="Примечание 4 3" xfId="28174"/>
    <cellStyle name="Примечание 4 3 10" xfId="28175"/>
    <cellStyle name="标题 5 5" xfId="28176"/>
    <cellStyle name="Примечание 4 4" xfId="28177"/>
    <cellStyle name="Примечание 4 4 2" xfId="28178"/>
    <cellStyle name="Примечание 4 5" xfId="28179"/>
    <cellStyle name="Примечание 4 5 2" xfId="28180"/>
    <cellStyle name="요약 2 3 2 9 2" xfId="28181"/>
    <cellStyle name="合計 2 5 2 4 3 3" xfId="28182"/>
    <cellStyle name="常规 2 2 2 2 2 3 2 2 2 2 2" xfId="28183"/>
    <cellStyle name="Примечание 4 6" xfId="28184"/>
    <cellStyle name="Примечание 4 6 2" xfId="28185"/>
    <cellStyle name="요약 2 3 2 9 3" xfId="28186"/>
    <cellStyle name="常规 2 2 2 2 2 3 2 2 2 2 3" xfId="28187"/>
    <cellStyle name="Примечание 4 7" xfId="28188"/>
    <cellStyle name="Примечание 4 8" xfId="28189"/>
    <cellStyle name="Примечание 4 8 2" xfId="28190"/>
    <cellStyle name="Примечание 4 9" xfId="28191"/>
    <cellStyle name="Примечание 4 9 2" xfId="28192"/>
    <cellStyle name="常规 6 2 8 2" xfId="28193"/>
    <cellStyle name="輸出 4 2 4 2" xfId="28194"/>
    <cellStyle name="輸出 2 7 4 2 3 2" xfId="28195"/>
    <cellStyle name="Примечание 5" xfId="28196"/>
    <cellStyle name="Примечание 5 10" xfId="28197"/>
    <cellStyle name="Примечание 5 10 2" xfId="28198"/>
    <cellStyle name="Примечание 5 11" xfId="28199"/>
    <cellStyle name="Примечание 5 2" xfId="28200"/>
    <cellStyle name="常规 2 3 4 2 6" xfId="28201"/>
    <cellStyle name="輸入 2 2 5 2 5" xfId="28202"/>
    <cellStyle name="Примечание 5 2 10" xfId="28203"/>
    <cellStyle name="輸出 2 3 5 3 3" xfId="28204"/>
    <cellStyle name="Примечание 5 2 2" xfId="28205"/>
    <cellStyle name="Примечание 5 2 2 2" xfId="28206"/>
    <cellStyle name="Примечание 5 2 3" xfId="28207"/>
    <cellStyle name="常规 2 2 2 3 2 2 2" xfId="28208"/>
    <cellStyle name="Примечание 5 2 4" xfId="28209"/>
    <cellStyle name="常规 2 2 2 3 2 2 3" xfId="28210"/>
    <cellStyle name="Примечание 5 2 4 2" xfId="28211"/>
    <cellStyle name="常规 2 2 2 3 2 2 3 2" xfId="28212"/>
    <cellStyle name="Примечание 5 3" xfId="28213"/>
    <cellStyle name="輸出 2 3 5 4 3" xfId="28214"/>
    <cellStyle name="Примечание 5 3 2" xfId="28215"/>
    <cellStyle name="Примечание 5 4" xfId="28216"/>
    <cellStyle name="輸出 2 3 5 5 3" xfId="28217"/>
    <cellStyle name="Примечание 5 4 2" xfId="28218"/>
    <cellStyle name="Примечание 5 5" xfId="28219"/>
    <cellStyle name="Примечание 5 6" xfId="28220"/>
    <cellStyle name="輸出 2 3 5 7 3" xfId="28221"/>
    <cellStyle name="Примечание 5 6 2" xfId="28222"/>
    <cellStyle name="Примечание 5 7" xfId="28223"/>
    <cellStyle name="Примечание 5 8" xfId="28224"/>
    <cellStyle name="輸出 2 3 5 9 3" xfId="28225"/>
    <cellStyle name="Примечание 5 8 2" xfId="28226"/>
    <cellStyle name="Примечание 5 9" xfId="28227"/>
    <cellStyle name="常规 14 2" xfId="28228"/>
    <cellStyle name="常规 6 2 8 3" xfId="28229"/>
    <cellStyle name="輸出 4 2 4 3" xfId="28230"/>
    <cellStyle name="輸出 2 7 4 2 3 3" xfId="28231"/>
    <cellStyle name="Примечание 6" xfId="28232"/>
    <cellStyle name="常规 4 2 3 4 2 2 2" xfId="28233"/>
    <cellStyle name="常规 14 2 2" xfId="28234"/>
    <cellStyle name="Примечание 6 2" xfId="28235"/>
    <cellStyle name="輸出 2 3 6 3 3" xfId="28236"/>
    <cellStyle name="计算 2 2 2 14" xfId="28237"/>
    <cellStyle name="Примечание 6 2 2" xfId="28238"/>
    <cellStyle name="常规 14 2 3" xfId="28239"/>
    <cellStyle name="Примечание 6 3" xfId="28240"/>
    <cellStyle name="輸出 2 3 6 4 3" xfId="28241"/>
    <cellStyle name="Примечание 6 3 2" xfId="28242"/>
    <cellStyle name="合計 2 5 2 4 5 2" xfId="28243"/>
    <cellStyle name="常规 14 2 5" xfId="28244"/>
    <cellStyle name="Примечание 6 5" xfId="28245"/>
    <cellStyle name="출력 2 3 2 2 4" xfId="28246"/>
    <cellStyle name="輸出 2 3 6 6 3" xfId="28247"/>
    <cellStyle name="Примечание 6 5 2" xfId="28248"/>
    <cellStyle name="Примечание 6 6" xfId="28249"/>
    <cellStyle name="輸出 2 3 6 7 3" xfId="28250"/>
    <cellStyle name="Примечание 6 6 2" xfId="28251"/>
    <cellStyle name="Примечание 6 7" xfId="28252"/>
    <cellStyle name="輸出 2 3 6 8 3" xfId="28253"/>
    <cellStyle name="Примечание 6 7 2" xfId="28254"/>
    <cellStyle name="超链接 9 2 2 2" xfId="28255"/>
    <cellStyle name="Примечание 6 8" xfId="28256"/>
    <cellStyle name="輸出 2 3 6 9 3" xfId="28257"/>
    <cellStyle name="超链接 9 2 2 2 2" xfId="28258"/>
    <cellStyle name="Примечание 6 8 2" xfId="28259"/>
    <cellStyle name="Примечание 7" xfId="28260"/>
    <cellStyle name="常规 4 2 3 4 2 2 3" xfId="28261"/>
    <cellStyle name="常规 14 3" xfId="28262"/>
    <cellStyle name="常规 14 3 2" xfId="28263"/>
    <cellStyle name="Примечание 7 2" xfId="28264"/>
    <cellStyle name="計算方式 2 3 2 5 10 3" xfId="28265"/>
    <cellStyle name="常规 14 4 2" xfId="28266"/>
    <cellStyle name="好_StartUp_2013 JP Golden Week 試算 3" xfId="28267"/>
    <cellStyle name="Примечание 8 2" xfId="28268"/>
    <cellStyle name="常规 2 3 4 12" xfId="28269"/>
    <cellStyle name="Связанная ячейка" xfId="28270"/>
    <cellStyle name="Связанная ячейка 2" xfId="28271"/>
    <cellStyle name="Связанная ячейка 3" xfId="28272"/>
    <cellStyle name="Текст предупреждения" xfId="28273"/>
    <cellStyle name="Текст предупреждения 2" xfId="28274"/>
    <cellStyle name="Текст предупреждения 3" xfId="28275"/>
    <cellStyle name="常规 7 3 2 2 2 2 2" xfId="28276"/>
    <cellStyle name="アクセント 1" xfId="28277"/>
    <cellStyle name="輸出 2 2 5 7" xfId="28278"/>
    <cellStyle name="アクセント 1 2" xfId="28279"/>
    <cellStyle name="常规 7 18 6" xfId="28280"/>
    <cellStyle name="輸出 2 2 5 8" xfId="28281"/>
    <cellStyle name="アクセント 1 3" xfId="28282"/>
    <cellStyle name="常规 7 18 7" xfId="28283"/>
    <cellStyle name="輸出 2 2 5 8 2" xfId="28284"/>
    <cellStyle name="アクセント 1 3 2" xfId="28285"/>
    <cellStyle name="常规 7 18 7 2" xfId="28286"/>
    <cellStyle name="輸出 2 2 5 9" xfId="28287"/>
    <cellStyle name="アクセント 1 4" xfId="28288"/>
    <cellStyle name="常规 7 18 8" xfId="28289"/>
    <cellStyle name="輸出 2 2 5 9 2" xfId="28290"/>
    <cellStyle name="アクセント 1 4 2" xfId="28291"/>
    <cellStyle name="常规 7 18 8 2" xfId="28292"/>
    <cellStyle name="輸出 2 2 5 9 3" xfId="28293"/>
    <cellStyle name="アクセント 1 4 3" xfId="28294"/>
    <cellStyle name="常规 7 18 8 3" xfId="28295"/>
    <cellStyle name="アクセント 2" xfId="28296"/>
    <cellStyle name="輸出 2 2 6 7" xfId="28297"/>
    <cellStyle name="アクセント 2 2" xfId="28298"/>
    <cellStyle name="常规 7 19 6" xfId="28299"/>
    <cellStyle name="輸出 2 2 6 7 2" xfId="28300"/>
    <cellStyle name="アクセント 2 2 2" xfId="28301"/>
    <cellStyle name="常规 7 19 6 2" xfId="28302"/>
    <cellStyle name="中等 2 5 3 2" xfId="28303"/>
    <cellStyle name="輸出 2 2 6 7 3" xfId="28304"/>
    <cellStyle name="アクセント 2 2 3" xfId="28305"/>
    <cellStyle name="常规 7 19 6 3" xfId="28306"/>
    <cellStyle name="常规 13 2 6 2" xfId="28307"/>
    <cellStyle name="輸出 2 2 6 8" xfId="28308"/>
    <cellStyle name="アクセント 2 3" xfId="28309"/>
    <cellStyle name="常规 7 19 7" xfId="28310"/>
    <cellStyle name="출력 2 2 2 4 3" xfId="28311"/>
    <cellStyle name="輸出 2 2 6 8 2" xfId="28312"/>
    <cellStyle name="アクセント 2 3 2" xfId="28313"/>
    <cellStyle name="常规 7 19 7 2" xfId="28314"/>
    <cellStyle name="출력 2 2 2 4 4" xfId="28315"/>
    <cellStyle name="輸出 2 2 6 8 3" xfId="28316"/>
    <cellStyle name="アクセント 2 3 3" xfId="28317"/>
    <cellStyle name="常规 7 19 7 3" xfId="28318"/>
    <cellStyle name="輸出 2 2 6 9" xfId="28319"/>
    <cellStyle name="アクセント 2 4" xfId="28320"/>
    <cellStyle name="常规 7 19 8" xfId="28321"/>
    <cellStyle name="출력 2 2 2 5 3" xfId="28322"/>
    <cellStyle name="輸出 2 2 6 9 2" xfId="28323"/>
    <cellStyle name="アクセント 2 4 2" xfId="28324"/>
    <cellStyle name="常规 7 19 8 2" xfId="28325"/>
    <cellStyle name="輸出 2 2 6 9 3" xfId="28326"/>
    <cellStyle name="アクセント 2 4 3" xfId="28327"/>
    <cellStyle name="常规 7 19 8 3" xfId="28328"/>
    <cellStyle name="アクセント 3" xfId="28329"/>
    <cellStyle name="常规 11 3 2 5" xfId="28330"/>
    <cellStyle name="常规 26" xfId="28331"/>
    <cellStyle name="常规 31" xfId="28332"/>
    <cellStyle name="アクセント 3 2" xfId="28333"/>
    <cellStyle name="汇总 2 4 2 8" xfId="28334"/>
    <cellStyle name="常规 26 2" xfId="28335"/>
    <cellStyle name="常规 31 2" xfId="28336"/>
    <cellStyle name="アクセント 3 2 2" xfId="28337"/>
    <cellStyle name="汇总 2 4 2 9" xfId="28338"/>
    <cellStyle name="常规 26 3" xfId="28339"/>
    <cellStyle name="常规 31 3" xfId="28340"/>
    <cellStyle name="中等 2 6 3 2" xfId="28341"/>
    <cellStyle name="アクセント 3 2 3" xfId="28342"/>
    <cellStyle name="常规 27 2" xfId="28343"/>
    <cellStyle name="常规 32 2" xfId="28344"/>
    <cellStyle name="アクセント 3 3 2" xfId="28345"/>
    <cellStyle name="常规 32 3" xfId="28346"/>
    <cellStyle name="アクセント 3 3 3" xfId="28347"/>
    <cellStyle name="常规 2 4 2 2 4 2 2 2" xfId="28348"/>
    <cellStyle name="常规 28 2" xfId="28349"/>
    <cellStyle name="常规 33 2" xfId="28350"/>
    <cellStyle name="常规 6 37" xfId="28351"/>
    <cellStyle name="アクセント 3 4 2" xfId="28352"/>
    <cellStyle name="常规 2 4 2 2 4 2 2 3" xfId="28353"/>
    <cellStyle name="常规 28 3" xfId="28354"/>
    <cellStyle name="常规 33 3" xfId="28355"/>
    <cellStyle name="常规 6 38" xfId="28356"/>
    <cellStyle name="アクセント 3 4 3" xfId="28357"/>
    <cellStyle name="備註 2 5 5 10" xfId="28358"/>
    <cellStyle name="アクセント 4" xfId="28359"/>
    <cellStyle name="アクセント 4 2" xfId="28360"/>
    <cellStyle name="アクセント 4 2 3" xfId="28361"/>
    <cellStyle name="常规 2 5 2 12" xfId="28362"/>
    <cellStyle name="アクセント 4 3" xfId="28363"/>
    <cellStyle name="アクセント 4 3 3" xfId="28364"/>
    <cellStyle name="アクセント 5" xfId="28365"/>
    <cellStyle name="アクセント 5 2" xfId="28366"/>
    <cellStyle name="常规 7 13 9" xfId="28367"/>
    <cellStyle name="アクセント 5 2 2" xfId="28368"/>
    <cellStyle name="アクセント 5 2 3" xfId="28369"/>
    <cellStyle name="アクセント 5 3" xfId="28370"/>
    <cellStyle name="常规 7 14 9" xfId="28371"/>
    <cellStyle name="アクセント 5 3 2" xfId="28372"/>
    <cellStyle name="アクセント 5 3 3" xfId="28373"/>
    <cellStyle name="輸出 2 6 6 3 2" xfId="28374"/>
    <cellStyle name="アクセント 6" xfId="28375"/>
    <cellStyle name="输入 2 2 4 2 9" xfId="28376"/>
    <cellStyle name="アクセント 6 2" xfId="28377"/>
    <cellStyle name="输入 2 2 4 2 9 2" xfId="28378"/>
    <cellStyle name="アクセント 6 2 2" xfId="28379"/>
    <cellStyle name="アクセント 6 4 2" xfId="28380"/>
    <cellStyle name="アクセント 6 4 3" xfId="28381"/>
    <cellStyle name="アクセント 6 6" xfId="28382"/>
    <cellStyle name="タイトル 2" xfId="28383"/>
    <cellStyle name="タイトル 2 2" xfId="28384"/>
    <cellStyle name="常规 15 2 3 2 2" xfId="28385"/>
    <cellStyle name="常规 20 2 3 2 2" xfId="28386"/>
    <cellStyle name="タイトル 2 3" xfId="28387"/>
    <cellStyle name="計算方式 2 2 3 3 6 2" xfId="28388"/>
    <cellStyle name="タイトル 3" xfId="28389"/>
    <cellStyle name="タイトル 3 2" xfId="28390"/>
    <cellStyle name="タイトル 3 3" xfId="28391"/>
    <cellStyle name="常规 2 2 2 4 3 3 2 2" xfId="28392"/>
    <cellStyle name="超链接 2 2 10" xfId="28393"/>
    <cellStyle name="タイトル 4 3" xfId="28394"/>
    <cellStyle name="常规 2 7 9 2" xfId="28395"/>
    <cellStyle name="チェック セル 2 2" xfId="28396"/>
    <cellStyle name="常规 2 7 9 3" xfId="28397"/>
    <cellStyle name="超链接 2 5 2" xfId="28398"/>
    <cellStyle name="チェック セル 2 3" xfId="28399"/>
    <cellStyle name="チェック セル 3" xfId="28400"/>
    <cellStyle name="チェック セル 3 2" xfId="28401"/>
    <cellStyle name="超链接 2 6 2" xfId="28402"/>
    <cellStyle name="チェック セル 3 3" xfId="28403"/>
    <cellStyle name="チェック セル 4 2" xfId="28404"/>
    <cellStyle name="超链接 2 7 2" xfId="28405"/>
    <cellStyle name="チェック セル 4 3" xfId="28406"/>
    <cellStyle name="常规 42 3 2 3 5 2" xfId="28407"/>
    <cellStyle name="合計 2 4 5 2 2 2" xfId="28408"/>
    <cellStyle name="チェック セル 5" xfId="28409"/>
    <cellStyle name="合計 2 4 5 2 2 3" xfId="28410"/>
    <cellStyle name="チェック セル 6" xfId="28411"/>
    <cellStyle name="連結的儲存格 2" xfId="28412"/>
    <cellStyle name="ﾄﾞｸｶ_pldt" xfId="28413"/>
    <cellStyle name="ﾅ・ｭ_pldt" xfId="28414"/>
    <cellStyle name="常规 10 2 3 2" xfId="28415"/>
    <cellStyle name="常规 6 2 4 3 3 2" xfId="28416"/>
    <cellStyle name="ﾇ･ﾁﾘ_laroux" xfId="28417"/>
    <cellStyle name="メモ" xfId="28418"/>
    <cellStyle name="メモ 2" xfId="28419"/>
    <cellStyle name="常规 10 5 3" xfId="28420"/>
    <cellStyle name="メモ 2 10" xfId="28421"/>
    <cellStyle name="メモ 2 2" xfId="28422"/>
    <cellStyle name="常规 10 5 3 2" xfId="28423"/>
    <cellStyle name="メモ 2 3 2" xfId="28424"/>
    <cellStyle name="常规 10 5 3 3 2" xfId="28425"/>
    <cellStyle name="メモ 2 4 2" xfId="28426"/>
    <cellStyle name="メモ 2 5" xfId="28427"/>
    <cellStyle name="メモ 2 5 2" xfId="28428"/>
    <cellStyle name="常规 2 6 2 2 2 2 4" xfId="28429"/>
    <cellStyle name="メモ 2 6" xfId="28430"/>
    <cellStyle name="メモ 2 6 2" xfId="28431"/>
    <cellStyle name="常规 5 2 2 10 3" xfId="28432"/>
    <cellStyle name="メモ 2 7" xfId="28433"/>
    <cellStyle name="常规 3 12 2 2 2" xfId="28434"/>
    <cellStyle name="メモ 2 9 2" xfId="28435"/>
    <cellStyle name="メモ 3" xfId="28436"/>
    <cellStyle name="常规 10 5 4" xfId="28437"/>
    <cellStyle name="メモ 3 2" xfId="28438"/>
    <cellStyle name="常规 10 5 4 2" xfId="28439"/>
    <cellStyle name="メモ 4 2" xfId="28440"/>
    <cellStyle name="常规 10 5 5 2" xfId="28441"/>
    <cellStyle name="メモ 6 2" xfId="28442"/>
    <cellStyle name="メモ 9" xfId="28443"/>
    <cellStyle name="常规 2 4 7 2 2 3" xfId="28444"/>
    <cellStyle name="輸出 2 12 3 2" xfId="28445"/>
    <cellStyle name="計算方式 2 6 5 10 3" xfId="28446"/>
    <cellStyle name="計算方式 2 2 2 4 2 7 2" xfId="28447"/>
    <cellStyle name="備註 2 2 3 10" xfId="28448"/>
    <cellStyle name="リンク セル 2 3" xfId="28449"/>
    <cellStyle name="リンク セル 3" xfId="28450"/>
    <cellStyle name="リンク セル 4" xfId="28451"/>
    <cellStyle name="超链接 2 4 6 3 2" xfId="28452"/>
    <cellStyle name="リンク セル 4 3" xfId="28453"/>
    <cellStyle name="常规 36" xfId="28454"/>
    <cellStyle name="常规 41" xfId="28455"/>
    <cellStyle name="リンク セル 5" xfId="28456"/>
    <cellStyle name="備註 2 6 3 3 2" xfId="28457"/>
    <cellStyle name="リンク セル 6" xfId="28458"/>
    <cellStyle name="中等 2 8" xfId="28459"/>
    <cellStyle name="เครื่องหมายจุลภาค [0]_N1222H#" xfId="28460"/>
    <cellStyle name="常规 13 3 5" xfId="28461"/>
    <cellStyle name="中等 2 6 2" xfId="28462"/>
    <cellStyle name="เครื่องหมายจุลภาค_N1222H#" xfId="28463"/>
    <cellStyle name="เครื่องหมายสกุลเงิน [0]_N1222H#" xfId="28464"/>
    <cellStyle name="_JUN97" xfId="28465"/>
    <cellStyle name="?[0]_HKG" xfId="28466"/>
    <cellStyle name="常规 10 2 3 2 2" xfId="28467"/>
    <cellStyle name="?_HKG" xfId="28468"/>
    <cellStyle name="常规 2 2 4 4 2 4" xfId="28469"/>
    <cellStyle name="강조색1 2 2 5" xfId="28470"/>
    <cellStyle name="강조색1 2 6" xfId="28471"/>
    <cellStyle name="강조색1 5 3" xfId="28472"/>
    <cellStyle name="강조색2 2 2 3 3" xfId="28473"/>
    <cellStyle name="常规 19 6 2" xfId="28474"/>
    <cellStyle name="강조색2 2 3 2" xfId="28475"/>
    <cellStyle name="備註 2 2 5 6" xfId="28476"/>
    <cellStyle name="강조색2 2 4" xfId="28477"/>
    <cellStyle name="강조색2 2 4 2" xfId="28478"/>
    <cellStyle name="강조색2 2 5" xfId="28479"/>
    <cellStyle name="강조색2 2 6" xfId="28480"/>
    <cellStyle name="常规 3 3 10" xfId="28481"/>
    <cellStyle name="강조색2 7" xfId="28482"/>
    <cellStyle name="강조색3 2 2 2" xfId="28483"/>
    <cellStyle name="강조색3 2 2 5" xfId="28484"/>
    <cellStyle name="강조색3 2 3 2" xfId="28485"/>
    <cellStyle name="강조색3 2 4" xfId="28486"/>
    <cellStyle name="강조색3 2 4 2" xfId="28487"/>
    <cellStyle name="강조색3 2 5" xfId="28488"/>
    <cellStyle name="好_CAT joint venture" xfId="28489"/>
    <cellStyle name="강조색3 2 6" xfId="28490"/>
    <cellStyle name="강조색3 3 3" xfId="28491"/>
    <cellStyle name="입력" xfId="28492"/>
    <cellStyle name="常规 5 6 2 2 3" xfId="28493"/>
    <cellStyle name="강조색3 5" xfId="28494"/>
    <cellStyle name="강조색3 5 3" xfId="28495"/>
    <cellStyle name="강조색3 6" xfId="28496"/>
    <cellStyle name="강조색3 7" xfId="28497"/>
    <cellStyle name="강조색4 2 2 2" xfId="28498"/>
    <cellStyle name="강조색4 2 2 3 2" xfId="28499"/>
    <cellStyle name="강조색4 2 3" xfId="28500"/>
    <cellStyle name="강조색4 2 3 2" xfId="28501"/>
    <cellStyle name="강조색4 2 4 2" xfId="28502"/>
    <cellStyle name="강조색4 3 2" xfId="28503"/>
    <cellStyle name="강조색4 3 3" xfId="28504"/>
    <cellStyle name="강조색4 5" xfId="28505"/>
    <cellStyle name="강조색4 5 3" xfId="28506"/>
    <cellStyle name="강조색4 6" xfId="28507"/>
    <cellStyle name="常规 42 2 2 2" xfId="28508"/>
    <cellStyle name="강조색4 7" xfId="28509"/>
    <cellStyle name="常规 42 2 2 3" xfId="28510"/>
    <cellStyle name="常规 4 10 2 2" xfId="28511"/>
    <cellStyle name="計算方式 2 7 4 2 2 3" xfId="28512"/>
    <cellStyle name="常规 3 10 5 2" xfId="28513"/>
    <cellStyle name="강조색5 2 2" xfId="28514"/>
    <cellStyle name="강조색5 2 2 2" xfId="28515"/>
    <cellStyle name="강조색5 2 2 2 2" xfId="28516"/>
    <cellStyle name="강조색5 2 2 2 3" xfId="28517"/>
    <cellStyle name="常规 9 2 11 9 2" xfId="28518"/>
    <cellStyle name="超链接 3 2 5 3 3 2 2" xfId="28519"/>
    <cellStyle name="常规 10 7 2 2" xfId="28520"/>
    <cellStyle name="강조색5 2 2 3 2" xfId="28521"/>
    <cellStyle name="超链接 3 2 5 3 3 2 3" xfId="28522"/>
    <cellStyle name="常规 10 7 2 3" xfId="28523"/>
    <cellStyle name="강조색5 2 2 3 3" xfId="28524"/>
    <cellStyle name="超链接 3 2 5 3 3 4" xfId="28525"/>
    <cellStyle name="常规 10 7 4" xfId="28526"/>
    <cellStyle name="강조색5 2 2 5" xfId="28527"/>
    <cellStyle name="常规 3 10 5 3" xfId="28528"/>
    <cellStyle name="강조색5 2 3" xfId="28529"/>
    <cellStyle name="강조색5 2 3 2" xfId="28530"/>
    <cellStyle name="注释 2 3 3 10 2" xfId="28531"/>
    <cellStyle name="강조색5 2 4" xfId="28532"/>
    <cellStyle name="강조색5 2 4 2" xfId="28533"/>
    <cellStyle name="강조색5 2 5" xfId="28534"/>
    <cellStyle name="강조색5 2 6" xfId="28535"/>
    <cellStyle name="常规 2 2 2 3 2 2 2 2 2 2 2" xfId="28536"/>
    <cellStyle name="설명 텍스트 2 2 2" xfId="28537"/>
    <cellStyle name="計算方式 2 7 4 2 3 3" xfId="28538"/>
    <cellStyle name="常规 3 10 6 2" xfId="28539"/>
    <cellStyle name="강조색5 3 2" xfId="28540"/>
    <cellStyle name="설명 텍스트 2 2 3" xfId="28541"/>
    <cellStyle name="常规 3 10 6 3" xfId="28542"/>
    <cellStyle name="강조색5 3 3" xfId="28543"/>
    <cellStyle name="설명 텍스트 2 4" xfId="28544"/>
    <cellStyle name="常规 3 10 8" xfId="28545"/>
    <cellStyle name="常规 5 2 2 4 2 2 3" xfId="28546"/>
    <cellStyle name="강조색5 5" xfId="28547"/>
    <cellStyle name="설명 텍스트 2 4 3" xfId="28548"/>
    <cellStyle name="常规 3 10 8 3" xfId="28549"/>
    <cellStyle name="강조색5 5 3" xfId="28550"/>
    <cellStyle name="강조색5 6" xfId="28551"/>
    <cellStyle name="常规 42 2 3 2" xfId="28552"/>
    <cellStyle name="설명 텍스트 2 5" xfId="28553"/>
    <cellStyle name="常规 3 10 9" xfId="28554"/>
    <cellStyle name="강조색5 7" xfId="28555"/>
    <cellStyle name="常规 42 2 3 3" xfId="28556"/>
    <cellStyle name="설명 텍스트 2 6" xfId="28557"/>
    <cellStyle name="常规 4 10 3 2" xfId="28558"/>
    <cellStyle name="강조색6 2" xfId="28559"/>
    <cellStyle name="常规 3 7 2 6" xfId="28560"/>
    <cellStyle name="常规 3 11 5" xfId="28561"/>
    <cellStyle name="강조색6 2 2" xfId="28562"/>
    <cellStyle name="常规 3 7 2 6 2" xfId="28563"/>
    <cellStyle name="常规 3 11 5 2" xfId="28564"/>
    <cellStyle name="超链接 2 8 8" xfId="28565"/>
    <cellStyle name="강조색6 2 2 2" xfId="28566"/>
    <cellStyle name="강조색6 2 2 2 2" xfId="28567"/>
    <cellStyle name="강조색6 2 2 2 3" xfId="28568"/>
    <cellStyle name="常规 3 2 2 5 3 2" xfId="28569"/>
    <cellStyle name="超链接 2 8 9" xfId="28570"/>
    <cellStyle name="강조색6 2 2 3" xfId="28571"/>
    <cellStyle name="강조색6 2 2 3 2" xfId="28572"/>
    <cellStyle name="강조색6 2 2 3 3" xfId="28573"/>
    <cellStyle name="常规 3 11 5 3" xfId="28574"/>
    <cellStyle name="강조색6 2 3" xfId="28575"/>
    <cellStyle name="超链接 2 9 8" xfId="28576"/>
    <cellStyle name="강조색6 2 3 2" xfId="28577"/>
    <cellStyle name="常规 3 11 6 2" xfId="28578"/>
    <cellStyle name="강조색6 3 2" xfId="28579"/>
    <cellStyle name="常规 3 11 6 3" xfId="28580"/>
    <cellStyle name="강조색6 3 3" xfId="28581"/>
    <cellStyle name="강조색6 4" xfId="28582"/>
    <cellStyle name="常规 3 7 2 8" xfId="28583"/>
    <cellStyle name="설명 텍스트 3 3" xfId="28584"/>
    <cellStyle name="常规 3 11 7" xfId="28585"/>
    <cellStyle name="常规 3 11 8 3" xfId="28586"/>
    <cellStyle name="강조색6 5 3" xfId="28587"/>
    <cellStyle name="강조색6 7" xfId="28588"/>
    <cellStyle name="常规 42 2 4 3" xfId="28589"/>
    <cellStyle name="百分比 2 2" xfId="28590"/>
    <cellStyle name="常规 49 2 7 2" xfId="28591"/>
    <cellStyle name="百分比 2 3" xfId="28592"/>
    <cellStyle name="常规 49 2 7 3" xfId="28593"/>
    <cellStyle name="百分比 2 4" xfId="28594"/>
    <cellStyle name="百分比 2 5" xfId="28595"/>
    <cellStyle name="常规 6 2 9 2" xfId="28596"/>
    <cellStyle name="百分比 2 6" xfId="28597"/>
    <cellStyle name="常规 15 2" xfId="28598"/>
    <cellStyle name="常规 20 2" xfId="28599"/>
    <cellStyle name="常规 6 2 9 3" xfId="28600"/>
    <cellStyle name="百分比 2 7" xfId="28601"/>
    <cellStyle name="常规 15 3" xfId="28602"/>
    <cellStyle name="常规 20 3" xfId="28603"/>
    <cellStyle name="百分比 256 3" xfId="28604"/>
    <cellStyle name="常规 19 7 3" xfId="28605"/>
    <cellStyle name="百分比 3 2" xfId="28606"/>
    <cellStyle name="常规 49 2 8 2" xfId="28607"/>
    <cellStyle name="百分比 3 4" xfId="28608"/>
    <cellStyle name="備註" xfId="28609"/>
    <cellStyle name="汇总 2 2 10 3" xfId="28610"/>
    <cellStyle name="備註 2" xfId="28611"/>
    <cellStyle name="備註 2 10" xfId="28612"/>
    <cellStyle name="備註 2 10 10" xfId="28613"/>
    <cellStyle name="常规 3 12 2 4" xfId="28614"/>
    <cellStyle name="常规 2 2 3 3 3 2 2 3" xfId="28615"/>
    <cellStyle name="常规 5 36" xfId="28616"/>
    <cellStyle name="輸出 2 7 4 2 7 2" xfId="28617"/>
    <cellStyle name="備註 2 10 3" xfId="28618"/>
    <cellStyle name="常规_Sheet1_35" xfId="28619"/>
    <cellStyle name="備註 2 2 3 2 3" xfId="28620"/>
    <cellStyle name="備註 2 10 3 2" xfId="28621"/>
    <cellStyle name="常规 18 2" xfId="28622"/>
    <cellStyle name="常规 23 2" xfId="28623"/>
    <cellStyle name="常规 5 37" xfId="28624"/>
    <cellStyle name="輸出 2 7 4 2 7 3" xfId="28625"/>
    <cellStyle name="備註 2 10 4" xfId="28626"/>
    <cellStyle name="常规 18 2 2" xfId="28627"/>
    <cellStyle name="備註 2 10 4 2" xfId="28628"/>
    <cellStyle name="常规 13 3 3 2" xfId="28629"/>
    <cellStyle name="常规 18 3" xfId="28630"/>
    <cellStyle name="常规 23 3" xfId="28631"/>
    <cellStyle name="常规 5 38" xfId="28632"/>
    <cellStyle name="備註 2 10 5" xfId="28633"/>
    <cellStyle name="備註 2 5 4 10" xfId="28634"/>
    <cellStyle name="常规 18 3 2" xfId="28635"/>
    <cellStyle name="常规 23 3 2" xfId="28636"/>
    <cellStyle name="備註 2 10 5 2" xfId="28637"/>
    <cellStyle name="備註 2 5 4 10 2" xfId="28638"/>
    <cellStyle name="常规 13 3 3 3" xfId="28639"/>
    <cellStyle name="常规 18 4" xfId="28640"/>
    <cellStyle name="常规 23 4" xfId="28641"/>
    <cellStyle name="備註 2 10 6" xfId="28642"/>
    <cellStyle name="備註 2 5 4 11" xfId="28643"/>
    <cellStyle name="常规 2 2 2 2 4 3 2" xfId="28644"/>
    <cellStyle name="輸入 2 12 10" xfId="28645"/>
    <cellStyle name="常规 18 4 2" xfId="28646"/>
    <cellStyle name="常规 23 4 2" xfId="28647"/>
    <cellStyle name="備註 2 10 6 2" xfId="28648"/>
    <cellStyle name="常规 2 2 2 2 4 3 2 2" xfId="28649"/>
    <cellStyle name="超链接 3 6 3 2" xfId="28650"/>
    <cellStyle name="常规 18 5" xfId="28651"/>
    <cellStyle name="常规 23 5" xfId="28652"/>
    <cellStyle name="備註 2 10 7" xfId="28653"/>
    <cellStyle name="常规 2 2 2 2 4 3 3" xfId="28654"/>
    <cellStyle name="超链接 3 6 3 2 2" xfId="28655"/>
    <cellStyle name="常规 18 5 2" xfId="28656"/>
    <cellStyle name="備註 2 10 7 2" xfId="28657"/>
    <cellStyle name="超链接 3 6 3 3" xfId="28658"/>
    <cellStyle name="常规 18 6" xfId="28659"/>
    <cellStyle name="常规 23 6" xfId="28660"/>
    <cellStyle name="備註 2 10 8" xfId="28661"/>
    <cellStyle name="常规 2 2 2 2 4 3 4" xfId="28662"/>
    <cellStyle name="備註 2 13" xfId="28663"/>
    <cellStyle name="備註 2 14" xfId="28664"/>
    <cellStyle name="備註 2 14 2" xfId="28665"/>
    <cellStyle name="常规 6 35" xfId="28666"/>
    <cellStyle name="備註 2 15 2" xfId="28667"/>
    <cellStyle name="備註 2 16 2" xfId="28668"/>
    <cellStyle name="備註 2 17 2" xfId="28669"/>
    <cellStyle name="差_KHP 2-SINOKOR" xfId="28670"/>
    <cellStyle name="備註 2 18 2" xfId="28671"/>
    <cellStyle name="備註 2 19 2" xfId="28672"/>
    <cellStyle name="合計 2 3 5 2 8" xfId="28673"/>
    <cellStyle name="備註 2 2" xfId="28674"/>
    <cellStyle name="備註 2 2 12 2" xfId="28675"/>
    <cellStyle name="備註 2 2 13 2" xfId="28676"/>
    <cellStyle name="備註 2 2 14" xfId="28677"/>
    <cellStyle name="備註 2 2 14 2" xfId="28678"/>
    <cellStyle name="備註 2 2 15" xfId="28679"/>
    <cellStyle name="備註 2 2 16" xfId="28680"/>
    <cellStyle name="요약 3 2 5 3" xfId="28681"/>
    <cellStyle name="合計 2 3 5 2 8 2" xfId="28682"/>
    <cellStyle name="備註 2 2 2" xfId="28683"/>
    <cellStyle name="計算方式 2 2 2 4 2 2 2" xfId="28684"/>
    <cellStyle name="備註 2 2 2 10" xfId="28685"/>
    <cellStyle name="輸入 2 2 2 5 2 8 3" xfId="28686"/>
    <cellStyle name="備註 2 2 2 10 2" xfId="28687"/>
    <cellStyle name="計算方式 2 2 2 4 2 2 3" xfId="28688"/>
    <cellStyle name="合計 2 12 2 7 2" xfId="28689"/>
    <cellStyle name="備註 2 2 2 11" xfId="28690"/>
    <cellStyle name="輸入 2 2 2 5 2 9 3" xfId="28691"/>
    <cellStyle name="備註 2 2 2 11 2" xfId="28692"/>
    <cellStyle name="備註 2 2 2 2" xfId="28693"/>
    <cellStyle name="備註 2 2 2 2 10" xfId="28694"/>
    <cellStyle name="備註 2 2 2 2 10 2" xfId="28695"/>
    <cellStyle name="備註 2 2 2 2 11" xfId="28696"/>
    <cellStyle name="常规 2 3 15 3" xfId="28697"/>
    <cellStyle name="常规 2 3 20 3" xfId="28698"/>
    <cellStyle name="備註 2 2 2 2 2" xfId="28699"/>
    <cellStyle name="備註 2 2 2 2 2 10" xfId="28700"/>
    <cellStyle name="備註 2 2 2 2 2 2" xfId="28701"/>
    <cellStyle name="備註 2 2 2 2 2 2 2" xfId="28702"/>
    <cellStyle name="備註 2 2 2 2 2 3" xfId="28703"/>
    <cellStyle name="備註 2 2 2 2 2 3 2" xfId="28704"/>
    <cellStyle name="備註 2 2 2 2 2 4" xfId="28705"/>
    <cellStyle name="備註 2 2 2 2 2 4 2" xfId="28706"/>
    <cellStyle name="備註 2 2 2 2 2 5" xfId="28707"/>
    <cellStyle name="備註 2 2 2 2 2 6" xfId="28708"/>
    <cellStyle name="輸出 2 6 5 2 7 2" xfId="28709"/>
    <cellStyle name="常规 48 4 3 3" xfId="28710"/>
    <cellStyle name="備註 2 2 2 2 2 6 2" xfId="28711"/>
    <cellStyle name="備註 2 2 2 2 2 7" xfId="28712"/>
    <cellStyle name="輸出 2 6 5 2 8 2" xfId="28713"/>
    <cellStyle name="常规 48 4 4 3" xfId="28714"/>
    <cellStyle name="備註 2 2 2 2 2 7 2" xfId="28715"/>
    <cellStyle name="超链接 2 3 2 2 4 3 2" xfId="28716"/>
    <cellStyle name="備註 2 2 2 2 2 8" xfId="28717"/>
    <cellStyle name="輸出 2 6 5 2 9 2" xfId="28718"/>
    <cellStyle name="常规 48 4 5 3" xfId="28719"/>
    <cellStyle name="備註 2 2 2 2 2 8 2" xfId="28720"/>
    <cellStyle name="備註 2 2 2 2 2 9" xfId="28721"/>
    <cellStyle name="常规 48 4 6 3" xfId="28722"/>
    <cellStyle name="備註 2 2 2 2 2 9 2" xfId="28723"/>
    <cellStyle name="備註 2 2 2 2 3" xfId="28724"/>
    <cellStyle name="備註 2 2 2 2 3 2" xfId="28725"/>
    <cellStyle name="備註 2 2 2 2 4" xfId="28726"/>
    <cellStyle name="備註 2 2 2 2 4 2" xfId="28727"/>
    <cellStyle name="備註 2 2 2 2 5" xfId="28728"/>
    <cellStyle name="備註 2 2 2 2 5 2" xfId="28729"/>
    <cellStyle name="備註 2 2 2 2 6" xfId="28730"/>
    <cellStyle name="備註 2 2 2 2 6 2" xfId="28731"/>
    <cellStyle name="備註 2 2 2 2 7" xfId="28732"/>
    <cellStyle name="備註 2 2 2 2 7 2" xfId="28733"/>
    <cellStyle name="常规 4 2 2 3 2 2 3 2" xfId="28734"/>
    <cellStyle name="計算方式 2 4 4 2 10" xfId="28735"/>
    <cellStyle name="備註 2 2 2 2 8" xfId="28736"/>
    <cellStyle name="備註 2 2 2 2 8 2" xfId="28737"/>
    <cellStyle name="計算方式 2 4 4 2 11" xfId="28738"/>
    <cellStyle name="備註 2 2 2 2 9" xfId="28739"/>
    <cellStyle name="備註 2 2 2 2 9 2" xfId="28740"/>
    <cellStyle name="備註 2 2 2 3 10" xfId="28741"/>
    <cellStyle name="常规 5 2 2 5" xfId="28742"/>
    <cellStyle name="備註 2 2 2 3 3" xfId="28743"/>
    <cellStyle name="常规 17 2 2" xfId="28744"/>
    <cellStyle name="常规 22 2 2" xfId="28745"/>
    <cellStyle name="備註 2 2 2 3 3 2" xfId="28746"/>
    <cellStyle name="常规 17 2 2 2" xfId="28747"/>
    <cellStyle name="備註 2 2 2 3 4" xfId="28748"/>
    <cellStyle name="常规 17 2 3" xfId="28749"/>
    <cellStyle name="常规 22 2 3" xfId="28750"/>
    <cellStyle name="常规 2 2 4 2 4 2 2" xfId="28751"/>
    <cellStyle name="備註 2 2 2 3 5" xfId="28752"/>
    <cellStyle name="常规 17 2 4" xfId="28753"/>
    <cellStyle name="輸出 2 6 6 5 3" xfId="28754"/>
    <cellStyle name="計算方式 2 2 2 4 12" xfId="28755"/>
    <cellStyle name="常规 2 2 4 2 4 2 2 2" xfId="28756"/>
    <cellStyle name="備註 2 2 2 3 5 2" xfId="28757"/>
    <cellStyle name="常规 17 2 4 2" xfId="28758"/>
    <cellStyle name="常规 2 2 2 2 2 2 2 6" xfId="28759"/>
    <cellStyle name="常规 2 2 4 2 4 2 3" xfId="28760"/>
    <cellStyle name="備註 2 2 2 3 6" xfId="28761"/>
    <cellStyle name="常规 17 2 5" xfId="28762"/>
    <cellStyle name="備註 2 2 2 3 6 2" xfId="28763"/>
    <cellStyle name="常规 17 2 5 2" xfId="28764"/>
    <cellStyle name="常规 19 2 2 2" xfId="28765"/>
    <cellStyle name="常规 2 2 4 2 4 2 4" xfId="28766"/>
    <cellStyle name="備註 2 2 2 3 7" xfId="28767"/>
    <cellStyle name="常规 17 2 6" xfId="28768"/>
    <cellStyle name="備註 2 2 2 3 7 2" xfId="28769"/>
    <cellStyle name="超链接 9 5 2 2" xfId="28770"/>
    <cellStyle name="常规 19 2 2 4" xfId="28771"/>
    <cellStyle name="備註 2 2 2 3 9" xfId="28772"/>
    <cellStyle name="常规 17 2 8" xfId="28773"/>
    <cellStyle name="常规 2 3 17 3" xfId="28774"/>
    <cellStyle name="合計 2 4 2 3 2 7" xfId="28775"/>
    <cellStyle name="備註 2 2 2 4 2" xfId="28776"/>
    <cellStyle name="備註 2 2 2 6" xfId="28777"/>
    <cellStyle name="常规 2 3 19 3" xfId="28778"/>
    <cellStyle name="備註 2 2 2 6 2" xfId="28779"/>
    <cellStyle name="備註 2 2 2 7 2" xfId="28780"/>
    <cellStyle name="輸入 2 3 5 9" xfId="28781"/>
    <cellStyle name="備註 2 2 2 8 2" xfId="28782"/>
    <cellStyle name="備註 2 2 2 9" xfId="28783"/>
    <cellStyle name="輸入 2 3 6 9" xfId="28784"/>
    <cellStyle name="備註 2 2 2 9 2" xfId="28785"/>
    <cellStyle name="合計 2 3 5 2 8 3" xfId="28786"/>
    <cellStyle name="備註 2 2 3" xfId="28787"/>
    <cellStyle name="輸出 2 12 3 3" xfId="28788"/>
    <cellStyle name="計算方式 2 2 2 4 2 7 3" xfId="28789"/>
    <cellStyle name="備註 2 2 3 11" xfId="28790"/>
    <cellStyle name="備註 2 2 3 2" xfId="28791"/>
    <cellStyle name="備註 2 2 3 2 2" xfId="28792"/>
    <cellStyle name="備註 2 2 3 2 2 2" xfId="28793"/>
    <cellStyle name="常规 7 2 8" xfId="28794"/>
    <cellStyle name="備註 2 2 3 2 3 2" xfId="28795"/>
    <cellStyle name="常规 7 3 8" xfId="28796"/>
    <cellStyle name="備註 2 2 3 2 4" xfId="28797"/>
    <cellStyle name="備註 2 2 3 2 4 2" xfId="28798"/>
    <cellStyle name="常规 7 4 8" xfId="28799"/>
    <cellStyle name="常规 3 3 5 2 3 2" xfId="28800"/>
    <cellStyle name="備註 2 2 3 2 5" xfId="28801"/>
    <cellStyle name="備註 2 2 3 2 5 2" xfId="28802"/>
    <cellStyle name="常规 7 5 8" xfId="28803"/>
    <cellStyle name="備註 2 2 3 2 6" xfId="28804"/>
    <cellStyle name="備註 2 2 3 2 6 2" xfId="28805"/>
    <cellStyle name="常规 7 6 8" xfId="28806"/>
    <cellStyle name="好_StartUp_2012Q1_B50306CVI 2" xfId="28807"/>
    <cellStyle name="常规_Sheet1_44" xfId="28808"/>
    <cellStyle name="備註 2 2 3 2 7" xfId="28809"/>
    <cellStyle name="常规 3 4 2 2 2" xfId="28810"/>
    <cellStyle name="好_StartUp_2012Q1_B50306CVI 3" xfId="28811"/>
    <cellStyle name="備註 2 2 3 2 8" xfId="28812"/>
    <cellStyle name="常规 3 4 2 2 3" xfId="28813"/>
    <cellStyle name="備註 2 2 3 2 9" xfId="28814"/>
    <cellStyle name="備註 2 2 3 4 2" xfId="28815"/>
    <cellStyle name="超链接 3 2 3 4 3 2 3" xfId="28816"/>
    <cellStyle name="備註 2 2 3 5" xfId="28817"/>
    <cellStyle name="備註 2 2 3 5 2" xfId="28818"/>
    <cellStyle name="超链接 3 2 3 4 3 2 4" xfId="28819"/>
    <cellStyle name="備註 2 2 3 6" xfId="28820"/>
    <cellStyle name="備註 2 2 3 6 2" xfId="28821"/>
    <cellStyle name="備註 2 2 4" xfId="28822"/>
    <cellStyle name="輸出 2 12 8 2" xfId="28823"/>
    <cellStyle name="備註 2 2 4 10" xfId="28824"/>
    <cellStyle name="常规 42 5 3 3" xfId="28825"/>
    <cellStyle name="備註 2 2 4 10 2" xfId="28826"/>
    <cellStyle name="常规 10 3 3" xfId="28827"/>
    <cellStyle name="輸出 2 12 8 3" xfId="28828"/>
    <cellStyle name="備註 2 2 4 11" xfId="28829"/>
    <cellStyle name="備註 2 2 4 2" xfId="28830"/>
    <cellStyle name="備註 2 2 4 2 10" xfId="28831"/>
    <cellStyle name="備註 2 2 4 2 2" xfId="28832"/>
    <cellStyle name="備註 2 2 4 2 2 2" xfId="28833"/>
    <cellStyle name="備註 2 2 4 2 3" xfId="28834"/>
    <cellStyle name="常规 16 2 6" xfId="28835"/>
    <cellStyle name="常规 21 2 6" xfId="28836"/>
    <cellStyle name="備註 2 2 4 2 3 2" xfId="28837"/>
    <cellStyle name="常规 2 2 4 2 3 2 4" xfId="28838"/>
    <cellStyle name="備註 2 2 4 2 4" xfId="28839"/>
    <cellStyle name="常规 16 3 6" xfId="28840"/>
    <cellStyle name="常规 21 3 6" xfId="28841"/>
    <cellStyle name="備註 2 2 4 2 4 2" xfId="28842"/>
    <cellStyle name="常规 2 2 4 2 3 3 4" xfId="28843"/>
    <cellStyle name="常规 3 3 5 3 3 2" xfId="28844"/>
    <cellStyle name="備註 2 2 4 2 5" xfId="28845"/>
    <cellStyle name="常规 16 4 6" xfId="28846"/>
    <cellStyle name="常规 21 4 6" xfId="28847"/>
    <cellStyle name="備註 2 2 4 2 5 2" xfId="28848"/>
    <cellStyle name="好_B51222 ASA-PECLL 調整 STUDY" xfId="28849"/>
    <cellStyle name="常规 3 3 5 3 3 3" xfId="28850"/>
    <cellStyle name="입력 3 2 2 9 2" xfId="28851"/>
    <cellStyle name="備註 2 2 4 2 6" xfId="28852"/>
    <cellStyle name="好_B51222 ASA-PECLL 調整 STUDY 2" xfId="28853"/>
    <cellStyle name="常规 16 5 6" xfId="28854"/>
    <cellStyle name="常规 21 5 6" xfId="28855"/>
    <cellStyle name="備註 2 2 4 2 6 2" xfId="28856"/>
    <cellStyle name="備註 2 2 4 2 7" xfId="28857"/>
    <cellStyle name="常规 21 6 6" xfId="28858"/>
    <cellStyle name="備註 2 2 4 2 7 2" xfId="28859"/>
    <cellStyle name="常规 3 4 3 2 2" xfId="28860"/>
    <cellStyle name="備註 2 2 4 2 8" xfId="28861"/>
    <cellStyle name="常规 21 7 6" xfId="28862"/>
    <cellStyle name="常规 3 4 3 2 2 2" xfId="28863"/>
    <cellStyle name="備註 2 2 4 2 8 2" xfId="28864"/>
    <cellStyle name="常规 3 4 3 2 3" xfId="28865"/>
    <cellStyle name="備註 2 2 4 2 9" xfId="28866"/>
    <cellStyle name="常规 3 4 3 2 3 2" xfId="28867"/>
    <cellStyle name="備註 2 2 4 2 9 2" xfId="28868"/>
    <cellStyle name="備註 2 2 4 3 2" xfId="28869"/>
    <cellStyle name="備註 2 2 4 4 2" xfId="28870"/>
    <cellStyle name="備註 2 2 5 10" xfId="28871"/>
    <cellStyle name="備註 2 2 5 2" xfId="28872"/>
    <cellStyle name="備註 2 2 5 2 2" xfId="28873"/>
    <cellStyle name="備註 2 2 5 3 2" xfId="28874"/>
    <cellStyle name="備註 2 2 5 4" xfId="28875"/>
    <cellStyle name="備註 2 2 5 4 2" xfId="28876"/>
    <cellStyle name="備註 2 2 5 5" xfId="28877"/>
    <cellStyle name="常规 3 2 2 2 3 3 2 3" xfId="28878"/>
    <cellStyle name="備註 2 2 5 5 2" xfId="28879"/>
    <cellStyle name="輸入 2 6 5 9" xfId="28880"/>
    <cellStyle name="備註 2 2 5 8 2" xfId="28881"/>
    <cellStyle name="備註 2 2 5 9" xfId="28882"/>
    <cellStyle name="輸入 2 6 6 9" xfId="28883"/>
    <cellStyle name="備註 2 2 5 9 2" xfId="28884"/>
    <cellStyle name="備註 2 2 6" xfId="28885"/>
    <cellStyle name="備註 2 2 6 2" xfId="28886"/>
    <cellStyle name="備註 2 2 7" xfId="28887"/>
    <cellStyle name="備註 2 2 7 2" xfId="28888"/>
    <cellStyle name="備註 2 2 8" xfId="28889"/>
    <cellStyle name="備註 2 2 8 2" xfId="28890"/>
    <cellStyle name="備註 2 3 3 3 2" xfId="28891"/>
    <cellStyle name="備註 2 2 9" xfId="28892"/>
    <cellStyle name="合計 2 3 5 2 9" xfId="28893"/>
    <cellStyle name="備註 2 3" xfId="28894"/>
    <cellStyle name="常规 15 8" xfId="28895"/>
    <cellStyle name="常规 20 8" xfId="28896"/>
    <cellStyle name="常规 25 2 2 2 3 2 2 2 2 2" xfId="28897"/>
    <cellStyle name="備註 2 3 10" xfId="28898"/>
    <cellStyle name="常规 15 9" xfId="28899"/>
    <cellStyle name="常规 20 9" xfId="28900"/>
    <cellStyle name="常规 7 3 3 2 2 2" xfId="28901"/>
    <cellStyle name="備註 2 3 11" xfId="28902"/>
    <cellStyle name="常规 20 9 2" xfId="28903"/>
    <cellStyle name="備註 2 3 11 2" xfId="28904"/>
    <cellStyle name="常规 7 3 3 2 2 3" xfId="28905"/>
    <cellStyle name="備註 2 3 12" xfId="28906"/>
    <cellStyle name="備註 2 3 12 2" xfId="28907"/>
    <cellStyle name="備註 2 3 13" xfId="28908"/>
    <cellStyle name="備註 2 3 14" xfId="28909"/>
    <cellStyle name="汇总 2 2 4 3 2" xfId="28910"/>
    <cellStyle name="備註 2 3 15" xfId="28911"/>
    <cellStyle name="요약 3 2 6 3" xfId="28912"/>
    <cellStyle name="合計 2 3 5 2 9 2" xfId="28913"/>
    <cellStyle name="備註 2 3 2" xfId="28914"/>
    <cellStyle name="備註 2 3 2 10" xfId="28915"/>
    <cellStyle name="常规 3 2 2 3 3 2 2 3" xfId="28916"/>
    <cellStyle name="備註 2 3 2 10 2" xfId="28917"/>
    <cellStyle name="備註 2 3 2 11" xfId="28918"/>
    <cellStyle name="常规 3 2 2 3 3 2 2 4" xfId="28919"/>
    <cellStyle name="備註 2 3 2 11 2" xfId="28920"/>
    <cellStyle name="一般 5 5 2 2" xfId="28921"/>
    <cellStyle name="備註 2 3 2 12" xfId="28922"/>
    <cellStyle name="一般 5 5 2 3" xfId="28923"/>
    <cellStyle name="備註 2 3 2 13" xfId="28924"/>
    <cellStyle name="備註 2 3 2 2" xfId="28925"/>
    <cellStyle name="備註 2 3 2 2 10" xfId="28926"/>
    <cellStyle name="常规 5 2 13 3" xfId="28927"/>
    <cellStyle name="超链接 5 3 2 8" xfId="28928"/>
    <cellStyle name="超链接 2 8 3 3 2" xfId="28929"/>
    <cellStyle name="常规 2 2 2 2 2 3 2 3 2 2" xfId="28930"/>
    <cellStyle name="備註 2 3 2 2 10 2" xfId="28931"/>
    <cellStyle name="超链接 2 8 3 3 3" xfId="28932"/>
    <cellStyle name="常规 2 2 2 2 2 3 2 3 2 3" xfId="28933"/>
    <cellStyle name="備註 2 3 2 2 11" xfId="28934"/>
    <cellStyle name="輸入 6 5 3" xfId="28935"/>
    <cellStyle name="備註 2 3 2 2 2" xfId="28936"/>
    <cellStyle name="備註 2 3 2 2 2 2" xfId="28937"/>
    <cellStyle name="常规 6 6 2 2 3" xfId="28938"/>
    <cellStyle name="輸入 3 7" xfId="28939"/>
    <cellStyle name="計算方式 2 2 5 8 3" xfId="28940"/>
    <cellStyle name="備註 2 3 2 2 2 2 2" xfId="28941"/>
    <cellStyle name="備註 2 3 2 2 2 3" xfId="28942"/>
    <cellStyle name="常规 6 6 2 3 3" xfId="28943"/>
    <cellStyle name="輸入 4 7" xfId="28944"/>
    <cellStyle name="計算方式 2 4 2 3 2 8" xfId="28945"/>
    <cellStyle name="計算方式 2 2 5 9 3" xfId="28946"/>
    <cellStyle name="備註 2 3 2 2 2 3 2" xfId="28947"/>
    <cellStyle name="輸入 8 7" xfId="28948"/>
    <cellStyle name="備註 2 3 2 2 2 7 2" xfId="28949"/>
    <cellStyle name="輸入 9 7" xfId="28950"/>
    <cellStyle name="超链接 3 4 3 2 3 6" xfId="28951"/>
    <cellStyle name="備註 2 3 2 2 2 8 2" xfId="28952"/>
    <cellStyle name="備註 2 3 2 2 2 9" xfId="28953"/>
    <cellStyle name="備註 2 6 4 6 2" xfId="28954"/>
    <cellStyle name="계산 2 4 2" xfId="28955"/>
    <cellStyle name="備註 2 3 2 2 2 9 2" xfId="28956"/>
    <cellStyle name="계산 2 4 2 2" xfId="28957"/>
    <cellStyle name="超链接 8 3 2 3 2 2" xfId="28958"/>
    <cellStyle name="備註 2 3 2 2 3" xfId="28959"/>
    <cellStyle name="超链接 8 3 2 3 2 2 2" xfId="28960"/>
    <cellStyle name="備註 2 3 2 2 3 2" xfId="28961"/>
    <cellStyle name="超链接 8 3 2 3 2 3" xfId="28962"/>
    <cellStyle name="備註 2 3 2 2 4" xfId="28963"/>
    <cellStyle name="超链接 8 3 2 3 2 3 2" xfId="28964"/>
    <cellStyle name="備註 2 3 2 2 4 2" xfId="28965"/>
    <cellStyle name="超链接 8 3 2 3 2 4" xfId="28966"/>
    <cellStyle name="備註 2 3 2 2 5" xfId="28967"/>
    <cellStyle name="備註 2 3 2 2 5 2" xfId="28968"/>
    <cellStyle name="備註 2 3 2 2 6 2" xfId="28969"/>
    <cellStyle name="備註 2 3 2 2 7 2" xfId="28970"/>
    <cellStyle name="備註 2 3 2 2 8" xfId="28971"/>
    <cellStyle name="備註 2 3 2 2 8 2" xfId="28972"/>
    <cellStyle name="備註 2 4 2 2" xfId="28973"/>
    <cellStyle name="備註 2 3 2 2 9" xfId="28974"/>
    <cellStyle name="備註 2 4 2 2 2" xfId="28975"/>
    <cellStyle name="備註 2 3 2 2 9 2" xfId="28976"/>
    <cellStyle name="備註 2 3 2 3" xfId="28977"/>
    <cellStyle name="常规 3 2 2 2 3 3 2 2" xfId="28978"/>
    <cellStyle name="備註 2 3 2 3 10" xfId="28979"/>
    <cellStyle name="備註 2 3 2 3 2" xfId="28980"/>
    <cellStyle name="備註 2 3 2 3 2 2" xfId="28981"/>
    <cellStyle name="超链接 8 3 2 3 3 2" xfId="28982"/>
    <cellStyle name="備註 2 3 2 3 3" xfId="28983"/>
    <cellStyle name="備註 2 3 2 3 4" xfId="28984"/>
    <cellStyle name="備註 2 3 2 3 4 2" xfId="28985"/>
    <cellStyle name="常规 2 2 4 3 4 2 2" xfId="28986"/>
    <cellStyle name="備註 2 3 2 3 5" xfId="28987"/>
    <cellStyle name="備註 2 3 2 3 5 2" xfId="28988"/>
    <cellStyle name="常规 2 2 4 3 4 2 3" xfId="28989"/>
    <cellStyle name="備註 2 3 2 3 6" xfId="28990"/>
    <cellStyle name="備註 2 3 2 3 6 2" xfId="28991"/>
    <cellStyle name="常规 25 2 2 2" xfId="28992"/>
    <cellStyle name="備註 2 3 2 3 7" xfId="28993"/>
    <cellStyle name="常规 25 2 2 2 2" xfId="28994"/>
    <cellStyle name="備註 2 3 2 3 7 2" xfId="28995"/>
    <cellStyle name="常规 25 2 2 3" xfId="28996"/>
    <cellStyle name="備註 2 3 2 3 8" xfId="28997"/>
    <cellStyle name="備註 2 3 2 3 8 2" xfId="28998"/>
    <cellStyle name="備註 2 4 3 2" xfId="28999"/>
    <cellStyle name="備註 2 3 2 3 9" xfId="29000"/>
    <cellStyle name="備註 2 4 3 2 2" xfId="29001"/>
    <cellStyle name="備註 2 3 2 3 9 2" xfId="29002"/>
    <cellStyle name="備註 2 3 2 4" xfId="29003"/>
    <cellStyle name="備註 2 3 2 4 2" xfId="29004"/>
    <cellStyle name="備註 2 3 2 5" xfId="29005"/>
    <cellStyle name="備註 2 3 2 5 2" xfId="29006"/>
    <cellStyle name="備註 2 3 2 6" xfId="29007"/>
    <cellStyle name="合計 2 2 6 10 2" xfId="29008"/>
    <cellStyle name="備註 2 3 2 8 2" xfId="29009"/>
    <cellStyle name="合計 2 2 6 11" xfId="29010"/>
    <cellStyle name="備註 2 3 2 9" xfId="29011"/>
    <cellStyle name="備註 2 3 2 9 2" xfId="29012"/>
    <cellStyle name="合計 2 3 5 2 9 3" xfId="29013"/>
    <cellStyle name="備註 2 3 3" xfId="29014"/>
    <cellStyle name="計算方式 2 6 6 10 3" xfId="29015"/>
    <cellStyle name="合計 4 5 2 2" xfId="29016"/>
    <cellStyle name="備註 2 3 3 10" xfId="29017"/>
    <cellStyle name="合計 4 5 2 3" xfId="29018"/>
    <cellStyle name="備註 2 3 3 11" xfId="29019"/>
    <cellStyle name="備註 2 3 3 2" xfId="29020"/>
    <cellStyle name="常规 3 2 2 5 3 2 2" xfId="29021"/>
    <cellStyle name="見出し 4 2 2 3" xfId="29022"/>
    <cellStyle name="備註 2 3 3 2 10" xfId="29023"/>
    <cellStyle name="輸入 7 5 3" xfId="29024"/>
    <cellStyle name="備註 2 3 3 2 2" xfId="29025"/>
    <cellStyle name="備註 2 3 3 2 2 2" xfId="29026"/>
    <cellStyle name="合計 2 2 2 4 2 7 2" xfId="29027"/>
    <cellStyle name="備註 2 3 3 2 3" xfId="29028"/>
    <cellStyle name="備註 2 3 3 2 3 2" xfId="29029"/>
    <cellStyle name="合計 2 2 2 4 2 7 3" xfId="29030"/>
    <cellStyle name="備註 2 3 3 2 4" xfId="29031"/>
    <cellStyle name="常规 2 2 3 10 2" xfId="29032"/>
    <cellStyle name="備註 2 3 3 2 4 2" xfId="29033"/>
    <cellStyle name="備註 2 3 3 2 5" xfId="29034"/>
    <cellStyle name="常规 2 2 3 10 3" xfId="29035"/>
    <cellStyle name="一般 4 2 2 5" xfId="29036"/>
    <cellStyle name="備註 2 3 3 2 5 2" xfId="29037"/>
    <cellStyle name="備註 2 3 9" xfId="29038"/>
    <cellStyle name="備註 2 3 3 4 2" xfId="29039"/>
    <cellStyle name="輸入 2 10 2 2 3" xfId="29040"/>
    <cellStyle name="備註 2 4 9" xfId="29041"/>
    <cellStyle name="備註 2 3 3 5 2" xfId="29042"/>
    <cellStyle name="備註 2 3 3 6" xfId="29043"/>
    <cellStyle name="輸入 2 10 2 3 3" xfId="29044"/>
    <cellStyle name="備註 2 5 9" xfId="29045"/>
    <cellStyle name="備註 2 3 3 6 2" xfId="29046"/>
    <cellStyle name="備註 2 3 4" xfId="29047"/>
    <cellStyle name="合計 2 2 2 5 2 2 3" xfId="29048"/>
    <cellStyle name="備註 2 3 4 10" xfId="29049"/>
    <cellStyle name="常规 7 10 3 3" xfId="29050"/>
    <cellStyle name="備註 2 3 4 10 2" xfId="29051"/>
    <cellStyle name="備註 2 3 4 11" xfId="29052"/>
    <cellStyle name="備註 2 3 4 2" xfId="29053"/>
    <cellStyle name="输入 2 2 6 3 3" xfId="29054"/>
    <cellStyle name="備註 2 3 4 2 10" xfId="29055"/>
    <cellStyle name="常规 2 2 4 8" xfId="29056"/>
    <cellStyle name="備註 2 3 4 2 3" xfId="29057"/>
    <cellStyle name="備註 2 3 4 2 4" xfId="29058"/>
    <cellStyle name="備註 2 3 4 2 4 2" xfId="29059"/>
    <cellStyle name="備註 2 3 4 2 5" xfId="29060"/>
    <cellStyle name="一般 5 2 2 5" xfId="29061"/>
    <cellStyle name="備註 2 3 4 2 5 2" xfId="29062"/>
    <cellStyle name="備註 2 3 4 2 6" xfId="29063"/>
    <cellStyle name="備註 2 3 4 2 6 2" xfId="29064"/>
    <cellStyle name="備註 2 3 4 2 7" xfId="29065"/>
    <cellStyle name="備註 2 3 4 2 7 2" xfId="29066"/>
    <cellStyle name="常规 3 5 3 2 2 2" xfId="29067"/>
    <cellStyle name="備註 2 3 4 2 8 2" xfId="29068"/>
    <cellStyle name="備註 2 3 4 3" xfId="29069"/>
    <cellStyle name="備註 3 2 9" xfId="29070"/>
    <cellStyle name="備註 2 3 4 3 2" xfId="29071"/>
    <cellStyle name="備註 2 3 4 4" xfId="29072"/>
    <cellStyle name="備註 3 3 9" xfId="29073"/>
    <cellStyle name="備註 2 3 4 4 2" xfId="29074"/>
    <cellStyle name="備註 2 3 4 5" xfId="29075"/>
    <cellStyle name="輸出 2 5 6 2 11" xfId="29076"/>
    <cellStyle name="備註 2 3 4 8 2" xfId="29077"/>
    <cellStyle name="備註 2 3 4 9" xfId="29078"/>
    <cellStyle name="備註 2 3 4 9 2" xfId="29079"/>
    <cellStyle name="備註 2 3 5 2" xfId="29080"/>
    <cellStyle name="輸入 9 5 3" xfId="29081"/>
    <cellStyle name="備註 2 3 5 2 2" xfId="29082"/>
    <cellStyle name="備註 2 3 5 4 2" xfId="29083"/>
    <cellStyle name="備註 2 3 5 5" xfId="29084"/>
    <cellStyle name="常规 3 2 2 2 4 3 2 3" xfId="29085"/>
    <cellStyle name="備註 2 3 5 5 2" xfId="29086"/>
    <cellStyle name="備註 2 3 5 6" xfId="29087"/>
    <cellStyle name="備註 2 3 5 6 2" xfId="29088"/>
    <cellStyle name="備註 2 3 5 8 2" xfId="29089"/>
    <cellStyle name="備註 2 3 5 9" xfId="29090"/>
    <cellStyle name="備註 2 3 5 9 2" xfId="29091"/>
    <cellStyle name="備註 2 3 6" xfId="29092"/>
    <cellStyle name="備註 2 3 6 2" xfId="29093"/>
    <cellStyle name="備註 2 3 7" xfId="29094"/>
    <cellStyle name="備註 2 3 7 2" xfId="29095"/>
    <cellStyle name="備註 2 3 8" xfId="29096"/>
    <cellStyle name="常规 3 4 4 2 2 4" xfId="29097"/>
    <cellStyle name="備註 2 3 8 2" xfId="29098"/>
    <cellStyle name="備註 2 3 9 2" xfId="29099"/>
    <cellStyle name="備註 2 4" xfId="29100"/>
    <cellStyle name="備註 2 4 10" xfId="29101"/>
    <cellStyle name="備註 2 4 10 2" xfId="29102"/>
    <cellStyle name="備註 2 4 11" xfId="29103"/>
    <cellStyle name="備註 2 4 11 2" xfId="29104"/>
    <cellStyle name="備註 2 4 12" xfId="29105"/>
    <cellStyle name="備註 2 4 12 2" xfId="29106"/>
    <cellStyle name="備註 2 4 13" xfId="29107"/>
    <cellStyle name="備註 2 4 13 2" xfId="29108"/>
    <cellStyle name="備註 2 4 14" xfId="29109"/>
    <cellStyle name="汇总 2 2 4 8 2" xfId="29110"/>
    <cellStyle name="備註 2 4 15" xfId="29111"/>
    <cellStyle name="요약 3 2 7 3" xfId="29112"/>
    <cellStyle name="備註 2 4 2" xfId="29113"/>
    <cellStyle name="備註 2 4 2 10 2" xfId="29114"/>
    <cellStyle name="備註 2 4 2 2 2 2" xfId="29115"/>
    <cellStyle name="超链接 8 3 3 3 2 2" xfId="29116"/>
    <cellStyle name="備註 2 4 2 2 3" xfId="29117"/>
    <cellStyle name="超链接 8 3 3 3 2 2 2" xfId="29118"/>
    <cellStyle name="備註 2 4 2 2 3 2" xfId="29119"/>
    <cellStyle name="備註 2 4 2 2 6" xfId="29120"/>
    <cellStyle name="備註 2 4 2 2 7" xfId="29121"/>
    <cellStyle name="備註 2 4 2 2 8" xfId="29122"/>
    <cellStyle name="計算方式 2 10 3 2" xfId="29123"/>
    <cellStyle name="備註 3 4 2 2" xfId="29124"/>
    <cellStyle name="備註 2 4 2 2 9" xfId="29125"/>
    <cellStyle name="備註 2 4 2 3 2" xfId="29126"/>
    <cellStyle name="備註 2 4 2 4" xfId="29127"/>
    <cellStyle name="備註 2 4 2 5" xfId="29128"/>
    <cellStyle name="備註 2 4 2 6" xfId="29129"/>
    <cellStyle name="備註 2 4 2 9" xfId="29130"/>
    <cellStyle name="備註 2 4 2 9 2" xfId="29131"/>
    <cellStyle name="備註 2 4 3" xfId="29132"/>
    <cellStyle name="超链接 5 11" xfId="29133"/>
    <cellStyle name="備註 2 4 3 2 2 2" xfId="29134"/>
    <cellStyle name="合計 2 2 2 5 2 7 2" xfId="29135"/>
    <cellStyle name="備註 2 4 3 2 3" xfId="29136"/>
    <cellStyle name="常规 7 10 8 2" xfId="29137"/>
    <cellStyle name="備註 2 4 3 2 3 2" xfId="29138"/>
    <cellStyle name="標題 1 2 4 4" xfId="29139"/>
    <cellStyle name="超链接 6 11" xfId="29140"/>
    <cellStyle name="備註 2 4 3 2 7 2" xfId="29141"/>
    <cellStyle name="常规 3 6 2 2 2" xfId="29142"/>
    <cellStyle name="備註 2 4 3 2 8" xfId="29143"/>
    <cellStyle name="標題 1 2 5 4" xfId="29144"/>
    <cellStyle name="常规 3 6 2 2 2 2" xfId="29145"/>
    <cellStyle name="備註 2 4 3 2 8 2" xfId="29146"/>
    <cellStyle name="常规 3 6 2 2 3" xfId="29147"/>
    <cellStyle name="備註 2 4 3 2 9" xfId="29148"/>
    <cellStyle name="日期描述 3" xfId="29149"/>
    <cellStyle name="常规 3 6 2 2 3 2" xfId="29150"/>
    <cellStyle name="備註 2 4 3 2 9 2" xfId="29151"/>
    <cellStyle name="備註 2 4 3 3" xfId="29152"/>
    <cellStyle name="備註 2 4 3 4" xfId="29153"/>
    <cellStyle name="備註 2 4 3 4 2" xfId="29154"/>
    <cellStyle name="常规 17 5 3 2 2 2" xfId="29155"/>
    <cellStyle name="備註 2 4 3 5" xfId="29156"/>
    <cellStyle name="常规 17 5 3 2 2 2 2" xfId="29157"/>
    <cellStyle name="備註 2 4 3 5 2" xfId="29158"/>
    <cellStyle name="備註 2 4 3 6 2" xfId="29159"/>
    <cellStyle name="備註 2 4 3 7 2" xfId="29160"/>
    <cellStyle name="요약 2 2 2 10 3" xfId="29161"/>
    <cellStyle name="備註 2 4 3 8 2" xfId="29162"/>
    <cellStyle name="備註 2 4 3 9" xfId="29163"/>
    <cellStyle name="요약 2 2 2 11 3" xfId="29164"/>
    <cellStyle name="備註 2 4 3 9 2" xfId="29165"/>
    <cellStyle name="備註 2 4 4" xfId="29166"/>
    <cellStyle name="輸出 2 2 2 4 3" xfId="29167"/>
    <cellStyle name="備註 2 4 4 10" xfId="29168"/>
    <cellStyle name="常规 7 15 3 3" xfId="29169"/>
    <cellStyle name="輸出 2 2 2 4 3 2" xfId="29170"/>
    <cellStyle name="合計 2 2 3 3 2 5" xfId="29171"/>
    <cellStyle name="備註 2 4 4 10 2" xfId="29172"/>
    <cellStyle name="輸出 2 2 2 4 4" xfId="29173"/>
    <cellStyle name="備註 2 4 4 11" xfId="29174"/>
    <cellStyle name="備註 2 4 4 2" xfId="29175"/>
    <cellStyle name="備註 2 4 4 2 3" xfId="29176"/>
    <cellStyle name="常规 7 11 8 2" xfId="29177"/>
    <cellStyle name="標題 2 2 2 4" xfId="29178"/>
    <cellStyle name="備註 2 4 4 2 5 2" xfId="29179"/>
    <cellStyle name="備註 2 4 4 2 6" xfId="29180"/>
    <cellStyle name="輸出 2 10 2 10" xfId="29181"/>
    <cellStyle name="標題 2 2 3 4" xfId="29182"/>
    <cellStyle name="備註 2 4 4 2 6 2" xfId="29183"/>
    <cellStyle name="備註 2 4 4 2 7" xfId="29184"/>
    <cellStyle name="標題 2 2 4 4" xfId="29185"/>
    <cellStyle name="備註 2 4 4 2 7 2" xfId="29186"/>
    <cellStyle name="標題 2 2 5 4" xfId="29187"/>
    <cellStyle name="常规 3 6 3 2 2 2" xfId="29188"/>
    <cellStyle name="입력 2 2 2 2 2 6" xfId="29189"/>
    <cellStyle name="備註 2 4 4 2 8 2" xfId="29190"/>
    <cellStyle name="備註 2 4 4 2 9 2" xfId="29191"/>
    <cellStyle name="출력 3 2 2 11" xfId="29192"/>
    <cellStyle name="備註 2 4 4 4" xfId="29193"/>
    <cellStyle name="備註 2 4 4 4 2" xfId="29194"/>
    <cellStyle name="常规 17 5 3 2 3 2" xfId="29195"/>
    <cellStyle name="備註 2 4 4 5" xfId="29196"/>
    <cellStyle name="合計 2 4 4 7" xfId="29197"/>
    <cellStyle name="常规 3 2 2 2 5 2 2 3" xfId="29198"/>
    <cellStyle name="備註 2 4 4 5 2" xfId="29199"/>
    <cellStyle name="常规 2 3 3 10" xfId="29200"/>
    <cellStyle name="備註 2 4 4 8 2" xfId="29201"/>
    <cellStyle name="備註 2 4 4 9" xfId="29202"/>
    <cellStyle name="備註 2 4 4 9 2" xfId="29203"/>
    <cellStyle name="備註 2 4 5" xfId="29204"/>
    <cellStyle name="備註 2 4 5 10" xfId="29205"/>
    <cellStyle name="常规 7 15 8 3" xfId="29206"/>
    <cellStyle name="備註 2 4 5 2" xfId="29207"/>
    <cellStyle name="備註 2 4 5 2 2" xfId="29208"/>
    <cellStyle name="備註 2 4 5 4 2" xfId="29209"/>
    <cellStyle name="備註 2 4 5 5" xfId="29210"/>
    <cellStyle name="備註 2 4 5 5 2" xfId="29211"/>
    <cellStyle name="常规 2 3 8 10" xfId="29212"/>
    <cellStyle name="備註 2 4 5 6 2" xfId="29213"/>
    <cellStyle name="備註 2 4 5 7 2" xfId="29214"/>
    <cellStyle name="備註 2 4 5 8" xfId="29215"/>
    <cellStyle name="備註 2 4 5 8 2" xfId="29216"/>
    <cellStyle name="備註 2 4 5 9" xfId="29217"/>
    <cellStyle name="備註 2 4 5 9 2" xfId="29218"/>
    <cellStyle name="備註 2 4 6" xfId="29219"/>
    <cellStyle name="備註 2 4 6 2" xfId="29220"/>
    <cellStyle name="備註 2 4 7" xfId="29221"/>
    <cellStyle name="備註 2 4 7 2" xfId="29222"/>
    <cellStyle name="輸入 2 10 2 2 2" xfId="29223"/>
    <cellStyle name="備註 2 4 8" xfId="29224"/>
    <cellStyle name="備註 2 4 8 2" xfId="29225"/>
    <cellStyle name="備註 2 4 9 2" xfId="29226"/>
    <cellStyle name="備註 2 5 10 2" xfId="29227"/>
    <cellStyle name="常规 2 2 2 2 3 2 2 3 2 2" xfId="29228"/>
    <cellStyle name="常规 2 2 3 4 2" xfId="29229"/>
    <cellStyle name="備註 2 5 11" xfId="29230"/>
    <cellStyle name="常规 2 2 2 2 3 2 2 3 3" xfId="29231"/>
    <cellStyle name="常规 2 2 3 4 3" xfId="29232"/>
    <cellStyle name="備註 2 5 12" xfId="29233"/>
    <cellStyle name="常规 2 2 2 2 3 2 2 3 4" xfId="29234"/>
    <cellStyle name="常规 2 2 3 4 3 2" xfId="29235"/>
    <cellStyle name="常规 5 25" xfId="29236"/>
    <cellStyle name="常规 5 30" xfId="29237"/>
    <cellStyle name="備註 2 5 12 2" xfId="29238"/>
    <cellStyle name="常规 2 2 3 4 4" xfId="29239"/>
    <cellStyle name="備註 2 5 13" xfId="29240"/>
    <cellStyle name="常规 2 2 3 4 4 2" xfId="29241"/>
    <cellStyle name="備註 2 5 13 2" xfId="29242"/>
    <cellStyle name="常规 2 2 3 4 5" xfId="29243"/>
    <cellStyle name="備註 2 5 14" xfId="29244"/>
    <cellStyle name="요약 3 2 8 3" xfId="29245"/>
    <cellStyle name="備註 2 5 2" xfId="29246"/>
    <cellStyle name="常规 3 39" xfId="29247"/>
    <cellStyle name="常规 3 44" xfId="29248"/>
    <cellStyle name="常规 6 2 2 5" xfId="29249"/>
    <cellStyle name="備註 2 5 2 11" xfId="29250"/>
    <cellStyle name="常规 3 39 2" xfId="29251"/>
    <cellStyle name="常规 6 2 2 5 2" xfId="29252"/>
    <cellStyle name="一般 9 3 2 3" xfId="29253"/>
    <cellStyle name="備註 2 5 2 11 2" xfId="29254"/>
    <cellStyle name="常规 3 45" xfId="29255"/>
    <cellStyle name="常规 6 2 2 6" xfId="29256"/>
    <cellStyle name="備註 2 5 2 12" xfId="29257"/>
    <cellStyle name="超链接 3 2 7 3 2 4" xfId="29258"/>
    <cellStyle name="備註 2 5 2 2 11" xfId="29259"/>
    <cellStyle name="輸入 2 2 3 3 7" xfId="29260"/>
    <cellStyle name="常规 2 3 2 3 2 4 2" xfId="29261"/>
    <cellStyle name="常规 3 2 3 2 2 2 4" xfId="29262"/>
    <cellStyle name="備註 2 5 2 2 2 10" xfId="29263"/>
    <cellStyle name="常规 2 3 2 3 8" xfId="29264"/>
    <cellStyle name="備註 2 5 2 2 2 2" xfId="29265"/>
    <cellStyle name="常规 3 5 2 2 3 2 2" xfId="29266"/>
    <cellStyle name="備註 2 5 2 2 2 2 2" xfId="29267"/>
    <cellStyle name="備註 2 5 2 2 2 4 2" xfId="29268"/>
    <cellStyle name="備註 2 5 2 2 2 5 2" xfId="29269"/>
    <cellStyle name="備註 2 5 2 2 2 6 2" xfId="29270"/>
    <cellStyle name="備註 2 5 2 2 2 7" xfId="29271"/>
    <cellStyle name="備註 2 5 2 2 2 8" xfId="29272"/>
    <cellStyle name="備註 2 5 2 2 2 8 2" xfId="29273"/>
    <cellStyle name="備註 2 5 2 2 2 9" xfId="29274"/>
    <cellStyle name="常规 5 8 3 2" xfId="29275"/>
    <cellStyle name="合計 2 8 4 7 3" xfId="29276"/>
    <cellStyle name="常规 7 2 4 2 5" xfId="29277"/>
    <cellStyle name="備註 2 5 2 2 2 9 2" xfId="29278"/>
    <cellStyle name="備註 2 5 2 2 3 2" xfId="29279"/>
    <cellStyle name="常规 3 5 2 2 3 3 2" xfId="29280"/>
    <cellStyle name="備註 2 5 2 2 4" xfId="29281"/>
    <cellStyle name="常规 3 5 2 2 3 4" xfId="29282"/>
    <cellStyle name="備註 2 5 2 2 4 2" xfId="29283"/>
    <cellStyle name="備註 2 5 2 2 5" xfId="29284"/>
    <cellStyle name="備註 2 5 2 2 5 2" xfId="29285"/>
    <cellStyle name="備註 2 5 2 2 6" xfId="29286"/>
    <cellStyle name="備註 2 5 2 2 6 2" xfId="29287"/>
    <cellStyle name="備註 2 5 2 2 7" xfId="29288"/>
    <cellStyle name="備註 2 5 2 2 7 2" xfId="29289"/>
    <cellStyle name="備註 2 5 2 2 8" xfId="29290"/>
    <cellStyle name="備註 2 5 2 2 8 2" xfId="29291"/>
    <cellStyle name="備註 2 5 2 2 9" xfId="29292"/>
    <cellStyle name="備註 2 5 2 2 9 2" xfId="29293"/>
    <cellStyle name="備註 2 5 2 3 10" xfId="29294"/>
    <cellStyle name="備註 2 5 2 3 2 2" xfId="29295"/>
    <cellStyle name="常规 3 5 2 2 4 2 2" xfId="29296"/>
    <cellStyle name="備註 2 5 2 3 4" xfId="29297"/>
    <cellStyle name="備註 2 5 2 3 4 2" xfId="29298"/>
    <cellStyle name="備註 2 5 2 3 5" xfId="29299"/>
    <cellStyle name="備註 2 5 2 3 5 2" xfId="29300"/>
    <cellStyle name="備註 2 5 2 3 6" xfId="29301"/>
    <cellStyle name="備註 2 5 2 3 6 2" xfId="29302"/>
    <cellStyle name="備註 2 5 2 3 7" xfId="29303"/>
    <cellStyle name="備註 2 5 2 3 7 2" xfId="29304"/>
    <cellStyle name="備註 2 5 2 3 8" xfId="29305"/>
    <cellStyle name="常规 3 10 2 2" xfId="29306"/>
    <cellStyle name="備註 2 5 2 3 8 2" xfId="29307"/>
    <cellStyle name="常规 3 10 2 2 2" xfId="29308"/>
    <cellStyle name="備註 2 5 2 3 9" xfId="29309"/>
    <cellStyle name="常规 3 10 2 3" xfId="29310"/>
    <cellStyle name="備註 2 5 2 3 9 2" xfId="29311"/>
    <cellStyle name="備註 2 5 2 7 2" xfId="29312"/>
    <cellStyle name="備註 2 5 2 8 2" xfId="29313"/>
    <cellStyle name="備註 2 5 2 9" xfId="29314"/>
    <cellStyle name="備註 2 5 2 9 2" xfId="29315"/>
    <cellStyle name="備註 2 5 3" xfId="29316"/>
    <cellStyle name="常规 13 3 2" xfId="29317"/>
    <cellStyle name="備註 2 5 3 10 2" xfId="29318"/>
    <cellStyle name="備註 2 5 3 2" xfId="29319"/>
    <cellStyle name="常规 3 5 2 3 3" xfId="29320"/>
    <cellStyle name="備註 2 5 3 2 2" xfId="29321"/>
    <cellStyle name="常规 3 5 2 3 3 2" xfId="29322"/>
    <cellStyle name="備註 2 5 3 2 2 2" xfId="29323"/>
    <cellStyle name="常规 2 3 6 9" xfId="29324"/>
    <cellStyle name="備註 2 5 3 2 3" xfId="29325"/>
    <cellStyle name="常规 3 5 2 3 3 3" xfId="29326"/>
    <cellStyle name="備註 2 5 3 2 3 2" xfId="29327"/>
    <cellStyle name="常规 2 3 7 9" xfId="29328"/>
    <cellStyle name="備註 2 5 3 2 4" xfId="29329"/>
    <cellStyle name="備註 2 5 3 2 4 2" xfId="29330"/>
    <cellStyle name="常规 2 3 8 9" xfId="29331"/>
    <cellStyle name="链接单元格 2" xfId="29332"/>
    <cellStyle name="備註 2 5 3 2 5" xfId="29333"/>
    <cellStyle name="链接单元格 2 2" xfId="29334"/>
    <cellStyle name="備註 2 5 3 2 5 2" xfId="29335"/>
    <cellStyle name="链接单元格 3" xfId="29336"/>
    <cellStyle name="備註 2 5 3 2 6" xfId="29337"/>
    <cellStyle name="链接单元格 3 2" xfId="29338"/>
    <cellStyle name="備註 2 5 3 2 6 2" xfId="29339"/>
    <cellStyle name="链接单元格 4" xfId="29340"/>
    <cellStyle name="備註 2 5 3 2 7" xfId="29341"/>
    <cellStyle name="備註 2 5 3 2 7 2" xfId="29342"/>
    <cellStyle name="常规 3 7 2 2 2" xfId="29343"/>
    <cellStyle name="備註 2 5 3 2 8" xfId="29344"/>
    <cellStyle name="輸出 2 2 5 2 10" xfId="29345"/>
    <cellStyle name="常规 3 7 2 2 2 2" xfId="29346"/>
    <cellStyle name="備註 2 5 3 2 8 2" xfId="29347"/>
    <cellStyle name="注释 2 5 11 2" xfId="29348"/>
    <cellStyle name="常规 3 7 2 2 3" xfId="29349"/>
    <cellStyle name="備註 2 5 3 2 9" xfId="29350"/>
    <cellStyle name="常规 3 7 2 2 3 2" xfId="29351"/>
    <cellStyle name="備註 2 5 3 2 9 2" xfId="29352"/>
    <cellStyle name="備註 2 5 3 3" xfId="29353"/>
    <cellStyle name="常规 3 5 2 3 4" xfId="29354"/>
    <cellStyle name="備註 2 5 3 3 2" xfId="29355"/>
    <cellStyle name="備註 2 5 3 4" xfId="29356"/>
    <cellStyle name="備註 2 5 3 4 2" xfId="29357"/>
    <cellStyle name="常规 17 5 3 3 2 2" xfId="29358"/>
    <cellStyle name="常规 3 2 4 4 2 2 2" xfId="29359"/>
    <cellStyle name="備註 2 5 3 5" xfId="29360"/>
    <cellStyle name="好 2 2 2 6" xfId="29361"/>
    <cellStyle name="備註 2 5 3 5 2" xfId="29362"/>
    <cellStyle name="備註 2 5 3 7 2" xfId="29363"/>
    <cellStyle name="備註 2 5 3 9" xfId="29364"/>
    <cellStyle name="備註 2 5 3 9 2" xfId="29365"/>
    <cellStyle name="備註 2 5 4" xfId="29366"/>
    <cellStyle name="備註 2 5 4 2 10" xfId="29367"/>
    <cellStyle name="備註 2 5 4 2 4" xfId="29368"/>
    <cellStyle name="常规 25 2 2 2 3 2 5" xfId="29369"/>
    <cellStyle name="備註 2 5 4 2 4 2" xfId="29370"/>
    <cellStyle name="제목 1 2 3" xfId="29371"/>
    <cellStyle name="備註 2 5 4 2 6" xfId="29372"/>
    <cellStyle name="常规 25 2 2 2 3 4 5" xfId="29373"/>
    <cellStyle name="제목 1 2 3 2" xfId="29374"/>
    <cellStyle name="備註 2 5 4 2 6 2" xfId="29375"/>
    <cellStyle name="제목 1 2 4" xfId="29376"/>
    <cellStyle name="備註 2 5 4 2 7" xfId="29377"/>
    <cellStyle name="常规 25 2 2 2 3 5 5" xfId="29378"/>
    <cellStyle name="제목 1 2 4 2" xfId="29379"/>
    <cellStyle name="備註 2 5 4 2 7 2" xfId="29380"/>
    <cellStyle name="常规 3 7 3 2 2 2" xfId="29381"/>
    <cellStyle name="備註 2 5 4 2 8 2" xfId="29382"/>
    <cellStyle name="常规 3 7 3 2 3 2" xfId="29383"/>
    <cellStyle name="備註 2 5 4 2 9 2" xfId="29384"/>
    <cellStyle name="備註 2 5 4 3" xfId="29385"/>
    <cellStyle name="常规 3 5 2 4 4" xfId="29386"/>
    <cellStyle name="備註 2 5 4 3 2" xfId="29387"/>
    <cellStyle name="備註 2 5 4 4" xfId="29388"/>
    <cellStyle name="常规 3 5 2 4 5" xfId="29389"/>
    <cellStyle name="備註 2 5 4 4 2" xfId="29390"/>
    <cellStyle name="備註 2 5 4 5" xfId="29391"/>
    <cellStyle name="備註 2 5 4 6 2" xfId="29392"/>
    <cellStyle name="備註 2 5 4 7 2" xfId="29393"/>
    <cellStyle name="備註 2 5 4 8 2" xfId="29394"/>
    <cellStyle name="備註 2 5 4 9" xfId="29395"/>
    <cellStyle name="備註 2 5 5" xfId="29396"/>
    <cellStyle name="備註 2 5 5 2" xfId="29397"/>
    <cellStyle name="備註 2 5 5 2 2" xfId="29398"/>
    <cellStyle name="備註 2 5 5 6 2" xfId="29399"/>
    <cellStyle name="備註 2 5 5 7 2" xfId="29400"/>
    <cellStyle name="備註 2 5 5 8" xfId="29401"/>
    <cellStyle name="備註 2 5 5 8 2" xfId="29402"/>
    <cellStyle name="備註 2 5 5 9" xfId="29403"/>
    <cellStyle name="備註 2 5 5 9 2" xfId="29404"/>
    <cellStyle name="備註 2 5 6" xfId="29405"/>
    <cellStyle name="備註 2 5 6 2" xfId="29406"/>
    <cellStyle name="備註 2 5 7" xfId="29407"/>
    <cellStyle name="備註 2 5 7 2" xfId="29408"/>
    <cellStyle name="輸入 2 10 2 3 2" xfId="29409"/>
    <cellStyle name="備註 2 5 8" xfId="29410"/>
    <cellStyle name="備註 2 6" xfId="29411"/>
    <cellStyle name="合計 2 3 2 4 2 10" xfId="29412"/>
    <cellStyle name="常规 2 2 3 9 2" xfId="29413"/>
    <cellStyle name="備註 2 6 11" xfId="29414"/>
    <cellStyle name="備註 2 6 11 2" xfId="29415"/>
    <cellStyle name="合計 2 3 2 4 2 11" xfId="29416"/>
    <cellStyle name="常规 2 2 3 9 3" xfId="29417"/>
    <cellStyle name="備註 2 6 12" xfId="29418"/>
    <cellStyle name="備註 2 6 12 2" xfId="29419"/>
    <cellStyle name="요약 3 2 9 3" xfId="29420"/>
    <cellStyle name="備註 2 6 2" xfId="29421"/>
    <cellStyle name="常规 6 7 2 4" xfId="29422"/>
    <cellStyle name="備註 2 6 2 10" xfId="29423"/>
    <cellStyle name="備註 2 6 2 10 2" xfId="29424"/>
    <cellStyle name="備註 2 6 2 3" xfId="29425"/>
    <cellStyle name="常规 3 5 3 2 4" xfId="29426"/>
    <cellStyle name="備註 2 6 2 3 2" xfId="29427"/>
    <cellStyle name="備註 2 6 2 4 2" xfId="29428"/>
    <cellStyle name="超链接 2 3 3 2 2 2 3" xfId="29429"/>
    <cellStyle name="備註 2 6 2 5 2" xfId="29430"/>
    <cellStyle name="常规 2 2 2 4 2 3 2 4" xfId="29431"/>
    <cellStyle name="常规 4 3 15" xfId="29432"/>
    <cellStyle name="備註 2 6 2 6 2" xfId="29433"/>
    <cellStyle name="備註 2 6 2 7 2" xfId="29434"/>
    <cellStyle name="備註 2 6 2 8 2" xfId="29435"/>
    <cellStyle name="備註 2 6 2 9" xfId="29436"/>
    <cellStyle name="備註 2 6 2 9 2" xfId="29437"/>
    <cellStyle name="常规 2 2 2 2 3 2 2 2 2 2 2" xfId="29438"/>
    <cellStyle name="備註 2 6 3" xfId="29439"/>
    <cellStyle name="備註 2 6 3 2 3" xfId="29440"/>
    <cellStyle name="常规 3 5 3 3 3 3" xfId="29441"/>
    <cellStyle name="合計 2 2 3 3 11" xfId="29442"/>
    <cellStyle name="備註 2 6 3 2 9 2" xfId="29443"/>
    <cellStyle name="備註 2 6 3 3" xfId="29444"/>
    <cellStyle name="常规 3 5 3 3 4" xfId="29445"/>
    <cellStyle name="備註 2 6 3 4" xfId="29446"/>
    <cellStyle name="備註 2 6 3 4 2" xfId="29447"/>
    <cellStyle name="輔色5 2 14" xfId="29448"/>
    <cellStyle name="備註 2 6 3 5 2" xfId="29449"/>
    <cellStyle name="備註 2 6 3 6 2" xfId="29450"/>
    <cellStyle name="備註 2 6 3 8 2" xfId="29451"/>
    <cellStyle name="備註 2 6 3 9 2" xfId="29452"/>
    <cellStyle name="常规 2 2 2 2 3 2 2 2 2 2 3" xfId="29453"/>
    <cellStyle name="備註 2 6 4" xfId="29454"/>
    <cellStyle name="備註 2 6 4 3" xfId="29455"/>
    <cellStyle name="備註 2 6 4 3 2" xfId="29456"/>
    <cellStyle name="備註 2 6 4 4" xfId="29457"/>
    <cellStyle name="계산 2 2" xfId="29458"/>
    <cellStyle name="좋음 2 5" xfId="29459"/>
    <cellStyle name="備註 2 6 4 4 2" xfId="29460"/>
    <cellStyle name="계산 2 2 2" xfId="29461"/>
    <cellStyle name="備註 2 6 4 5 2" xfId="29462"/>
    <cellStyle name="계산 2 3 2" xfId="29463"/>
    <cellStyle name="備註 2 6 4 9" xfId="29464"/>
    <cellStyle name="계산 2 7" xfId="29465"/>
    <cellStyle name="備註 2 6 5" xfId="29466"/>
    <cellStyle name="輸入 2 10 2 4 2" xfId="29467"/>
    <cellStyle name="備註 2 6 8" xfId="29468"/>
    <cellStyle name="備註 2 6 8 2" xfId="29469"/>
    <cellStyle name="備註 2 7" xfId="29470"/>
    <cellStyle name="備註 2 7 10" xfId="29471"/>
    <cellStyle name="備註 2 7 11" xfId="29472"/>
    <cellStyle name="備註 2 7 12" xfId="29473"/>
    <cellStyle name="計算方式 2 2 2 5 2 2 2" xfId="29474"/>
    <cellStyle name="備註 2 7 2 10" xfId="29475"/>
    <cellStyle name="超链接 13 4 2" xfId="29476"/>
    <cellStyle name="常规 2 2 4 2 3 5" xfId="29477"/>
    <cellStyle name="備註 2 7 2 10 2" xfId="29478"/>
    <cellStyle name="計算方式 2 2 2 5 2 2 3" xfId="29479"/>
    <cellStyle name="合計 2 13 2 7 2" xfId="29480"/>
    <cellStyle name="備註 2 7 2 11" xfId="29481"/>
    <cellStyle name="備註 2 7 2 2 2" xfId="29482"/>
    <cellStyle name="常规 7 2 6 6" xfId="29483"/>
    <cellStyle name="输出 2 2 2 5 5" xfId="29484"/>
    <cellStyle name="備註 2 7 2 2 2 2" xfId="29485"/>
    <cellStyle name="備註 2 7 2 2 3" xfId="29486"/>
    <cellStyle name="備註 2 7 2 2 3 2" xfId="29487"/>
    <cellStyle name="備註 2 7 2 2 4" xfId="29488"/>
    <cellStyle name="合計 2 12 2 8" xfId="29489"/>
    <cellStyle name="備註 2 7 2 2 4 2" xfId="29490"/>
    <cellStyle name="備註 2 7 2 2 5" xfId="29491"/>
    <cellStyle name="常规 5 3 2 2 2" xfId="29492"/>
    <cellStyle name="備註 2 7 2 2 5 2" xfId="29493"/>
    <cellStyle name="常规 5 3 2 2 2 2" xfId="29494"/>
    <cellStyle name="備註 2 7 2 2 6" xfId="29495"/>
    <cellStyle name="常规 5 3 2 2 3" xfId="29496"/>
    <cellStyle name="計算方式 2 5 3 3 2 8 2" xfId="29497"/>
    <cellStyle name="備註 2 7 2 2 7" xfId="29498"/>
    <cellStyle name="常规 5 3 2 2 4" xfId="29499"/>
    <cellStyle name="計算方式 2 5 3 3 2 8 3" xfId="29500"/>
    <cellStyle name="備註 2 7 2 2 8" xfId="29501"/>
    <cellStyle name="常规 5 3 2 2 5" xfId="29502"/>
    <cellStyle name="備註 2 7 2 2 9" xfId="29503"/>
    <cellStyle name="常规 5 3 2 2 6" xfId="29504"/>
    <cellStyle name="備註 2 7 2 2 9 2" xfId="29505"/>
    <cellStyle name="備註 2 7 2 3 2" xfId="29506"/>
    <cellStyle name="備註 2 7 2 4 2" xfId="29507"/>
    <cellStyle name="超链接 3 3 2 2 11" xfId="29508"/>
    <cellStyle name="標題 1 4 2" xfId="29509"/>
    <cellStyle name="好_COSCON THAILAND COSNAM STAFF 2012 JULY_菲律宾2 2 2" xfId="29510"/>
    <cellStyle name="備註 2 7 2 5" xfId="29511"/>
    <cellStyle name="備註 2 7 2 5 2" xfId="29512"/>
    <cellStyle name="備註 2 7 2 6" xfId="29513"/>
    <cellStyle name="備註 2 7 2 6 2" xfId="29514"/>
    <cellStyle name="備註 2 7 2 8 2" xfId="29515"/>
    <cellStyle name="備註 2 7 2 9 2" xfId="29516"/>
    <cellStyle name="備註 2 7 3" xfId="29517"/>
    <cellStyle name="備註 2 7 3 2" xfId="29518"/>
    <cellStyle name="常规 3 5 4 3 3" xfId="29519"/>
    <cellStyle name="備註 2 7 3 2 2" xfId="29520"/>
    <cellStyle name="備註 2 7 3 3" xfId="29521"/>
    <cellStyle name="備註 2 7 3 3 2" xfId="29522"/>
    <cellStyle name="注释 2 15 2" xfId="29523"/>
    <cellStyle name="備註 2 7 3 4" xfId="29524"/>
    <cellStyle name="常规 4 4 2 2 6 2" xfId="29525"/>
    <cellStyle name="備註 2 7 3 4 2" xfId="29526"/>
    <cellStyle name="常规 2 2 4 2 2 2 2 2 4" xfId="29527"/>
    <cellStyle name="標題 1 5 2" xfId="29528"/>
    <cellStyle name="常规 6 14 2 2 2" xfId="29529"/>
    <cellStyle name="備註 2 7 3 5" xfId="29530"/>
    <cellStyle name="備註 2 7 3 5 2" xfId="29531"/>
    <cellStyle name="常规 6 14 2 2 3" xfId="29532"/>
    <cellStyle name="備註 2 7 3 6" xfId="29533"/>
    <cellStyle name="超链接 2 7 12" xfId="29534"/>
    <cellStyle name="備註 2 7 3 6 2" xfId="29535"/>
    <cellStyle name="備註 2 7 3 9 2" xfId="29536"/>
    <cellStyle name="備註 2 7 4" xfId="29537"/>
    <cellStyle name="備註 2 7 4 2" xfId="29538"/>
    <cellStyle name="備註 2 7 5" xfId="29539"/>
    <cellStyle name="備註 2 7 5 2" xfId="29540"/>
    <cellStyle name="備註 2 7 6" xfId="29541"/>
    <cellStyle name="差_PA2 1xWH50 無NGB加SKU-20130123_B50306CVI 3" xfId="29542"/>
    <cellStyle name="備註 2 7 6 2" xfId="29543"/>
    <cellStyle name="備註 2 7 7" xfId="29544"/>
    <cellStyle name="備註 2 7 7 2" xfId="29545"/>
    <cellStyle name="輸入 2 10 2 5 2" xfId="29546"/>
    <cellStyle name="好_COSCON THAILAND COSNAM STAFF 2012 JULY_东南亚公司（含远星公司）人员信息201212" xfId="29547"/>
    <cellStyle name="備註 2 7 8" xfId="29548"/>
    <cellStyle name="好_COSCON THAILAND COSNAM STAFF 2012 JULY_东南亚公司（含远星公司）人员信息201212 2" xfId="29549"/>
    <cellStyle name="備註 2 7 8 2" xfId="29550"/>
    <cellStyle name="備註 2 8" xfId="29551"/>
    <cellStyle name="제목 4 2 2 2" xfId="29552"/>
    <cellStyle name="常规 25 2 2 2 3 2 2 3 2 2" xfId="29553"/>
    <cellStyle name="備註 2 8 10" xfId="29554"/>
    <cellStyle name="備註 2 8 10 2" xfId="29555"/>
    <cellStyle name="備註 2 8 11" xfId="29556"/>
    <cellStyle name="備註 2 8 2" xfId="29557"/>
    <cellStyle name="備註 2 8 2 3" xfId="29558"/>
    <cellStyle name="標題 2 4 2" xfId="29559"/>
    <cellStyle name="備註 2 8 2 5" xfId="29560"/>
    <cellStyle name="備註 2 8 3" xfId="29561"/>
    <cellStyle name="備註 2 8 3 2" xfId="29562"/>
    <cellStyle name="常规 3 5 5 3 3" xfId="29563"/>
    <cellStyle name="備註 2 8 4" xfId="29564"/>
    <cellStyle name="備註 2 8 4 2" xfId="29565"/>
    <cellStyle name="備註 2 8 5" xfId="29566"/>
    <cellStyle name="備註 2 8 5 2" xfId="29567"/>
    <cellStyle name="備註 2 8 6 2" xfId="29568"/>
    <cellStyle name="備註 2 8 7" xfId="29569"/>
    <cellStyle name="備註 2 8 7 2" xfId="29570"/>
    <cellStyle name="輸入 2 10 2 6 2" xfId="29571"/>
    <cellStyle name="備註 2 8 8" xfId="29572"/>
    <cellStyle name="備註 2 8 8 2" xfId="29573"/>
    <cellStyle name="備註 2 8 9 2" xfId="29574"/>
    <cellStyle name="備註 2 9" xfId="29575"/>
    <cellStyle name="備註 2 9 10" xfId="29576"/>
    <cellStyle name="備註 2 9 10 2" xfId="29577"/>
    <cellStyle name="備註 2 9 11" xfId="29578"/>
    <cellStyle name="備註 2 9 2" xfId="29579"/>
    <cellStyle name="備註 2 9 2 2" xfId="29580"/>
    <cellStyle name="備註 2 9 2 3" xfId="29581"/>
    <cellStyle name="備註 2 9 2 3 2" xfId="29582"/>
    <cellStyle name="合計 2 2 5 2 4 2" xfId="29583"/>
    <cellStyle name="備註 2 9 2 4" xfId="29584"/>
    <cellStyle name="常规 4 4 2 4 5 2" xfId="29585"/>
    <cellStyle name="備註 2 9 2 4 2" xfId="29586"/>
    <cellStyle name="標題 3 4 2" xfId="29587"/>
    <cellStyle name="合計 2 2 5 2 4 3" xfId="29588"/>
    <cellStyle name="備註 2 9 2 5" xfId="29589"/>
    <cellStyle name="常规 2 7 2 5" xfId="29590"/>
    <cellStyle name="備註 2 9 2 5 2" xfId="29591"/>
    <cellStyle name="超链接 5 7 3 2 4" xfId="29592"/>
    <cellStyle name="常规 2 7 3 5" xfId="29593"/>
    <cellStyle name="備註 2 9 2 6 2" xfId="29594"/>
    <cellStyle name="超链接 3 3 2 2 2 2" xfId="29595"/>
    <cellStyle name="常规 2 7 4 5" xfId="29596"/>
    <cellStyle name="備註 2 9 2 7 2" xfId="29597"/>
    <cellStyle name="備註 2 9 2 8 2" xfId="29598"/>
    <cellStyle name="備註 2 9 2 9" xfId="29599"/>
    <cellStyle name="超链接 2 2 4" xfId="29600"/>
    <cellStyle name="備註 2 9 2 9 2" xfId="29601"/>
    <cellStyle name="備註 2 9 3" xfId="29602"/>
    <cellStyle name="計算方式 2 8 4 2 5" xfId="29603"/>
    <cellStyle name="備註 2 9 3 2" xfId="29604"/>
    <cellStyle name="備註 2 9 4" xfId="29605"/>
    <cellStyle name="備註 2 9 4 2" xfId="29606"/>
    <cellStyle name="備註 2 9 5" xfId="29607"/>
    <cellStyle name="備註 3 10" xfId="29608"/>
    <cellStyle name="備註 3 10 2" xfId="29609"/>
    <cellStyle name="常规 7 2 3 3 2" xfId="29610"/>
    <cellStyle name="備註 3 11" xfId="29611"/>
    <cellStyle name="常规 7 2 3 3 2 2" xfId="29612"/>
    <cellStyle name="備註 3 11 2" xfId="29613"/>
    <cellStyle name="備註 3 13 2" xfId="29614"/>
    <cellStyle name="備註 3 14" xfId="29615"/>
    <cellStyle name="備註 3 2 10" xfId="29616"/>
    <cellStyle name="常规 2 7 2 2 3 2" xfId="29617"/>
    <cellStyle name="備註 3 2 10 2" xfId="29618"/>
    <cellStyle name="備註 3 2 11" xfId="29619"/>
    <cellStyle name="超链接 6 2 5 2" xfId="29620"/>
    <cellStyle name="備註 3 2 2" xfId="29621"/>
    <cellStyle name="備註 3 2 2 10" xfId="29622"/>
    <cellStyle name="超链接 6 2 5 2 2" xfId="29623"/>
    <cellStyle name="備註 3 2 2 2" xfId="29624"/>
    <cellStyle name="備註 3 2 2 4 2" xfId="29625"/>
    <cellStyle name="備註 3 2 2 5" xfId="29626"/>
    <cellStyle name="備註 3 2 2 5 2" xfId="29627"/>
    <cellStyle name="計算方式 2 7 5 2 9 2" xfId="29628"/>
    <cellStyle name="備註 3 2 2 7" xfId="29629"/>
    <cellStyle name="備註 3 2 2 7 2" xfId="29630"/>
    <cellStyle name="計算方式 2 7 5 2 9 3" xfId="29631"/>
    <cellStyle name="備註 3 2 2 8" xfId="29632"/>
    <cellStyle name="備註 3 2 2 9" xfId="29633"/>
    <cellStyle name="超链接 6 2 5 3" xfId="29634"/>
    <cellStyle name="備註 3 2 3" xfId="29635"/>
    <cellStyle name="備註 3 2 8" xfId="29636"/>
    <cellStyle name="備註 3 3 2" xfId="29637"/>
    <cellStyle name="超链接 2 5 6" xfId="29638"/>
    <cellStyle name="備註 3 3 2 10" xfId="29639"/>
    <cellStyle name="備註 3 3 2 2" xfId="29640"/>
    <cellStyle name="備註 3 3 2 4" xfId="29641"/>
    <cellStyle name="合計 2 5 3 3 2 7" xfId="29642"/>
    <cellStyle name="備註 3 3 2 4 2" xfId="29643"/>
    <cellStyle name="備註 3 3 2 5" xfId="29644"/>
    <cellStyle name="備註 3 3 2 5 2" xfId="29645"/>
    <cellStyle name="備註 3 3 2 6 2" xfId="29646"/>
    <cellStyle name="備註 3 3 2 7 2" xfId="29647"/>
    <cellStyle name="備註 3 3 2 8" xfId="29648"/>
    <cellStyle name="備註 3 3 2 8 2" xfId="29649"/>
    <cellStyle name="備註 3 3 2 9" xfId="29650"/>
    <cellStyle name="備註 3 3 2 9 2" xfId="29651"/>
    <cellStyle name="備註 3 3 3" xfId="29652"/>
    <cellStyle name="備註 3 3 3 2" xfId="29653"/>
    <cellStyle name="備註 3 3 4" xfId="29654"/>
    <cellStyle name="備註 3 3 4 2" xfId="29655"/>
    <cellStyle name="備註 3 3 5 2" xfId="29656"/>
    <cellStyle name="備註 3 3 8 2" xfId="29657"/>
    <cellStyle name="超链接 6 2 7" xfId="29658"/>
    <cellStyle name="備註 3 4" xfId="29659"/>
    <cellStyle name="超链接 3 4 2 3 3 3 2 4" xfId="29660"/>
    <cellStyle name="備註 3 4 10" xfId="29661"/>
    <cellStyle name="計算方式 2 10 3" xfId="29662"/>
    <cellStyle name="備註 3 4 2" xfId="29663"/>
    <cellStyle name="計算方式 2 10 4" xfId="29664"/>
    <cellStyle name="備註 3 4 3" xfId="29665"/>
    <cellStyle name="計算方式 2 10 5" xfId="29666"/>
    <cellStyle name="備註 3 4 4" xfId="29667"/>
    <cellStyle name="計算方式 2 10 8 2" xfId="29668"/>
    <cellStyle name="備註 3 4 7 2" xfId="29669"/>
    <cellStyle name="計算方式 2 10 9 2" xfId="29670"/>
    <cellStyle name="備註 3 4 8 2" xfId="29671"/>
    <cellStyle name="常规 3 2 2 2 4 2 2 2 2" xfId="29672"/>
    <cellStyle name="備註 3 4 9 2" xfId="29673"/>
    <cellStyle name="超链接 6 2 8" xfId="29674"/>
    <cellStyle name="備註 3 5" xfId="29675"/>
    <cellStyle name="備註 3 5 2" xfId="29676"/>
    <cellStyle name="超链接 6 2 9" xfId="29677"/>
    <cellStyle name="備註 3 6" xfId="29678"/>
    <cellStyle name="計算方式 2 12 3" xfId="29679"/>
    <cellStyle name="備註 3 6 2" xfId="29680"/>
    <cellStyle name="備註 3 7" xfId="29681"/>
    <cellStyle name="計算方式 2 13 3" xfId="29682"/>
    <cellStyle name="備註 3 7 2" xfId="29683"/>
    <cellStyle name="備註 3 8" xfId="29684"/>
    <cellStyle name="備註 3 8 2" xfId="29685"/>
    <cellStyle name="備註 3 9" xfId="29686"/>
    <cellStyle name="備註 3 9 2" xfId="29687"/>
    <cellStyle name="備註 4 11" xfId="29688"/>
    <cellStyle name="요약 3 4 5 3" xfId="29689"/>
    <cellStyle name="超链接 6 3 5 2" xfId="29690"/>
    <cellStyle name="備註 4 2 2" xfId="29691"/>
    <cellStyle name="요약 3 4 6 3" xfId="29692"/>
    <cellStyle name="備註 4 3 2" xfId="29693"/>
    <cellStyle name="요약 3 4 7 3" xfId="29694"/>
    <cellStyle name="備註 4 4 2" xfId="29695"/>
    <cellStyle name="超链接 6 3 8" xfId="29696"/>
    <cellStyle name="備註 4 5" xfId="29697"/>
    <cellStyle name="요약 3 4 8 3" xfId="29698"/>
    <cellStyle name="注释 2 5 11" xfId="29699"/>
    <cellStyle name="備註 4 5 2" xfId="29700"/>
    <cellStyle name="常规 59 2 2" xfId="29701"/>
    <cellStyle name="備註 4 6" xfId="29702"/>
    <cellStyle name="요약 3 4 9 3" xfId="29703"/>
    <cellStyle name="備註 4 6 2" xfId="29704"/>
    <cellStyle name="常规 42 6 7 2 2" xfId="29705"/>
    <cellStyle name="備註 4 7" xfId="29706"/>
    <cellStyle name="備註 4 8" xfId="29707"/>
    <cellStyle name="備註 4 8 2" xfId="29708"/>
    <cellStyle name="備註 4 9" xfId="29709"/>
    <cellStyle name="備註 4 9 2" xfId="29710"/>
    <cellStyle name="備註 5" xfId="29711"/>
    <cellStyle name="超链接 6 4 5" xfId="29712"/>
    <cellStyle name="備註 5 2" xfId="29713"/>
    <cellStyle name="備註 6" xfId="29714"/>
    <cellStyle name="超链接 6 5 5" xfId="29715"/>
    <cellStyle name="備註 6 2" xfId="29716"/>
    <cellStyle name="備註 7" xfId="29717"/>
    <cellStyle name="計算方式 2 2 6 2 11" xfId="29718"/>
    <cellStyle name="超链接 6 6 5" xfId="29719"/>
    <cellStyle name="備註 7 2" xfId="29720"/>
    <cellStyle name="常规 3 9 3 2 4" xfId="29721"/>
    <cellStyle name="合計 2 2 6" xfId="29722"/>
    <cellStyle name="标题 1 2 2 2" xfId="29723"/>
    <cellStyle name="合計 2 2 7" xfId="29724"/>
    <cellStyle name="标题 1 2 2 3" xfId="29725"/>
    <cellStyle name="合計 2 2 7 2" xfId="29726"/>
    <cellStyle name="标题 1 2 2 3 2" xfId="29727"/>
    <cellStyle name="标题 1 2 3" xfId="29728"/>
    <cellStyle name="常规 2 4 3 3 2 2 2 3" xfId="29729"/>
    <cellStyle name="合計 2 3 7" xfId="29730"/>
    <cellStyle name="标题 1 2 3 3" xfId="29731"/>
    <cellStyle name="标题 1 2 4" xfId="29732"/>
    <cellStyle name="合計 2 4 6" xfId="29733"/>
    <cellStyle name="标题 1 2 4 2" xfId="29734"/>
    <cellStyle name="标题 1 2 4 3" xfId="29735"/>
    <cellStyle name="标题 1 2 5" xfId="29736"/>
    <cellStyle name="标题 1 2 6" xfId="29737"/>
    <cellStyle name="标题 1 3 10" xfId="29738"/>
    <cellStyle name="合計 3 2 6" xfId="29739"/>
    <cellStyle name="标题 1 3 2 2" xfId="29740"/>
    <cellStyle name="标题 1 3 2 3" xfId="29741"/>
    <cellStyle name="标题 1 3 2 3 2" xfId="29742"/>
    <cellStyle name="标题 1 3 2 3 3" xfId="29743"/>
    <cellStyle name="标题 1 3 2 4" xfId="29744"/>
    <cellStyle name="标题 1 3 2 5" xfId="29745"/>
    <cellStyle name="常规 3 2 2 2 2 2 4 2 3" xfId="29746"/>
    <cellStyle name="标题 1 3 3" xfId="29747"/>
    <cellStyle name="标题 1 3 3 2" xfId="29748"/>
    <cellStyle name="标题 1 3 3 3" xfId="29749"/>
    <cellStyle name="标题 1 3 3 3 2" xfId="29750"/>
    <cellStyle name="标题 1 3 3 3 3" xfId="29751"/>
    <cellStyle name="超链接 3 4 2 2 2 5 2 2" xfId="29752"/>
    <cellStyle name="标题 1 3 3 4" xfId="29753"/>
    <cellStyle name="标题 1 3 4 2" xfId="29754"/>
    <cellStyle name="标题 1 3 4 3" xfId="29755"/>
    <cellStyle name="标题 1 3 4 3 2" xfId="29756"/>
    <cellStyle name="标题 1 3 4 4" xfId="29757"/>
    <cellStyle name="标题 1 3 4 5" xfId="29758"/>
    <cellStyle name="标题 1 3 5" xfId="29759"/>
    <cellStyle name="标题 1 3 5 2" xfId="29760"/>
    <cellStyle name="标题 1 3 5 3" xfId="29761"/>
    <cellStyle name="标题 1 3 5 4" xfId="29762"/>
    <cellStyle name="标题 1 3 6" xfId="29763"/>
    <cellStyle name="标题 1 3 7" xfId="29764"/>
    <cellStyle name="标题 1 3 8" xfId="29765"/>
    <cellStyle name="标题 1 3 9" xfId="29766"/>
    <cellStyle name="标题 1 3 9 2" xfId="29767"/>
    <cellStyle name="超链接 3 5 4 3 3" xfId="29768"/>
    <cellStyle name="标题 1 6" xfId="29769"/>
    <cellStyle name="标题 2 2 2" xfId="29770"/>
    <cellStyle name="标题 2 2 2 2" xfId="29771"/>
    <cellStyle name="标题 2 2 2 3" xfId="29772"/>
    <cellStyle name="标题 2 2 2 3 2" xfId="29773"/>
    <cellStyle name="标题 2 2 2 4" xfId="29774"/>
    <cellStyle name="常规 2 2 2 3 2 2 3 2 2 2" xfId="29775"/>
    <cellStyle name="标题 2 2 3" xfId="29776"/>
    <cellStyle name="标题 2 2 3 2" xfId="29777"/>
    <cellStyle name="常规 2 36 5 4" xfId="29778"/>
    <cellStyle name="标题 2 2 3 3" xfId="29779"/>
    <cellStyle name="常规 2 36 5 5" xfId="29780"/>
    <cellStyle name="输入 2 2 2 7 2" xfId="29781"/>
    <cellStyle name="常规 2 2 2 3 2 2 3 2 2 3" xfId="29782"/>
    <cellStyle name="标题 2 2 4" xfId="29783"/>
    <cellStyle name="标题 2 2 4 2" xfId="29784"/>
    <cellStyle name="标题 2 2 4 3" xfId="29785"/>
    <cellStyle name="标题 2 2 5" xfId="29786"/>
    <cellStyle name="标题 2 3 2" xfId="29787"/>
    <cellStyle name="标题 2 3 2 2" xfId="29788"/>
    <cellStyle name="标题 2 3 2 3" xfId="29789"/>
    <cellStyle name="一般 5 3 3" xfId="29790"/>
    <cellStyle name="标题 2 3 2 3 2" xfId="29791"/>
    <cellStyle name="一般 5 3 4" xfId="29792"/>
    <cellStyle name="标题 2 3 2 3 3" xfId="29793"/>
    <cellStyle name="标题 2 3 2 4" xfId="29794"/>
    <cellStyle name="标题 2 3 2 5" xfId="29795"/>
    <cellStyle name="标题 2 3 3" xfId="29796"/>
    <cellStyle name="标题 2 3 3 3" xfId="29797"/>
    <cellStyle name="常规 4 6 2 2 2 2" xfId="29798"/>
    <cellStyle name="一般 6 3 3" xfId="29799"/>
    <cellStyle name="标题 2 3 3 3 2" xfId="29800"/>
    <cellStyle name="一般 6 3 4" xfId="29801"/>
    <cellStyle name="标题 2 3 3 3 3" xfId="29802"/>
    <cellStyle name="标题 2 3 3 4" xfId="29803"/>
    <cellStyle name="常规 4 6 2 2 2 3" xfId="29804"/>
    <cellStyle name="标题 2 3 4" xfId="29805"/>
    <cellStyle name="标题 2 3 4 2" xfId="29806"/>
    <cellStyle name="标题 2 3 4 3" xfId="29807"/>
    <cellStyle name="标题 2 3 4 4" xfId="29808"/>
    <cellStyle name="标题 2 3 5" xfId="29809"/>
    <cellStyle name="好_KEU Bunker Budget PFS 29-01-2010 2 2" xfId="29810"/>
    <cellStyle name="标题 2 3 5 4" xfId="29811"/>
    <cellStyle name="标题 2 3 6" xfId="29812"/>
    <cellStyle name="常规 36 4 2" xfId="29813"/>
    <cellStyle name="标题 2 3 7" xfId="29814"/>
    <cellStyle name="常规 36 4 3" xfId="29815"/>
    <cellStyle name="常规 5 3 2 2 2 2 2 2" xfId="29816"/>
    <cellStyle name="标题 2 3 8" xfId="29817"/>
    <cellStyle name="常规 36 4 4" xfId="29818"/>
    <cellStyle name="常规 5 3 2 2 2 2 2 3" xfId="29819"/>
    <cellStyle name="标题 2 3 9" xfId="29820"/>
    <cellStyle name="常规 3 2 3 2 2 3 2 2 2" xfId="29821"/>
    <cellStyle name="常规 36 4 4 2" xfId="29822"/>
    <cellStyle name="标题 2 3 9 2" xfId="29823"/>
    <cellStyle name="标题 2 6" xfId="29824"/>
    <cellStyle name="标题 3 2" xfId="29825"/>
    <cellStyle name="常规 3 3 4 2 2 2 4" xfId="29826"/>
    <cellStyle name="计算 2 2 6 4" xfId="29827"/>
    <cellStyle name="标题 3 2 2" xfId="29828"/>
    <cellStyle name="计算 2 2 6 4 3" xfId="29829"/>
    <cellStyle name="标题 3 2 2 3" xfId="29830"/>
    <cellStyle name="标题 3 2 2 4" xfId="29831"/>
    <cellStyle name="计算 2 2 6 5" xfId="29832"/>
    <cellStyle name="标题 3 2 3" xfId="29833"/>
    <cellStyle name="计算 2 2 6 5 3" xfId="29834"/>
    <cellStyle name="标题 3 2 3 3" xfId="29835"/>
    <cellStyle name="标题 3 2 3 4" xfId="29836"/>
    <cellStyle name="计算 2 2 6 6" xfId="29837"/>
    <cellStyle name="标题 3 2 4" xfId="29838"/>
    <cellStyle name="计算 2 2 6 6 2" xfId="29839"/>
    <cellStyle name="标题 3 2 4 2" xfId="29840"/>
    <cellStyle name="计算 2 2 6 6 3" xfId="29841"/>
    <cellStyle name="标题 3 2 4 3" xfId="29842"/>
    <cellStyle name="计算 2 2 6 7" xfId="29843"/>
    <cellStyle name="标题 3 2 5" xfId="29844"/>
    <cellStyle name="计算 2 2 6 8" xfId="29845"/>
    <cellStyle name="标题 3 2 6" xfId="29846"/>
    <cellStyle name="标题 3 3" xfId="29847"/>
    <cellStyle name="标题 3 3 2" xfId="29848"/>
    <cellStyle name="标题 3 3 2 2" xfId="29849"/>
    <cellStyle name="标题 3 3 2 3" xfId="29850"/>
    <cellStyle name="标题 3 3 3" xfId="29851"/>
    <cellStyle name="标题 3 3 4" xfId="29852"/>
    <cellStyle name="标题 3 4 2" xfId="29853"/>
    <cellStyle name="标题 3 5" xfId="29854"/>
    <cellStyle name="标题 4 2" xfId="29855"/>
    <cellStyle name="常规 2 2 3 3 2 2 2 2 2 3" xfId="29856"/>
    <cellStyle name="标题 4 2 2" xfId="29857"/>
    <cellStyle name="标题 4 2 2 3" xfId="29858"/>
    <cellStyle name="合計 13" xfId="29859"/>
    <cellStyle name="标题 4 2 2 3 2" xfId="29860"/>
    <cellStyle name="常规 2 10 5" xfId="29861"/>
    <cellStyle name="标题 4 2 3" xfId="29862"/>
    <cellStyle name="标题 4 2 3 2" xfId="29863"/>
    <cellStyle name="标题 4 2 4" xfId="29864"/>
    <cellStyle name="标题 4 2 4 2" xfId="29865"/>
    <cellStyle name="标题 4 3" xfId="29866"/>
    <cellStyle name="标题 4 3 2" xfId="29867"/>
    <cellStyle name="标题 4 3 2 2" xfId="29868"/>
    <cellStyle name="标题 4 3 2 3" xfId="29869"/>
    <cellStyle name="标题 4 3 3" xfId="29870"/>
    <cellStyle name="标题 4 3 4" xfId="29871"/>
    <cellStyle name="标题 4 4" xfId="29872"/>
    <cellStyle name="标题 4 4 2" xfId="29873"/>
    <cellStyle name="常规 6 2 3 2 2 3" xfId="29874"/>
    <cellStyle name="标题 4 5 2" xfId="29875"/>
    <cellStyle name="标题 5" xfId="29876"/>
    <cellStyle name="标题 5 2" xfId="29877"/>
    <cellStyle name="标题 5 2 2" xfId="29878"/>
    <cellStyle name="标题 5 2 3" xfId="29879"/>
    <cellStyle name="标题 5 2 4" xfId="29880"/>
    <cellStyle name="标题 5 3" xfId="29881"/>
    <cellStyle name="标题 5 3 2" xfId="29882"/>
    <cellStyle name="标题 5 3 3" xfId="29883"/>
    <cellStyle name="标题 5 4" xfId="29884"/>
    <cellStyle name="标题 5 4 2" xfId="29885"/>
    <cellStyle name="标题 5 4 3" xfId="29886"/>
    <cellStyle name="标题 5 6" xfId="29887"/>
    <cellStyle name="标题 6" xfId="29888"/>
    <cellStyle name="标题 7" xfId="29889"/>
    <cellStyle name="标题 7 2" xfId="29890"/>
    <cellStyle name="标题 8" xfId="29891"/>
    <cellStyle name="常规 16 2 2" xfId="29892"/>
    <cellStyle name="常规 21 2 2" xfId="29893"/>
    <cellStyle name="标题 8 2" xfId="29894"/>
    <cellStyle name="常规 16 2 2 2" xfId="29895"/>
    <cellStyle name="常规 21 2 2 2" xfId="29896"/>
    <cellStyle name="标题 9" xfId="29897"/>
    <cellStyle name="常规 16 2 3" xfId="29898"/>
    <cellStyle name="常规 21 2 3" xfId="29899"/>
    <cellStyle name="標題 1 2 10" xfId="29900"/>
    <cellStyle name="標題 1 2 11" xfId="29901"/>
    <cellStyle name="輸入 3" xfId="29902"/>
    <cellStyle name="常规 4 4 2 2 3 3 2" xfId="29903"/>
    <cellStyle name="標題 1 2 2 2" xfId="29904"/>
    <cellStyle name="標題 1 2 2 2 2" xfId="29905"/>
    <cellStyle name="常规 4 4 2 2 3 4 2" xfId="29906"/>
    <cellStyle name="標題 1 2 3 2" xfId="29907"/>
    <cellStyle name="標題 1 2 3 2 2" xfId="29908"/>
    <cellStyle name="標題 1 2 8" xfId="29909"/>
    <cellStyle name="標題 1 2 9" xfId="29910"/>
    <cellStyle name="경고문 2 4 2" xfId="29911"/>
    <cellStyle name="標題 1 3" xfId="29912"/>
    <cellStyle name="好_COSCON THAILAND COSNAM STAFF 2012 JULY_菲律宾2 2" xfId="29913"/>
    <cellStyle name="常规 57 6 2 2" xfId="29914"/>
    <cellStyle name="標題 1 4" xfId="29915"/>
    <cellStyle name="標題 1 5" xfId="29916"/>
    <cellStyle name="常规 6 14 2 2" xfId="29917"/>
    <cellStyle name="標題 1 6" xfId="29918"/>
    <cellStyle name="常规 6 14 2 3" xfId="29919"/>
    <cellStyle name="標題 1 6 2" xfId="29920"/>
    <cellStyle name="超链接 3 5 3 2 2 2" xfId="29921"/>
    <cellStyle name="標題 1 7" xfId="29922"/>
    <cellStyle name="常规 6 14 2 4" xfId="29923"/>
    <cellStyle name="常规 2 2 2 2 3 3 3 2 2" xfId="29924"/>
    <cellStyle name="超链接 3 5 3 2 2 3" xfId="29925"/>
    <cellStyle name="標題 1 8" xfId="29926"/>
    <cellStyle name="常规 2 3 4 3 2" xfId="29927"/>
    <cellStyle name="常规 2 2 2 2 3 3 3 2 3" xfId="29928"/>
    <cellStyle name="標題 10" xfId="29929"/>
    <cellStyle name="超链接 5 2 3 4 2 4" xfId="29930"/>
    <cellStyle name="標題 10 2" xfId="29931"/>
    <cellStyle name="標題 11" xfId="29932"/>
    <cellStyle name="合計 2 6 2 4 2 10" xfId="29933"/>
    <cellStyle name="標題 11 2" xfId="29934"/>
    <cellStyle name="標題 12" xfId="29935"/>
    <cellStyle name="標題 2 2 10" xfId="29936"/>
    <cellStyle name="常规 3 6 9" xfId="29937"/>
    <cellStyle name="標題 2 2 11" xfId="29938"/>
    <cellStyle name="常规 2 2 6 2 3 4" xfId="29939"/>
    <cellStyle name="常规 4 4 2 3 3 3" xfId="29940"/>
    <cellStyle name="標題 2 2 2" xfId="29941"/>
    <cellStyle name="標題 2 2 2 2 2" xfId="29942"/>
    <cellStyle name="標題 2 2 2 3" xfId="29943"/>
    <cellStyle name="標題 2 2 2 5" xfId="29944"/>
    <cellStyle name="標題 2 2 2 7" xfId="29945"/>
    <cellStyle name="常规 3 27 2" xfId="29946"/>
    <cellStyle name="常规 3 32 2" xfId="29947"/>
    <cellStyle name="常规 4 4 2 3 3 4" xfId="29948"/>
    <cellStyle name="標題 2 2 3" xfId="29949"/>
    <cellStyle name="標題 2 2 3 2" xfId="29950"/>
    <cellStyle name="標題 2 2 3 2 2" xfId="29951"/>
    <cellStyle name="標題 2 2 3 3" xfId="29952"/>
    <cellStyle name="標題 2 2 4 2" xfId="29953"/>
    <cellStyle name="標題 2 2 5 2" xfId="29954"/>
    <cellStyle name="標題 2 2 5 2 2" xfId="29955"/>
    <cellStyle name="標題 2 2 5 3" xfId="29956"/>
    <cellStyle name="標題 2 2 6" xfId="29957"/>
    <cellStyle name="標題 2 2 6 2" xfId="29958"/>
    <cellStyle name="標題 2 2 6 3" xfId="29959"/>
    <cellStyle name="輸出 2 5 5 4 2" xfId="29960"/>
    <cellStyle name="標題 2 2 7" xfId="29961"/>
    <cellStyle name="標題 2 2 7 2" xfId="29962"/>
    <cellStyle name="輸出 2 5 5 4 3" xfId="29963"/>
    <cellStyle name="標題 2 2 8" xfId="29964"/>
    <cellStyle name="標題 2 3 2" xfId="29965"/>
    <cellStyle name="標題 2 4" xfId="29966"/>
    <cellStyle name="標題 2 5" xfId="29967"/>
    <cellStyle name="常规 6 14 3 2" xfId="29968"/>
    <cellStyle name="標題 2 6" xfId="29969"/>
    <cellStyle name="常规 6 14 3 3" xfId="29970"/>
    <cellStyle name="標題 2 6 2" xfId="29971"/>
    <cellStyle name="超链接 3 5 3 2 3 2" xfId="29972"/>
    <cellStyle name="標題 2 7" xfId="29973"/>
    <cellStyle name="超链接 3 5 3 2 3 3" xfId="29974"/>
    <cellStyle name="標題 2 8" xfId="29975"/>
    <cellStyle name="常规 2 3 4 4 2" xfId="29976"/>
    <cellStyle name="超链接 3 5 3 2 3 4" xfId="29977"/>
    <cellStyle name="標題 2 9" xfId="29978"/>
    <cellStyle name="常规 2 3 4 4 3" xfId="29979"/>
    <cellStyle name="輸入 2 2 5 4 2" xfId="29980"/>
    <cellStyle name="계산 4 2 8 2" xfId="29981"/>
    <cellStyle name="標題 2 9 2" xfId="29982"/>
    <cellStyle name="標題 3 10" xfId="29983"/>
    <cellStyle name="標題 3 2 11" xfId="29984"/>
    <cellStyle name="標題 3 2 12" xfId="29985"/>
    <cellStyle name="合計 2 2 5 2 2 3" xfId="29986"/>
    <cellStyle name="常规 4 4 2 4 3 3" xfId="29987"/>
    <cellStyle name="標題 3 2 2" xfId="29988"/>
    <cellStyle name="常规 4 4 2 4 3 3 2" xfId="29989"/>
    <cellStyle name="標題 3 2 2 2" xfId="29990"/>
    <cellStyle name="常规 2 5 2 5" xfId="29991"/>
    <cellStyle name="標題 3 2 2 3" xfId="29992"/>
    <cellStyle name="常规 2 5 2 6" xfId="29993"/>
    <cellStyle name="標題 3 2 2 4" xfId="29994"/>
    <cellStyle name="常规 2 5 2 7" xfId="29995"/>
    <cellStyle name="標題 3 2 2 5" xfId="29996"/>
    <cellStyle name="常规 2 5 2 8" xfId="29997"/>
    <cellStyle name="標題 3 2 2 6" xfId="29998"/>
    <cellStyle name="常规 2 5 2 9" xfId="29999"/>
    <cellStyle name="標題 3 2 2 7" xfId="30000"/>
    <cellStyle name="常规 2 17 10" xfId="30001"/>
    <cellStyle name="常规 2 22 10" xfId="30002"/>
    <cellStyle name="標題 3 2 2 8" xfId="30003"/>
    <cellStyle name="常规 2 17 11" xfId="30004"/>
    <cellStyle name="常规 2 22 11" xfId="30005"/>
    <cellStyle name="標題 3 2 3 2" xfId="30006"/>
    <cellStyle name="常规 2 5 3 5" xfId="30007"/>
    <cellStyle name="標題 3 2 3 2 2" xfId="30008"/>
    <cellStyle name="常规 2 5 3 5 2" xfId="30009"/>
    <cellStyle name="常规 9 2 2 9 3" xfId="30010"/>
    <cellStyle name="標題 3 2 3 3" xfId="30011"/>
    <cellStyle name="常规 2 5 3 6" xfId="30012"/>
    <cellStyle name="標題 3 2 3 4" xfId="30013"/>
    <cellStyle name="常规 2 5 3 7" xfId="30014"/>
    <cellStyle name="標題 3 2 3 5" xfId="30015"/>
    <cellStyle name="常规 2 5 3 8" xfId="30016"/>
    <cellStyle name="標題 3 2 4 2" xfId="30017"/>
    <cellStyle name="常规 2 5 4 5" xfId="30018"/>
    <cellStyle name="標題 3 2 4 3" xfId="30019"/>
    <cellStyle name="常规 2 5 4 6" xfId="30020"/>
    <cellStyle name="標題 3 2 5 2" xfId="30021"/>
    <cellStyle name="常规 2 5 5 5" xfId="30022"/>
    <cellStyle name="標題 3 2 5 2 2" xfId="30023"/>
    <cellStyle name="常规 9 2 4 9 3" xfId="30024"/>
    <cellStyle name="標題 3 2 5 3" xfId="30025"/>
    <cellStyle name="標題 3 2 5 4" xfId="30026"/>
    <cellStyle name="標題 3 2 6" xfId="30027"/>
    <cellStyle name="汇总 2 2 6 11" xfId="30028"/>
    <cellStyle name="標題 3 2 6 2" xfId="30029"/>
    <cellStyle name="標題 3 2 6 3" xfId="30030"/>
    <cellStyle name="輸出 2 5 6 4 2" xfId="30031"/>
    <cellStyle name="標題 3 2 7" xfId="30032"/>
    <cellStyle name="標題 3 2 7 2" xfId="30033"/>
    <cellStyle name="常规 16 2 3 2" xfId="30034"/>
    <cellStyle name="常规 21 2 3 2" xfId="30035"/>
    <cellStyle name="輸出 2 5 6 4 3" xfId="30036"/>
    <cellStyle name="標題 3 2 8" xfId="30037"/>
    <cellStyle name="常规 16 2 3 3" xfId="30038"/>
    <cellStyle name="常规 21 2 3 3" xfId="30039"/>
    <cellStyle name="標題 3 2 9" xfId="30040"/>
    <cellStyle name="標題 3 3 2" xfId="30041"/>
    <cellStyle name="標題 3 3 3" xfId="30042"/>
    <cellStyle name="標題 3 4" xfId="30043"/>
    <cellStyle name="標題 3 5" xfId="30044"/>
    <cellStyle name="常规 6 14 4 2" xfId="30045"/>
    <cellStyle name="標題 3 5 2" xfId="30046"/>
    <cellStyle name="標題 3 6" xfId="30047"/>
    <cellStyle name="常规 6 14 4 3" xfId="30048"/>
    <cellStyle name="標題 3 6 2" xfId="30049"/>
    <cellStyle name="標題 3 7" xfId="30050"/>
    <cellStyle name="標題 3 8" xfId="30051"/>
    <cellStyle name="常规 2 3 4 5 2" xfId="30052"/>
    <cellStyle name="標題 3 9" xfId="30053"/>
    <cellStyle name="常规 2 3 4 5 3" xfId="30054"/>
    <cellStyle name="輸入 2 2 5 5 2" xfId="30055"/>
    <cellStyle name="계산 4 2 9 2" xfId="30056"/>
    <cellStyle name="標題 3 9 2" xfId="30057"/>
    <cellStyle name="標題 4 2 2" xfId="30058"/>
    <cellStyle name="標題 4 2 2 2" xfId="30059"/>
    <cellStyle name="常规 3 5 2 5" xfId="30060"/>
    <cellStyle name="標題 4 2 2 2 2" xfId="30061"/>
    <cellStyle name="常规 3 5 2 5 2" xfId="30062"/>
    <cellStyle name="標題 4 2 2 3" xfId="30063"/>
    <cellStyle name="常规 3 5 2 6" xfId="30064"/>
    <cellStyle name="標題 4 2 2 4" xfId="30065"/>
    <cellStyle name="常规 3 5 2 7" xfId="30066"/>
    <cellStyle name="쉼표 [0] 2 3 5" xfId="30067"/>
    <cellStyle name="常规 9 2 10 2" xfId="30068"/>
    <cellStyle name="標題 4 2 3" xfId="30069"/>
    <cellStyle name="常规 9 2 10 3 2" xfId="30070"/>
    <cellStyle name="標題 4 2 4 2" xfId="30071"/>
    <cellStyle name="常规 9 2 10 4 2" xfId="30072"/>
    <cellStyle name="標題 4 2 5 2" xfId="30073"/>
    <cellStyle name="常规 3 5 5 5" xfId="30074"/>
    <cellStyle name="標題 4 2 5 2 2" xfId="30075"/>
    <cellStyle name="常规 9 2 10 4 3" xfId="30076"/>
    <cellStyle name="標題 4 2 5 3" xfId="30077"/>
    <cellStyle name="標題 4 2 5 4" xfId="30078"/>
    <cellStyle name="標題 4 3 2" xfId="30079"/>
    <cellStyle name="常规 9 2 11 2" xfId="30080"/>
    <cellStyle name="標題 4 3 3" xfId="30081"/>
    <cellStyle name="標題 4 4" xfId="30082"/>
    <cellStyle name="標題 4 6" xfId="30083"/>
    <cellStyle name="常规 6 14 5 3" xfId="30084"/>
    <cellStyle name="標題 4 6 2" xfId="30085"/>
    <cellStyle name="常规 2 2 4 4 10" xfId="30086"/>
    <cellStyle name="標題 4 7" xfId="30087"/>
    <cellStyle name="標題 4 8" xfId="30088"/>
    <cellStyle name="常规 2 3 4 6 2" xfId="30089"/>
    <cellStyle name="標題 4 9" xfId="30090"/>
    <cellStyle name="常规 2 3 4 6 3" xfId="30091"/>
    <cellStyle name="標題 4 9 2" xfId="30092"/>
    <cellStyle name="標題 5 10" xfId="30093"/>
    <cellStyle name="標題 5 11" xfId="30094"/>
    <cellStyle name="標題 5 2 2" xfId="30095"/>
    <cellStyle name="警告文字 2 2 2 4" xfId="30096"/>
    <cellStyle name="標題 5 2 2 2" xfId="30097"/>
    <cellStyle name="常规 4 5 2 5" xfId="30098"/>
    <cellStyle name="標題 5 2 3" xfId="30099"/>
    <cellStyle name="標題 5 3" xfId="30100"/>
    <cellStyle name="標題 5 3 2" xfId="30101"/>
    <cellStyle name="常规 48 2 2 2 2 3" xfId="30102"/>
    <cellStyle name="警告文字 2 3 2 4" xfId="30103"/>
    <cellStyle name="標題 5 3 2 2" xfId="30104"/>
    <cellStyle name="標題 5 3 3" xfId="30105"/>
    <cellStyle name="千位分隔[0] 2 2" xfId="30106"/>
    <cellStyle name="標題 5 4" xfId="30107"/>
    <cellStyle name="千位分隔[0] 2 2 3" xfId="30108"/>
    <cellStyle name="標題 5 4 3" xfId="30109"/>
    <cellStyle name="千位分隔[0] 2 3" xfId="30110"/>
    <cellStyle name="標題 5 5" xfId="30111"/>
    <cellStyle name="常规 6 14 6 2" xfId="30112"/>
    <cellStyle name="千位分隔[0] 2 3 2" xfId="30113"/>
    <cellStyle name="標題 5 5 2" xfId="30114"/>
    <cellStyle name="千位分隔[0] 2 3 3" xfId="30115"/>
    <cellStyle name="標題 5 5 3" xfId="30116"/>
    <cellStyle name="千位分隔[0] 2 4" xfId="30117"/>
    <cellStyle name="標題 5 6" xfId="30118"/>
    <cellStyle name="常规 6 14 6 3" xfId="30119"/>
    <cellStyle name="千位分隔[0] 2 4 2" xfId="30120"/>
    <cellStyle name="標題 5 6 2" xfId="30121"/>
    <cellStyle name="千位分隔[0] 2 4 3" xfId="30122"/>
    <cellStyle name="標題 5 6 3" xfId="30123"/>
    <cellStyle name="千位分隔[0] 2 5" xfId="30124"/>
    <cellStyle name="標題 5 7" xfId="30125"/>
    <cellStyle name="千位分隔[0] 2 5 2" xfId="30126"/>
    <cellStyle name="標題 5 7 2" xfId="30127"/>
    <cellStyle name="千位分隔[0] 2 6" xfId="30128"/>
    <cellStyle name="標題 5 8" xfId="30129"/>
    <cellStyle name="常规 2 3 4 7 2" xfId="30130"/>
    <cellStyle name="常规 7 11 10" xfId="30131"/>
    <cellStyle name="標題 6 3" xfId="30132"/>
    <cellStyle name="標題 8" xfId="30133"/>
    <cellStyle name="標題 8 2" xfId="30134"/>
    <cellStyle name="標準 2" xfId="30135"/>
    <cellStyle name="常规 9 2 11 2 2" xfId="30136"/>
    <cellStyle name="常规 3 6 3 5" xfId="30137"/>
    <cellStyle name="標準 3" xfId="30138"/>
    <cellStyle name="常规 9 2 11 2 3" xfId="30139"/>
    <cellStyle name="常规 3 6 3 6" xfId="30140"/>
    <cellStyle name="標準 5 2" xfId="30141"/>
    <cellStyle name="標準 6" xfId="30142"/>
    <cellStyle name="標準 7" xfId="30143"/>
    <cellStyle name="경고문 2" xfId="30144"/>
    <cellStyle name="경고문 2 2" xfId="30145"/>
    <cellStyle name="경고문 2 3" xfId="30146"/>
    <cellStyle name="경고문 2 3 2" xfId="30147"/>
    <cellStyle name="경고문 2 3 3" xfId="30148"/>
    <cellStyle name="경고문 2 4" xfId="30149"/>
    <cellStyle name="경고문 2 5" xfId="30150"/>
    <cellStyle name="경고문 2 6" xfId="30151"/>
    <cellStyle name="常规 48 3 8 2" xfId="30152"/>
    <cellStyle name="경고문 3" xfId="30153"/>
    <cellStyle name="경고문 3 2" xfId="30154"/>
    <cellStyle name="경고문 3 3" xfId="30155"/>
    <cellStyle name="常规 2 2 2 5 2 2" xfId="30156"/>
    <cellStyle name="경고문 4 2" xfId="30157"/>
    <cellStyle name="경고문 4 3" xfId="30158"/>
    <cellStyle name="常规 2 2 2 5 3 2" xfId="30159"/>
    <cellStyle name="경고문 5 2" xfId="30160"/>
    <cellStyle name="경고문 5 3" xfId="30161"/>
    <cellStyle name="常规 2 2 2 5 4 2" xfId="30162"/>
    <cellStyle name="경고문 6" xfId="30163"/>
    <cellStyle name="경고문 7" xfId="30164"/>
    <cellStyle name="계산 10" xfId="30165"/>
    <cellStyle name="계산 10 2" xfId="30166"/>
    <cellStyle name="계산 11" xfId="30167"/>
    <cellStyle name="超链接 2 4 9 2 3" xfId="30168"/>
    <cellStyle name="계산 11 2" xfId="30169"/>
    <cellStyle name="合計 2 6 5 2 3 2" xfId="30170"/>
    <cellStyle name="계산 2 11" xfId="30171"/>
    <cellStyle name="계산 2 11 2" xfId="30172"/>
    <cellStyle name="계산 2 2 10 2" xfId="30173"/>
    <cellStyle name="계산 2 2 11" xfId="30174"/>
    <cellStyle name="常规 2 5 2 2 2 5" xfId="30175"/>
    <cellStyle name="계산 2 2 12" xfId="30176"/>
    <cellStyle name="常规 2 5 2 2 2 6" xfId="30177"/>
    <cellStyle name="계산 2 2 13" xfId="30178"/>
    <cellStyle name="계산 2 2 2 10 2" xfId="30179"/>
    <cellStyle name="계산 2 2 2 11" xfId="30180"/>
    <cellStyle name="常规 11 2 2 2" xfId="30181"/>
    <cellStyle name="계산 2 2 2 2 10" xfId="30182"/>
    <cellStyle name="合計 2 7 4 3" xfId="30183"/>
    <cellStyle name="계산 2 2 2 2 2 2" xfId="30184"/>
    <cellStyle name="계산 2 2 2 2 3" xfId="30185"/>
    <cellStyle name="合計 2 7 5 3" xfId="30186"/>
    <cellStyle name="계산 2 2 2 2 3 2" xfId="30187"/>
    <cellStyle name="계산 2 2 2 2 4" xfId="30188"/>
    <cellStyle name="계산 2 2 2 2 4 2" xfId="30189"/>
    <cellStyle name="계산 2 2 2 2 5" xfId="30190"/>
    <cellStyle name="계산 2 2 2 2 5 2" xfId="30191"/>
    <cellStyle name="超链接 3 2 2 3 2 2 4 2" xfId="30192"/>
    <cellStyle name="계산 2 2 2 2 8" xfId="30193"/>
    <cellStyle name="계산 2 2 2 2 8 2" xfId="30194"/>
    <cellStyle name="계산 2 2 2 8" xfId="30195"/>
    <cellStyle name="常规 2 3 6 9 2" xfId="30196"/>
    <cellStyle name="輸入 2 2 2 6 3" xfId="30197"/>
    <cellStyle name="超链接 2 5 2 2 9" xfId="30198"/>
    <cellStyle name="계산 2 2 2 8 2" xfId="30199"/>
    <cellStyle name="계산 2 2 2 9" xfId="30200"/>
    <cellStyle name="常规 2 3 6 9 3" xfId="30201"/>
    <cellStyle name="계산 2 2 2 9 2" xfId="30202"/>
    <cellStyle name="説明文 3" xfId="30203"/>
    <cellStyle name="계산 2 2 3 10" xfId="30204"/>
    <cellStyle name="계산 2 2 3 10 2" xfId="30205"/>
    <cellStyle name="常规 18 11 3" xfId="30206"/>
    <cellStyle name="계산 2 2 3 11" xfId="30207"/>
    <cellStyle name="計算方式 2 2 3 3 2 11" xfId="30208"/>
    <cellStyle name="계산 2 2 3 2 2 2" xfId="30209"/>
    <cellStyle name="계산 2 2 3 2 3" xfId="30210"/>
    <cellStyle name="계산 2 2 3 2 3 2" xfId="30211"/>
    <cellStyle name="계산 2 2 3 2 4" xfId="30212"/>
    <cellStyle name="계산 2 2 3 2 5" xfId="30213"/>
    <cellStyle name="계산 2 2 3 2 5 2" xfId="30214"/>
    <cellStyle name="輸入 9 2 6" xfId="30215"/>
    <cellStyle name="계산 2 2 3 2 7 2" xfId="30216"/>
    <cellStyle name="계산 2 2 3 2 8" xfId="30217"/>
    <cellStyle name="계산 2 2 3 2 8 2" xfId="30218"/>
    <cellStyle name="계산 2 2 3 2 9" xfId="30219"/>
    <cellStyle name="常规 2 3 2 5 4" xfId="30220"/>
    <cellStyle name="계산 2 2 3 7 2" xfId="30221"/>
    <cellStyle name="壞_ASA new window study 2" xfId="30222"/>
    <cellStyle name="계산 2 2 3 8" xfId="30223"/>
    <cellStyle name="常规 2 3 2 6 4" xfId="30224"/>
    <cellStyle name="계산 2 2 3 8 2" xfId="30225"/>
    <cellStyle name="常规 21 9 2 2" xfId="30226"/>
    <cellStyle name="壞_ASA new window study 3" xfId="30227"/>
    <cellStyle name="계산 2 2 3 9" xfId="30228"/>
    <cellStyle name="常规 2 3 2 7 4" xfId="30229"/>
    <cellStyle name="常规 21 9 2 2 2" xfId="30230"/>
    <cellStyle name="계산 2 2 3 9 2" xfId="30231"/>
    <cellStyle name="常规 42 5 2" xfId="30232"/>
    <cellStyle name="계산 2 2 4 10" xfId="30233"/>
    <cellStyle name="계산 2 2 4 2 2" xfId="30234"/>
    <cellStyle name="계산 2 2 4 3 2" xfId="30235"/>
    <cellStyle name="常规 2 3 3 2 4" xfId="30236"/>
    <cellStyle name="輸入 2 2 4 2 3" xfId="30237"/>
    <cellStyle name="계산 2 2 4 4 2" xfId="30238"/>
    <cellStyle name="常规 2 3 3 3 4" xfId="30239"/>
    <cellStyle name="계산 2 2 4 5 2" xfId="30240"/>
    <cellStyle name="계산 2 2 4 6" xfId="30241"/>
    <cellStyle name="常规 2 3 3 4 4" xfId="30242"/>
    <cellStyle name="계산 2 2 4 6 2" xfId="30243"/>
    <cellStyle name="계산 2 2 4 7" xfId="30244"/>
    <cellStyle name="常规 2 3 3 5 4" xfId="30245"/>
    <cellStyle name="계산 2 2 4 7 2" xfId="30246"/>
    <cellStyle name="常规 21 9 3 2" xfId="30247"/>
    <cellStyle name="계산 2 2 4 9" xfId="30248"/>
    <cellStyle name="常规 21 9 3 2 2" xfId="30249"/>
    <cellStyle name="계산 2 2 4 9 2" xfId="30250"/>
    <cellStyle name="計算方式 2 3 6 2 8 3" xfId="30251"/>
    <cellStyle name="计算 2 4 2 4 3" xfId="30252"/>
    <cellStyle name="계산 2 2 9 2" xfId="30253"/>
    <cellStyle name="常规 2 4 9" xfId="30254"/>
    <cellStyle name="계산 2 3 11" xfId="30255"/>
    <cellStyle name="계산 2 3 2 10" xfId="30256"/>
    <cellStyle name="계산 2 3 2 2" xfId="30257"/>
    <cellStyle name="계산 2 3 2 3" xfId="30258"/>
    <cellStyle name="常规 7 4 3 2 2" xfId="30259"/>
    <cellStyle name="常规 3 2 2 2 3 4 2" xfId="30260"/>
    <cellStyle name="常规 3 2 2 2 3 4 2 2" xfId="30261"/>
    <cellStyle name="常规 4 2 2 2 2 2 2 4" xfId="30262"/>
    <cellStyle name="계산 2 3 2 3 2" xfId="30263"/>
    <cellStyle name="輸入 2 7 4 8" xfId="30264"/>
    <cellStyle name="계산 2 3 2 5 2" xfId="30265"/>
    <cellStyle name="輸入 2 7 5 8" xfId="30266"/>
    <cellStyle name="輸入 2 3 2 4 3" xfId="30267"/>
    <cellStyle name="계산 2 3 2 6 2" xfId="30268"/>
    <cellStyle name="輸入 2 3 2 5 3" xfId="30269"/>
    <cellStyle name="超链接 2 7 2 2 2 2 3" xfId="30270"/>
    <cellStyle name="계산 2 3 2 7 2" xfId="30271"/>
    <cellStyle name="계산 2 3 2 8" xfId="30272"/>
    <cellStyle name="常规 2 3 7 9 2" xfId="30273"/>
    <cellStyle name="계산 2 3 2 8 2" xfId="30274"/>
    <cellStyle name="계산 2 3 2 9" xfId="30275"/>
    <cellStyle name="常规 2 3 7 9 3" xfId="30276"/>
    <cellStyle name="계산 2 3 2 9 2" xfId="30277"/>
    <cellStyle name="계산 2 3 3" xfId="30278"/>
    <cellStyle name="常规 2 4 17" xfId="30279"/>
    <cellStyle name="常规 2 4 22" xfId="30280"/>
    <cellStyle name="계산 2 3 3 2" xfId="30281"/>
    <cellStyle name="계산 2 3 5 2" xfId="30282"/>
    <cellStyle name="常规 7 7 2 4" xfId="30283"/>
    <cellStyle name="계산 2 3 6 2" xfId="30284"/>
    <cellStyle name="계산 2 3 8" xfId="30285"/>
    <cellStyle name="常规 9 2 13 2 2 2" xfId="30286"/>
    <cellStyle name="나쁨 2 2 2 3" xfId="30287"/>
    <cellStyle name="常规 2 3 2 4 3 2 2 3" xfId="30288"/>
    <cellStyle name="계산 2 3 8 2" xfId="30289"/>
    <cellStyle name="輸出 2 3 2 4 2 9 2" xfId="30290"/>
    <cellStyle name="계산 2 3 9" xfId="30291"/>
    <cellStyle name="常规 9 2 13 2 2 3" xfId="30292"/>
    <cellStyle name="常规 2 9 8" xfId="30293"/>
    <cellStyle name="계산 2 4 10" xfId="30294"/>
    <cellStyle name="常规 2 9 8 2" xfId="30295"/>
    <cellStyle name="계산 2 4 10 2" xfId="30296"/>
    <cellStyle name="悪い 2" xfId="30297"/>
    <cellStyle name="常规 2 9 9" xfId="30298"/>
    <cellStyle name="계산 2 4 11" xfId="30299"/>
    <cellStyle name="常规 36 4 2 2" xfId="30300"/>
    <cellStyle name="계산 2 4 2 10" xfId="30301"/>
    <cellStyle name="계산 2 4 2 3" xfId="30302"/>
    <cellStyle name="輸出 2 10" xfId="30303"/>
    <cellStyle name="常规 4 2 2 2 3 2 2 4" xfId="30304"/>
    <cellStyle name="계산 2 4 2 3 2" xfId="30305"/>
    <cellStyle name="계산 2 4 2 6" xfId="30306"/>
    <cellStyle name="常规 6 18 8 3" xfId="30307"/>
    <cellStyle name="계산 2 4 2 6 2" xfId="30308"/>
    <cellStyle name="계산 2 4 2 7" xfId="30309"/>
    <cellStyle name="계산 2 4 2 7 2" xfId="30310"/>
    <cellStyle name="계산 2 4 2 9 2" xfId="30311"/>
    <cellStyle name="계산 2 4 3" xfId="30312"/>
    <cellStyle name="계산 2 4 3 2" xfId="30313"/>
    <cellStyle name="계산 2 4 6 2" xfId="30314"/>
    <cellStyle name="계산 2 4 8" xfId="30315"/>
    <cellStyle name="계산 2 4 9" xfId="30316"/>
    <cellStyle name="계산 2 5 10" xfId="30317"/>
    <cellStyle name="계산 2 5 3 2" xfId="30318"/>
    <cellStyle name="계산 2 5 5 2" xfId="30319"/>
    <cellStyle name="계산 2 5 6 2" xfId="30320"/>
    <cellStyle name="계산 2 5 7" xfId="30321"/>
    <cellStyle name="계산 2 5 7 2" xfId="30322"/>
    <cellStyle name="계산 2 5 8" xfId="30323"/>
    <cellStyle name="輸入 2 4 2 3 2 2" xfId="30324"/>
    <cellStyle name="계산 2 5 9" xfId="30325"/>
    <cellStyle name="계산 2 8" xfId="30326"/>
    <cellStyle name="계산 2 8 2" xfId="30327"/>
    <cellStyle name="계산 2 9 2" xfId="30328"/>
    <cellStyle name="常规 2 3 4 4 2 2 2" xfId="30329"/>
    <cellStyle name="계산 3" xfId="30330"/>
    <cellStyle name="계산 3 10 2" xfId="30331"/>
    <cellStyle name="常规 3 14 2 4" xfId="30332"/>
    <cellStyle name="合計 2 6 5 2 8 2" xfId="30333"/>
    <cellStyle name="계산 3 11" xfId="30334"/>
    <cellStyle name="계산 3 2 2" xfId="30335"/>
    <cellStyle name="계산 3 2 3 2" xfId="30336"/>
    <cellStyle name="계산 3 2 5 2" xfId="30337"/>
    <cellStyle name="常规 2 2 4 2 3" xfId="30338"/>
    <cellStyle name="常规 6 10 11" xfId="30339"/>
    <cellStyle name="계산 3 2 6 2" xfId="30340"/>
    <cellStyle name="超链接 2 2 2 2 2 3 3" xfId="30341"/>
    <cellStyle name="계산 3 2 7" xfId="30342"/>
    <cellStyle name="계산 3 2 8" xfId="30343"/>
    <cellStyle name="超链接 3 3 3 11" xfId="30344"/>
    <cellStyle name="常规 2 2 4 4 3" xfId="30345"/>
    <cellStyle name="계산 3 2 8 2" xfId="30346"/>
    <cellStyle name="一般 8" xfId="30347"/>
    <cellStyle name="常规 2 2 4 5 3" xfId="30348"/>
    <cellStyle name="계산 3 2 9 2" xfId="30349"/>
    <cellStyle name="계산 3 3 2" xfId="30350"/>
    <cellStyle name="계산 3 4 2" xfId="30351"/>
    <cellStyle name="계산 3 8" xfId="30352"/>
    <cellStyle name="계산 3 8 2" xfId="30353"/>
    <cellStyle name="계산 3 9 2" xfId="30354"/>
    <cellStyle name="常规 2 3 4 4 2 2 3" xfId="30355"/>
    <cellStyle name="계산 4" xfId="30356"/>
    <cellStyle name="계산 4 2 10" xfId="30357"/>
    <cellStyle name="계산 4 2 2" xfId="30358"/>
    <cellStyle name="계산 4 2 2 2" xfId="30359"/>
    <cellStyle name="계산 4 2 3 2" xfId="30360"/>
    <cellStyle name="계산 4 2 4 2" xfId="30361"/>
    <cellStyle name="계산 4 2 5 2" xfId="30362"/>
    <cellStyle name="輸入 2 2 5 2" xfId="30363"/>
    <cellStyle name="超链接 2 2 2 2 3 3 2" xfId="30364"/>
    <cellStyle name="계산 4 2 6" xfId="30365"/>
    <cellStyle name="常规 2 3 4 2 3" xfId="30366"/>
    <cellStyle name="常规 7 10 11" xfId="30367"/>
    <cellStyle name="輸入 2 2 5 2 2" xfId="30368"/>
    <cellStyle name="계산 4 2 6 2" xfId="30369"/>
    <cellStyle name="常规 2 2 5 2 2 2 2 2 2" xfId="30370"/>
    <cellStyle name="輸入 2 2 5 3" xfId="30371"/>
    <cellStyle name="계산 4 2 7" xfId="30372"/>
    <cellStyle name="常规 2 2 5 2 2 2 2 2 3" xfId="30373"/>
    <cellStyle name="輸入 2 2 5 4" xfId="30374"/>
    <cellStyle name="계산 4 2 8" xfId="30375"/>
    <cellStyle name="輸入 2 2 5 5" xfId="30376"/>
    <cellStyle name="계산 4 2 9" xfId="30377"/>
    <cellStyle name="常规 2 3 4 2 2 2 2" xfId="30378"/>
    <cellStyle name="계산 4 3 2" xfId="30379"/>
    <cellStyle name="계산 4 4 2" xfId="30380"/>
    <cellStyle name="常规 4 2 2 2 8" xfId="30381"/>
    <cellStyle name="常规 2 3 4 2 2 3 2" xfId="30382"/>
    <cellStyle name="계산 5" xfId="30383"/>
    <cellStyle name="输出 2 4 8 3" xfId="30384"/>
    <cellStyle name="常规 2 3 6 3" xfId="30385"/>
    <cellStyle name="计算 2 6 4 2" xfId="30386"/>
    <cellStyle name="계산 5 10" xfId="30387"/>
    <cellStyle name="계산 5 2 2" xfId="30388"/>
    <cellStyle name="常规 2 3 4 2 3 3" xfId="30389"/>
    <cellStyle name="輸入 2 2 5 2 2 3" xfId="30390"/>
    <cellStyle name="계산 5 4" xfId="30391"/>
    <cellStyle name="常规 2 8 2 2 5" xfId="30392"/>
    <cellStyle name="输入 2 2 2 5" xfId="30393"/>
    <cellStyle name="계산 5 4 2" xfId="30394"/>
    <cellStyle name="계산 5 7" xfId="30395"/>
    <cellStyle name="계산 5 8" xfId="30396"/>
    <cellStyle name="계산 5 9" xfId="30397"/>
    <cellStyle name="계산 6" xfId="30398"/>
    <cellStyle name="계산 6 2" xfId="30399"/>
    <cellStyle name="계산 8" xfId="30400"/>
    <cellStyle name="超链接 3 7 3 3 2 4" xfId="30401"/>
    <cellStyle name="常规 4 3 5 3 3" xfId="30402"/>
    <cellStyle name="계산 8 2" xfId="30403"/>
    <cellStyle name="계산 9 2" xfId="30404"/>
    <cellStyle name="差 2 2 2" xfId="30405"/>
    <cellStyle name="差 2 2 3" xfId="30406"/>
    <cellStyle name="差 2 2 4" xfId="30407"/>
    <cellStyle name="差 2 3 2" xfId="30408"/>
    <cellStyle name="差 2 3 3" xfId="30409"/>
    <cellStyle name="差 2 4 2" xfId="30410"/>
    <cellStyle name="差 2 4 3" xfId="30411"/>
    <cellStyle name="差 2 5" xfId="30412"/>
    <cellStyle name="差 2 6" xfId="30413"/>
    <cellStyle name="差 3 2" xfId="30414"/>
    <cellStyle name="壞 2 2 3" xfId="30415"/>
    <cellStyle name="差 3 2 2" xfId="30416"/>
    <cellStyle name="差 3 3" xfId="30417"/>
    <cellStyle name="差_1004 MAL II線" xfId="30418"/>
    <cellStyle name="差_1004 MAL II線 2" xfId="30419"/>
    <cellStyle name="計算方式 2 5 3 3 5 2" xfId="30420"/>
    <cellStyle name="差_1004 MAL II線 3" xfId="30421"/>
    <cellStyle name="差_123东南亚分部各类数据统计201206（1）" xfId="30422"/>
    <cellStyle name="출력 2 2 2 2 10" xfId="30423"/>
    <cellStyle name="超链接 4 3 3" xfId="30424"/>
    <cellStyle name="差_123东南亚分部各类数据统计201206（1） 2" xfId="30425"/>
    <cellStyle name="差_123东南亚分部各类数据统计201206（1）_130411_contact list of coslink coscon sea form" xfId="30426"/>
    <cellStyle name="差_123东南亚分部各类数据统计201206（1）_130411_contact list of coslink coscon sea form 2" xfId="30427"/>
    <cellStyle name="差_123东南亚分部各类数据统计201206（1）_130411_contact list of coslink coscon sea form 2 2" xfId="30428"/>
    <cellStyle name="差_123东南亚分部各类数据统计201206（1）_cosconsea-costar staff infors 2 2" xfId="30429"/>
    <cellStyle name="差_123东南亚分部各类数据统计201206（1）_东南亚分部各类数据统计-201212(泰国更新) (3)" xfId="30430"/>
    <cellStyle name="常规 3 2 2 2 2 3 2 2 4" xfId="30431"/>
    <cellStyle name="常规 49 2 2 3 4" xfId="30432"/>
    <cellStyle name="差_123东南亚分部各类数据统计201206（1）_东南亚分部各类数据统计-201212(泰国更新) (3) 2" xfId="30433"/>
    <cellStyle name="差_123东南亚分部各类数据统计201206（1）_东南亚分部各类数据统计-201212(泰国更新) (3) 2 2" xfId="30434"/>
    <cellStyle name="常规 2 6 3 6 2" xfId="30435"/>
    <cellStyle name="差_123东南亚分部各类数据统计201206（1）_东南亚分部各类数据统计201303 (2) 2 2" xfId="30436"/>
    <cellStyle name="差_123东南亚分部各类数据统计201206（1）_东南亚分部各类数据统计201303 (4)" xfId="30437"/>
    <cellStyle name="差_123东南亚分部各类数据统计201206（1）_东南亚分部各类数据统计201303 (4) 2" xfId="30438"/>
    <cellStyle name="計算方式 7 4 3" xfId="30439"/>
    <cellStyle name="差_123东南亚分部各类数据统计201206（1）_东南亚分部各类数据统计201303 (4) 2 2" xfId="30440"/>
    <cellStyle name="差_123东南亚分部各类数据统计201206（1）_东南亚分部各类数据统计201303 xls201304" xfId="30441"/>
    <cellStyle name="差_123东南亚分部各类数据统计201206（1）_东南亚分部各类数据统计201303 xls201304 2" xfId="30442"/>
    <cellStyle name="差_123东南亚分部各类数据统计201206（1）_东南亚公司（含远星公司）人员信息201212" xfId="30443"/>
    <cellStyle name="差_123东南亚分部各类数据统计201206（1）_东南亚公司（含远星公司）人员信息201212 2" xfId="30444"/>
    <cellStyle name="差_123东南亚分部各类数据统计201206（1）_东南亚公司（含远星公司）人员信息201212 2 2" xfId="30445"/>
    <cellStyle name="差_123东南亚分部各类数据统计201206（1）_菲律宾2 2 2" xfId="30446"/>
    <cellStyle name="常规 2 39 2" xfId="30447"/>
    <cellStyle name="常规 2 44 2" xfId="30448"/>
    <cellStyle name="超链接 3 2 5 5 2 3" xfId="30449"/>
    <cellStyle name="差_123东南亚分部各类数据统计201206（1）_南亚分部各类数据统计201303 2 2" xfId="30450"/>
    <cellStyle name="差_2013 JP Golden Week 試算" xfId="30451"/>
    <cellStyle name="差_2013 JP Golden Week 試算 2" xfId="30452"/>
    <cellStyle name="差_2013 JP Golden Week 試算 3" xfId="30453"/>
    <cellStyle name="常规 3 3 13" xfId="30454"/>
    <cellStyle name="差_2013 JP Golden Week 試算rvs" xfId="30455"/>
    <cellStyle name="差_BMX 1022" xfId="30456"/>
    <cellStyle name="超链接 7 2 2 3 3" xfId="30457"/>
    <cellStyle name="差_BMX- CMA CGM" xfId="30458"/>
    <cellStyle name="差_Book2" xfId="30459"/>
    <cellStyle name="差_CIX" xfId="30460"/>
    <cellStyle name="常规 3 4 5 3 4" xfId="30461"/>
    <cellStyle name="差_CIX2" xfId="30462"/>
    <cellStyle name="差_COSCON THAILAND COSNAM STAFF 2012 JULY" xfId="30463"/>
    <cellStyle name="差_COSCON THAILAND COSNAM STAFF 2012 JULY 2" xfId="30464"/>
    <cellStyle name="常规 57 3 2 2" xfId="30465"/>
    <cellStyle name="差_COSCON THAILAND COSNAM STAFF 2012 JULY_130411_contact list of coslink coscon sea form" xfId="30466"/>
    <cellStyle name="常规 3 2 4 2 6" xfId="30467"/>
    <cellStyle name="常规 57 3 2 2 2" xfId="30468"/>
    <cellStyle name="常规 6 12 4" xfId="30469"/>
    <cellStyle name="好_Zhiyu_201209 3" xfId="30470"/>
    <cellStyle name="差_COSCON THAILAND COSNAM STAFF 2012 JULY_130411_contact list of coslink coscon sea form 2" xfId="30471"/>
    <cellStyle name="常规 6 12 4 2" xfId="30472"/>
    <cellStyle name="差_COSCON THAILAND COSNAM STAFF 2012 JULY_130411_contact list of coslink coscon sea form 2 2" xfId="30473"/>
    <cellStyle name="差_COSCON THAILAND COSNAM STAFF 2012 JULY_1类数据统计201303" xfId="30474"/>
    <cellStyle name="常规 2 2 3 3 5 4" xfId="30475"/>
    <cellStyle name="差_COSCON THAILAND COSNAM STAFF 2012 JULY_1类数据统计201303 2" xfId="30476"/>
    <cellStyle name="差_COSCON THAILAND COSNAM STAFF 2012 JULY_1类数据统计201303 2 2" xfId="30477"/>
    <cellStyle name="差_COSCON THAILAND COSNAM STAFF 2012 JULY_cosconsea-costar staff infors" xfId="30478"/>
    <cellStyle name="差_COSCON THAILAND COSNAM STAFF 2012 JULY_cosconsea-costar staff infors 2" xfId="30479"/>
    <cellStyle name="差_COSCON THAILAND COSNAM STAFF 2012 JULY_cosconsea-costar staff infors 2 2" xfId="30480"/>
    <cellStyle name="差_COSCON THAILAND COSNAM STAFF 2012 JULY_东南亚分部各类数据统计-201212(泰国更新) (3)" xfId="30481"/>
    <cellStyle name="差_COSCON THAILAND COSNAM STAFF 2012 JULY_东南亚分部各类数据统计-201212(泰国更新) (3) 2" xfId="30482"/>
    <cellStyle name="差_COSCON THAILAND COSNAM STAFF 2012 JULY_东南亚分部各类数据统计-201212(泰国更新) (3) 2 2" xfId="30483"/>
    <cellStyle name="超链接 6 3 4 5" xfId="30484"/>
    <cellStyle name="差_COSCON THAILAND COSNAM STAFF 2012 JULY_东南亚分部各类数据统计201303 (2) 2" xfId="30485"/>
    <cellStyle name="一般 6 4 6" xfId="30486"/>
    <cellStyle name="差_COSCON THAILAND COSNAM STAFF 2012 JULY_东南亚分部各类数据统计201303 (2) 2 2" xfId="30487"/>
    <cellStyle name="입력 3 2 7" xfId="30488"/>
    <cellStyle name="輸入 2 4 3 2 8 2" xfId="30489"/>
    <cellStyle name="差_COSCON THAILAND COSNAM STAFF 2012 JULY_东南亚分部各类数据统计201303 xls201304" xfId="30490"/>
    <cellStyle name="常规 2 6 6" xfId="30491"/>
    <cellStyle name="입력 3 2 7 2" xfId="30492"/>
    <cellStyle name="差_COSCON THAILAND COSNAM STAFF 2012 JULY_东南亚分部各类数据统计201303 xls201304 2" xfId="30493"/>
    <cellStyle name="常规 2 6 6 2" xfId="30494"/>
    <cellStyle name="輸入 2 2 2 4 4 3" xfId="30495"/>
    <cellStyle name="差_COSCON THAILAND COSNAM STAFF 2012 JULY_东南亚分部各类数据统计201303 xls201304 2 2" xfId="30496"/>
    <cellStyle name="常规 2 6 6 2 2" xfId="30497"/>
    <cellStyle name="差_COSCON THAILAND COSNAM STAFF 2012 JULY_菲律宾2 2 2" xfId="30498"/>
    <cellStyle name="常规 12 4 2" xfId="30499"/>
    <cellStyle name="輸出 2 7 5 9" xfId="30500"/>
    <cellStyle name="差_COSCON THAILAND COSNAM STAFF 2012 JULY_南亚分部各类数据统计201303" xfId="30501"/>
    <cellStyle name="差_COSLINK_contact list - 130125" xfId="30502"/>
    <cellStyle name="제목 4 2 2 5" xfId="30503"/>
    <cellStyle name="差_COSLINK_contact list - 130125 2" xfId="30504"/>
    <cellStyle name="差_FMX" xfId="30505"/>
    <cellStyle name="差_IHS-KMTC" xfId="30506"/>
    <cellStyle name="差_ISH 0427" xfId="30507"/>
    <cellStyle name="輔色1 2 3 2 2 2" xfId="30508"/>
    <cellStyle name="差_JSH-20130416 2" xfId="30509"/>
    <cellStyle name="常规 5 3 3 3" xfId="30510"/>
    <cellStyle name="常规 2 2 4 3 2 2 2" xfId="30511"/>
    <cellStyle name="差_JSH-20130416_B50306CVI" xfId="30512"/>
    <cellStyle name="常规 10 13" xfId="30513"/>
    <cellStyle name="常规 2 2 4 3 2 2 2 2" xfId="30514"/>
    <cellStyle name="差_JSH-20130416_B50306CVI 2" xfId="30515"/>
    <cellStyle name="常规 2 2 4 3 2 2 2 3" xfId="30516"/>
    <cellStyle name="常规 5 27 2" xfId="30517"/>
    <cellStyle name="差_JSH-20130416_B50306CVI 3" xfId="30518"/>
    <cellStyle name="差_JTP 與 Coscon CNP 互換 - 20130415_B50306CVI 2" xfId="30519"/>
    <cellStyle name="差_JTP 與 Coscon CNP 互換 - 20130415_B50306CVI 3" xfId="30520"/>
    <cellStyle name="差_KHP2 0416" xfId="30521"/>
    <cellStyle name="常规 6 9 4 3" xfId="30522"/>
    <cellStyle name="差_LMD PA2 study" xfId="30523"/>
    <cellStyle name="輸入 2 6 5 2 5 3" xfId="30524"/>
    <cellStyle name="常规 13" xfId="30525"/>
    <cellStyle name="計算方式 2 5 2 5 12" xfId="30526"/>
    <cellStyle name="差_LMD PA2 study 2" xfId="30527"/>
    <cellStyle name="差_LMD PA2 study 3" xfId="30528"/>
    <cellStyle name="常规 4 2 3 4 2 2" xfId="30529"/>
    <cellStyle name="常规 5 10 9 2" xfId="30530"/>
    <cellStyle name="常规 14" xfId="30531"/>
    <cellStyle name="常规 10 2 2" xfId="30532"/>
    <cellStyle name="常规 49 2 2 6 2" xfId="30533"/>
    <cellStyle name="常规 6 2 4 3 2" xfId="30534"/>
    <cellStyle name="差_MOL - CHS 3 Service j v study" xfId="30535"/>
    <cellStyle name="常规 10 2 2 2" xfId="30536"/>
    <cellStyle name="常规 49 2 2 6 2 2" xfId="30537"/>
    <cellStyle name="常规 6 2 4 3 2 2" xfId="30538"/>
    <cellStyle name="差_MOL - CHS 3 Service j v study 2" xfId="30539"/>
    <cellStyle name="差_NEAX 0205" xfId="30540"/>
    <cellStyle name="常规 6 5 10" xfId="30541"/>
    <cellStyle name="常规 10 2 3 2 2 2" xfId="30542"/>
    <cellStyle name="差_PA2 1xWH50 無NGB加SKU-20130123 3" xfId="30543"/>
    <cellStyle name="差_PA2 1xWH50 無NGB加SKU-20130123_B50306CVI 2" xfId="30544"/>
    <cellStyle name="差_Sheet1" xfId="30545"/>
    <cellStyle name="差_Slottage for 4250 v.s. 4500 Teu" xfId="30546"/>
    <cellStyle name="差_Slottage for 4250 v.s. 4500 Teu 2" xfId="30547"/>
    <cellStyle name="差_Slottage for 4250 v.s. 4500 Teu 3" xfId="30548"/>
    <cellStyle name="差_VSM 1106" xfId="30549"/>
    <cellStyle name="差_WIN" xfId="30550"/>
    <cellStyle name="常规 3 4" xfId="30551"/>
    <cellStyle name="常规 8 4 3 2" xfId="30552"/>
    <cellStyle name="差_WK28" xfId="30553"/>
    <cellStyle name="常规 3 2 3 2 3 4" xfId="30554"/>
    <cellStyle name="計算方式 2 5 5 2 2 2" xfId="30555"/>
    <cellStyle name="常规 3 2 2 6 4" xfId="30556"/>
    <cellStyle name="超链接 3 4 3 2 9" xfId="30557"/>
    <cellStyle name="差_航發會100810A" xfId="30558"/>
    <cellStyle name="差_麥寮二線研究HK 版" xfId="30559"/>
    <cellStyle name="差_麥寮二線研究HK 版 2" xfId="30560"/>
    <cellStyle name="差_麥寮二線研究HK 版 3" xfId="30561"/>
    <cellStyle name="差_中远印度各类数据统计201212_1类数据统计201303 2" xfId="30562"/>
    <cellStyle name="差_中远印度各类数据统计201212_1类数据统计201303 2 2" xfId="30563"/>
    <cellStyle name="差_中远印度各类数据统计201212_东南亚分部各类数据统计201303 (2) 2" xfId="30564"/>
    <cellStyle name="合計 2 6 5 12" xfId="30565"/>
    <cellStyle name="差_中远印度各类数据统计201212_东南亚分部各类数据统计201303 (2) 2 2" xfId="30566"/>
    <cellStyle name="差_中远印度各类数据统计201212_东南亚分部各类数据统计201303 (4)" xfId="30567"/>
    <cellStyle name="常规 2 27 7" xfId="30568"/>
    <cellStyle name="常规 2 32 7" xfId="30569"/>
    <cellStyle name="差_中远印度各类数据统计201212_东南亚分部各类数据统计201303 (4) 2 2" xfId="30570"/>
    <cellStyle name="差_中远印度各类数据统计201212_东南亚分部各类数据统计201303 xls201304 2 2" xfId="30571"/>
    <cellStyle name="常规 13 3 3" xfId="30572"/>
    <cellStyle name="差_中远印度各类数据统计201212_副本东南亚分部各类数据统计201303 2" xfId="30573"/>
    <cellStyle name="常规 2 2 2 4" xfId="30574"/>
    <cellStyle name="常规 2 6 5 4 2" xfId="30575"/>
    <cellStyle name="差_中远印度各类数据统计201212_南亚分部各类数据统计201303 2" xfId="30576"/>
    <cellStyle name="常规 10" xfId="30577"/>
    <cellStyle name="計算方式 2 4 2 3 2 7 3" xfId="30578"/>
    <cellStyle name="常规 10 10" xfId="30579"/>
    <cellStyle name="常规 10 10 2" xfId="30580"/>
    <cellStyle name="常规 4 7 2 2 3" xfId="30581"/>
    <cellStyle name="常规 10 10 2 2" xfId="30582"/>
    <cellStyle name="常规 10 10 2 2 2" xfId="30583"/>
    <cellStyle name="常规 10 10 2 2 2 2" xfId="30584"/>
    <cellStyle name="출력 3 2 11" xfId="30585"/>
    <cellStyle name="常规 48 3 4 2 3" xfId="30586"/>
    <cellStyle name="常规 10 10 2 2 2 2 2" xfId="30587"/>
    <cellStyle name="常规 10 10 2 2 2 2 2 2" xfId="30588"/>
    <cellStyle name="輸入 2 10 10" xfId="30589"/>
    <cellStyle name="常规 5 19 2" xfId="30590"/>
    <cellStyle name="常规 5 24 2" xfId="30591"/>
    <cellStyle name="常规 10 10 3" xfId="30592"/>
    <cellStyle name="計算方式 2 2 3 3 2 8" xfId="30593"/>
    <cellStyle name="常规 10 10 3 2" xfId="30594"/>
    <cellStyle name="常规 42 4 2 2 5" xfId="30595"/>
    <cellStyle name="常规 8 11 2 3" xfId="30596"/>
    <cellStyle name="計算方式 2 2 3 3 2 8 2" xfId="30597"/>
    <cellStyle name="常规 10 10 3 2 2" xfId="30598"/>
    <cellStyle name="常规 42 4 2 2 5 2" xfId="30599"/>
    <cellStyle name="輸入 2 10 11" xfId="30600"/>
    <cellStyle name="合計 2 5 5 2" xfId="30601"/>
    <cellStyle name="常规 5 19 3" xfId="30602"/>
    <cellStyle name="常规 5 24 3" xfId="30603"/>
    <cellStyle name="常规 10 10 4" xfId="30604"/>
    <cellStyle name="常规 10 11" xfId="30605"/>
    <cellStyle name="輸出 2 3 3 3 2 6" xfId="30606"/>
    <cellStyle name="常规 10 11 2" xfId="30607"/>
    <cellStyle name="常规 2 2 3 4 3 2 2" xfId="30608"/>
    <cellStyle name="常规 5 25 2" xfId="30609"/>
    <cellStyle name="常规 5 30 2" xfId="30610"/>
    <cellStyle name="輸出 2 3 3 3 2 7" xfId="30611"/>
    <cellStyle name="常规 10 11 3" xfId="30612"/>
    <cellStyle name="合計 2 5 6 2" xfId="30613"/>
    <cellStyle name="常规 2 2 3 4 3 2 3" xfId="30614"/>
    <cellStyle name="常规 5 25 3" xfId="30615"/>
    <cellStyle name="常规 5 30 3" xfId="30616"/>
    <cellStyle name="輸出 2 3 3 3 2 8" xfId="30617"/>
    <cellStyle name="常规 10 11 4" xfId="30618"/>
    <cellStyle name="輸出 2 3 3 3 2 8 2" xfId="30619"/>
    <cellStyle name="常规 10 11 4 2" xfId="30620"/>
    <cellStyle name="常规 42 4 3 3 5" xfId="30621"/>
    <cellStyle name="合計 2 5 6 3" xfId="30622"/>
    <cellStyle name="常规 2 2 3 4 3 2 4" xfId="30623"/>
    <cellStyle name="輸出 2 3 3 3 2 9" xfId="30624"/>
    <cellStyle name="常规 10 11 5" xfId="30625"/>
    <cellStyle name="常规 10 11 6" xfId="30626"/>
    <cellStyle name="常规 10 12" xfId="30627"/>
    <cellStyle name="常规 2 2 4 3 2 2 3" xfId="30628"/>
    <cellStyle name="常规 10 14" xfId="30629"/>
    <cellStyle name="常规 2 2 4 3 2 2 4" xfId="30630"/>
    <cellStyle name="常规 10 15" xfId="30631"/>
    <cellStyle name="常规 10 2 10" xfId="30632"/>
    <cellStyle name="常规 7 12 4 2" xfId="30633"/>
    <cellStyle name="常规 4 2 3 5 2" xfId="30634"/>
    <cellStyle name="常规 5 11 9" xfId="30635"/>
    <cellStyle name="常规 10 2 11" xfId="30636"/>
    <cellStyle name="常规 7 12 4 3" xfId="30637"/>
    <cellStyle name="常规 4 2 3 5 3" xfId="30638"/>
    <cellStyle name="常规 10 2 2 2 2" xfId="30639"/>
    <cellStyle name="常规 10 2 2 2 3" xfId="30640"/>
    <cellStyle name="常规 42 4 5 3 2 2" xfId="30641"/>
    <cellStyle name="常规 3 4 5 2" xfId="30642"/>
    <cellStyle name="常规 3 4 5 2 2" xfId="30643"/>
    <cellStyle name="常规 10 2 2 2 3 2" xfId="30644"/>
    <cellStyle name="常规 3 4 5 3" xfId="30645"/>
    <cellStyle name="常规 10 2 2 2 4" xfId="30646"/>
    <cellStyle name="常规 9 2 8 7 3" xfId="30647"/>
    <cellStyle name="常规 10 2 2 4" xfId="30648"/>
    <cellStyle name="常规 10 2 2 4 2" xfId="30649"/>
    <cellStyle name="常规 10 2 2 4 2 2" xfId="30650"/>
    <cellStyle name="常规 10 2 2 5" xfId="30651"/>
    <cellStyle name="常规 10 2 2 6" xfId="30652"/>
    <cellStyle name="常规 10 2 2 7" xfId="30653"/>
    <cellStyle name="常规 10 2 3" xfId="30654"/>
    <cellStyle name="常规 42 5 3 2 2" xfId="30655"/>
    <cellStyle name="常规 49 2 2 6 3" xfId="30656"/>
    <cellStyle name="常规 6 2 4 3 3" xfId="30657"/>
    <cellStyle name="常规 10 2 3 2 2 2 2" xfId="30658"/>
    <cellStyle name="常规 3 5 5 2" xfId="30659"/>
    <cellStyle name="常规 10 2 3 2 3" xfId="30660"/>
    <cellStyle name="常规 3 5 5 2 2" xfId="30661"/>
    <cellStyle name="常规 10 2 3 2 3 2" xfId="30662"/>
    <cellStyle name="常规 9 2 8 8 2" xfId="30663"/>
    <cellStyle name="常规 10 2 3 3" xfId="30664"/>
    <cellStyle name="常规 10 2 3 3 2" xfId="30665"/>
    <cellStyle name="常规 9 2 8 8 3" xfId="30666"/>
    <cellStyle name="常规 10 2 3 4" xfId="30667"/>
    <cellStyle name="常规 10 2 3 4 2" xfId="30668"/>
    <cellStyle name="常规 3 5 7 3" xfId="30669"/>
    <cellStyle name="常规 10 2 3 4 4" xfId="30670"/>
    <cellStyle name="常规 10 2 3 5" xfId="30671"/>
    <cellStyle name="常规 10 2 3 6" xfId="30672"/>
    <cellStyle name="常规 10 2 4 2" xfId="30673"/>
    <cellStyle name="常规 10 2 4 2 2 2" xfId="30674"/>
    <cellStyle name="输出 2 2 14" xfId="30675"/>
    <cellStyle name="常规 9 2 8 9 2" xfId="30676"/>
    <cellStyle name="常规 10 2 4 3" xfId="30677"/>
    <cellStyle name="输出 2 2 15" xfId="30678"/>
    <cellStyle name="常规 9 2 8 9 3" xfId="30679"/>
    <cellStyle name="常规 10 2 4 4" xfId="30680"/>
    <cellStyle name="常规 21 2 3 3 2 2" xfId="30681"/>
    <cellStyle name="常规 10 2 4 5" xfId="30682"/>
    <cellStyle name="常规 2 6 7 2 2 3" xfId="30683"/>
    <cellStyle name="常规 10 2 5 2" xfId="30684"/>
    <cellStyle name="常规 10 2 5 2 2" xfId="30685"/>
    <cellStyle name="常规 10 2 6" xfId="30686"/>
    <cellStyle name="常规 10 2 6 2" xfId="30687"/>
    <cellStyle name="常规 10 3 2" xfId="30688"/>
    <cellStyle name="常规 49 2 2 7 2" xfId="30689"/>
    <cellStyle name="常规 6 2 4 4 2" xfId="30690"/>
    <cellStyle name="常规 2 25 3" xfId="30691"/>
    <cellStyle name="常规 2 30 3" xfId="30692"/>
    <cellStyle name="常规 10 3 2 2" xfId="30693"/>
    <cellStyle name="常规 2 25 4 3" xfId="30694"/>
    <cellStyle name="常规 4 4 6 2" xfId="30695"/>
    <cellStyle name="輸出 2 4 2 2" xfId="30696"/>
    <cellStyle name="常规 10 3 2 3 3" xfId="30697"/>
    <cellStyle name="常规 2 25 6" xfId="30698"/>
    <cellStyle name="常规 10 3 2 5" xfId="30699"/>
    <cellStyle name="常规 2 26 3" xfId="30700"/>
    <cellStyle name="常规 2 31 3" xfId="30701"/>
    <cellStyle name="常规 10 3 3 2" xfId="30702"/>
    <cellStyle name="常规 2 26 4" xfId="30703"/>
    <cellStyle name="常规 2 31 4" xfId="30704"/>
    <cellStyle name="常规 9 2 9 8 2" xfId="30705"/>
    <cellStyle name="常规 10 3 3 3" xfId="30706"/>
    <cellStyle name="常规 2 26 5" xfId="30707"/>
    <cellStyle name="常规 2 31 5" xfId="30708"/>
    <cellStyle name="常规 9 2 9 8 3" xfId="30709"/>
    <cellStyle name="常规 10 3 3 4" xfId="30710"/>
    <cellStyle name="常规 10 3 4" xfId="30711"/>
    <cellStyle name="常规 2 27 3" xfId="30712"/>
    <cellStyle name="常规 2 32 3" xfId="30713"/>
    <cellStyle name="常规 10 3 4 2" xfId="30714"/>
    <cellStyle name="常规 2 27 4" xfId="30715"/>
    <cellStyle name="常规 2 32 4" xfId="30716"/>
    <cellStyle name="常规 9 2 9 9 2" xfId="30717"/>
    <cellStyle name="常规 10 3 4 3" xfId="30718"/>
    <cellStyle name="常规 10 3 5" xfId="30719"/>
    <cellStyle name="常规 2 28 3" xfId="30720"/>
    <cellStyle name="常规 2 33 3" xfId="30721"/>
    <cellStyle name="常规 10 3 5 2" xfId="30722"/>
    <cellStyle name="常规 10 3 6" xfId="30723"/>
    <cellStyle name="常规 10 3 9" xfId="30724"/>
    <cellStyle name="常规 10 4 10" xfId="30725"/>
    <cellStyle name="常规 10 4 2" xfId="30726"/>
    <cellStyle name="常规 6 2 4 5 2" xfId="30727"/>
    <cellStyle name="常规 10 4 2 2" xfId="30728"/>
    <cellStyle name="輸出 2 6 5 2 7 3" xfId="30729"/>
    <cellStyle name="常规 48 4 3 4" xfId="30730"/>
    <cellStyle name="常规 10 4 2 2 2" xfId="30731"/>
    <cellStyle name="常规 10 4 2 2 2 2" xfId="30732"/>
    <cellStyle name="常规 16 2 2 3" xfId="30733"/>
    <cellStyle name="常规 21 2 2 3" xfId="30734"/>
    <cellStyle name="常规 10 4 2 2 2 2 2 2 2 2 4 2 2 3 3 3" xfId="30735"/>
    <cellStyle name="常规 2 2 2 5 3 2 2" xfId="30736"/>
    <cellStyle name="常规 5 4 5 2" xfId="30737"/>
    <cellStyle name="常规 10 4 2 2 3" xfId="30738"/>
    <cellStyle name="常规 25 2 2 2 3 5 3" xfId="30739"/>
    <cellStyle name="常规 10 4 2 5" xfId="30740"/>
    <cellStyle name="常规 10 4 3" xfId="30741"/>
    <cellStyle name="常规 10 4 3 2" xfId="30742"/>
    <cellStyle name="입력 2 3 2 2 2 2" xfId="30743"/>
    <cellStyle name="常规 10 4 3 3" xfId="30744"/>
    <cellStyle name="常规 10 4 3 3 2 2" xfId="30745"/>
    <cellStyle name="常规 2 8 9" xfId="30746"/>
    <cellStyle name="常规 10 4 3 3 2 3" xfId="30747"/>
    <cellStyle name="常规 10 4 4" xfId="30748"/>
    <cellStyle name="常规 10 4 4 2" xfId="30749"/>
    <cellStyle name="合計 2 6 6 6 3" xfId="30750"/>
    <cellStyle name="常规 10 4 4 2 2 2" xfId="30751"/>
    <cellStyle name="입력 2 3 2 2 3 2" xfId="30752"/>
    <cellStyle name="常规 10 4 4 3" xfId="30753"/>
    <cellStyle name="常规 10 4 5 2 2" xfId="30754"/>
    <cellStyle name="常规 5 7 5 2" xfId="30755"/>
    <cellStyle name="常规 10 4 5 2 3" xfId="30756"/>
    <cellStyle name="常规 10 4 6" xfId="30757"/>
    <cellStyle name="常规 10 4 9" xfId="30758"/>
    <cellStyle name="常规 10 5 2" xfId="30759"/>
    <cellStyle name="常规 10 5 2 2" xfId="30760"/>
    <cellStyle name="常规 10 5 2 3" xfId="30761"/>
    <cellStyle name="超链接 3 2 5 3 3 5" xfId="30762"/>
    <cellStyle name="常规 10 7 5" xfId="30763"/>
    <cellStyle name="常规 10 8 2 3" xfId="30764"/>
    <cellStyle name="常规 3 26 3" xfId="30765"/>
    <cellStyle name="常规 3 31 3" xfId="30766"/>
    <cellStyle name="常规 10 8 3 2" xfId="30767"/>
    <cellStyle name="常规 10 8 3 3" xfId="30768"/>
    <cellStyle name="常规 10 8 4" xfId="30769"/>
    <cellStyle name="常规 3 27 3" xfId="30770"/>
    <cellStyle name="常规 3 32 3" xfId="30771"/>
    <cellStyle name="常规 10 8 4 2" xfId="30772"/>
    <cellStyle name="常规 9 2 2 3 2 2" xfId="30773"/>
    <cellStyle name="常规 10 8 4 3" xfId="30774"/>
    <cellStyle name="常规 10 8 5" xfId="30775"/>
    <cellStyle name="常规 10 8 6" xfId="30776"/>
    <cellStyle name="常规 10 8 7" xfId="30777"/>
    <cellStyle name="常规 10 9 6" xfId="30778"/>
    <cellStyle name="计算 2 2 2 3 2 2" xfId="30779"/>
    <cellStyle name="常规 10 9 7" xfId="30780"/>
    <cellStyle name="常规 11" xfId="30781"/>
    <cellStyle name="常规 6 2 2 2 2 2 3" xfId="30782"/>
    <cellStyle name="常规 11 10" xfId="30783"/>
    <cellStyle name="常规 6 2 2 2 2 2 4" xfId="30784"/>
    <cellStyle name="常规 11 11" xfId="30785"/>
    <cellStyle name="常规 11 12" xfId="30786"/>
    <cellStyle name="常规 11 12 2" xfId="30787"/>
    <cellStyle name="计算 2 2 2 11 2" xfId="30788"/>
    <cellStyle name="常规 11 13" xfId="30789"/>
    <cellStyle name="计算 2 2 2 11 3" xfId="30790"/>
    <cellStyle name="常规 11 14" xfId="30791"/>
    <cellStyle name="常规 11 15" xfId="30792"/>
    <cellStyle name="常规 11 2 2 2 2" xfId="30793"/>
    <cellStyle name="常规 11 2 2 3" xfId="30794"/>
    <cellStyle name="常规 11 2 2 4" xfId="30795"/>
    <cellStyle name="超链接 2 2 3 2 2 2 2" xfId="30796"/>
    <cellStyle name="常规 11 2 3" xfId="30797"/>
    <cellStyle name="常规 6 2 5 3 3" xfId="30798"/>
    <cellStyle name="常规 11 2 3 2" xfId="30799"/>
    <cellStyle name="計算方式 3 2 2" xfId="30800"/>
    <cellStyle name="常规 11 2 3 3" xfId="30801"/>
    <cellStyle name="計算方式 3 2 3" xfId="30802"/>
    <cellStyle name="常规 11 2 3 4" xfId="30803"/>
    <cellStyle name="常规 11 3" xfId="30804"/>
    <cellStyle name="常规 6 2 5 4" xfId="30805"/>
    <cellStyle name="常规 11 3 10" xfId="30806"/>
    <cellStyle name="常规 7 17 9 2" xfId="30807"/>
    <cellStyle name="常规 4 3 3 3 2 3" xfId="30808"/>
    <cellStyle name="常规 6 16 9" xfId="30809"/>
    <cellStyle name="常规 11 3 2" xfId="30810"/>
    <cellStyle name="汇总 2 6 9 2" xfId="30811"/>
    <cellStyle name="常规 7 25 3" xfId="30812"/>
    <cellStyle name="常规 7 30 3" xfId="30813"/>
    <cellStyle name="常规 11 3 2 2" xfId="30814"/>
    <cellStyle name="常规 18" xfId="30815"/>
    <cellStyle name="常规 23" xfId="30816"/>
    <cellStyle name="超链接 2 5 2 2 2 7" xfId="30817"/>
    <cellStyle name="常规 11 3 2 3 2" xfId="30818"/>
    <cellStyle name="常规 19 2" xfId="30819"/>
    <cellStyle name="常规 24 2" xfId="30820"/>
    <cellStyle name="常规 11 3 3" xfId="30821"/>
    <cellStyle name="常规 7 26 3" xfId="30822"/>
    <cellStyle name="常规 11 3 3 2" xfId="30823"/>
    <cellStyle name="常规 68" xfId="30824"/>
    <cellStyle name="常规 11 3 7 2" xfId="30825"/>
    <cellStyle name="常规 11 4 2 2" xfId="30826"/>
    <cellStyle name="常规 11 4 3 2" xfId="30827"/>
    <cellStyle name="常规 11 5 3" xfId="30828"/>
    <cellStyle name="常规 12 10" xfId="30829"/>
    <cellStyle name="常规 12 11" xfId="30830"/>
    <cellStyle name="常规 12 12" xfId="30831"/>
    <cellStyle name="常规 12 2" xfId="30832"/>
    <cellStyle name="常规 6 2 6 3" xfId="30833"/>
    <cellStyle name="常规 12 2 2" xfId="30834"/>
    <cellStyle name="常规 6 2 6 3 2" xfId="30835"/>
    <cellStyle name="常规 12 2 2 2" xfId="30836"/>
    <cellStyle name="常规 12 2 2 3" xfId="30837"/>
    <cellStyle name="超链接 2 5 2 2" xfId="30838"/>
    <cellStyle name="常规 12 2 2 4" xfId="30839"/>
    <cellStyle name="常规 12 2 3" xfId="30840"/>
    <cellStyle name="輸出 2 5 2 4 2 10" xfId="30841"/>
    <cellStyle name="常规 12 2 3 2" xfId="30842"/>
    <cellStyle name="常规 12 2 4 2" xfId="30843"/>
    <cellStyle name="常规 12 2 4 3" xfId="30844"/>
    <cellStyle name="常规 12 2 6" xfId="30845"/>
    <cellStyle name="常规 12 2 6 2" xfId="30846"/>
    <cellStyle name="常规 12 2 9" xfId="30847"/>
    <cellStyle name="常规 12 3" xfId="30848"/>
    <cellStyle name="常规 12 3 2 2" xfId="30849"/>
    <cellStyle name="常规 12 3 3 2" xfId="30850"/>
    <cellStyle name="常规 12 3 4" xfId="30851"/>
    <cellStyle name="常规 12 3 5" xfId="30852"/>
    <cellStyle name="常规 12 3 5 2" xfId="30853"/>
    <cellStyle name="常规 12 3 6" xfId="30854"/>
    <cellStyle name="常规 12 3 7" xfId="30855"/>
    <cellStyle name="常规 2 2 5 10" xfId="30856"/>
    <cellStyle name="常规 12 3 8" xfId="30857"/>
    <cellStyle name="常规 12 4 3" xfId="30858"/>
    <cellStyle name="常规 12 5 2" xfId="30859"/>
    <cellStyle name="常规 12 5 3" xfId="30860"/>
    <cellStyle name="计算 2 2 2 9 3" xfId="30861"/>
    <cellStyle name="常规 12 7 2 2" xfId="30862"/>
    <cellStyle name="常规 12 7 3" xfId="30863"/>
    <cellStyle name="超链接 3 2 5 5 5" xfId="30864"/>
    <cellStyle name="常规 12 9" xfId="30865"/>
    <cellStyle name="常规 13 10" xfId="30866"/>
    <cellStyle name="常规 13 2" xfId="30867"/>
    <cellStyle name="常规 6 2 7 3" xfId="30868"/>
    <cellStyle name="常规 13 2 2" xfId="30869"/>
    <cellStyle name="輸出 2 2 6 3 3" xfId="30870"/>
    <cellStyle name="常规 7 19 2 3" xfId="30871"/>
    <cellStyle name="常规 13 2 2 2" xfId="30872"/>
    <cellStyle name="常规 3 2 2 3 2 2 2 2 4" xfId="30873"/>
    <cellStyle name="常规 8 4 4" xfId="30874"/>
    <cellStyle name="常规 13 2 2 2 2" xfId="30875"/>
    <cellStyle name="好_ABX - C7 Slot Cost 2" xfId="30876"/>
    <cellStyle name="常规 2 2 2 2 3 2 2" xfId="30877"/>
    <cellStyle name="常规 7 19 2 4" xfId="30878"/>
    <cellStyle name="常规 13 2 2 3" xfId="30879"/>
    <cellStyle name="好_ABX - C7 Slot Cost 3" xfId="30880"/>
    <cellStyle name="常规 2 2 2 2 3 2 3" xfId="30881"/>
    <cellStyle name="超链接 3 5 2 2" xfId="30882"/>
    <cellStyle name="常规 13 2 2 4" xfId="30883"/>
    <cellStyle name="常规 13 2 3" xfId="30884"/>
    <cellStyle name="輸出 2 2 6 4 3" xfId="30885"/>
    <cellStyle name="常规 7 19 3 3" xfId="30886"/>
    <cellStyle name="常规 13 2 3 2" xfId="30887"/>
    <cellStyle name="輸出 2 2 6 5 3" xfId="30888"/>
    <cellStyle name="常规 7 19 4 3" xfId="30889"/>
    <cellStyle name="常规 13 2 4 2" xfId="30890"/>
    <cellStyle name="常规 13 2 4 2 2" xfId="30891"/>
    <cellStyle name="常规 2 2 2 2 3 4 2" xfId="30892"/>
    <cellStyle name="常规 13 2 4 3" xfId="30893"/>
    <cellStyle name="常规 2 2 2 2 3 4 3" xfId="30894"/>
    <cellStyle name="超链接 3 5 4 2" xfId="30895"/>
    <cellStyle name="常规 13 2 4 4" xfId="30896"/>
    <cellStyle name="超链接 2 8 2 2 4 2" xfId="30897"/>
    <cellStyle name="常规 13 2 6" xfId="30898"/>
    <cellStyle name="常规 13 3 2 2" xfId="30899"/>
    <cellStyle name="常规 17 3" xfId="30900"/>
    <cellStyle name="常规 22 3" xfId="30901"/>
    <cellStyle name="常规 13 3 4" xfId="30902"/>
    <cellStyle name="常规 13 3 6" xfId="30903"/>
    <cellStyle name="常规 13 3 7" xfId="30904"/>
    <cellStyle name="常规 13 4 2" xfId="30905"/>
    <cellStyle name="超链接 8 3 2 3 4" xfId="30906"/>
    <cellStyle name="常规 13 4 2 2" xfId="30907"/>
    <cellStyle name="常规 13 4 3" xfId="30908"/>
    <cellStyle name="常规 13 4 4" xfId="30909"/>
    <cellStyle name="常规 13 4 5" xfId="30910"/>
    <cellStyle name="常规 13 5 2" xfId="30911"/>
    <cellStyle name="常规 13 5 3" xfId="30912"/>
    <cellStyle name="常规 13 9" xfId="30913"/>
    <cellStyle name="常规 131" xfId="30914"/>
    <cellStyle name="常规 5 3 6 3" xfId="30915"/>
    <cellStyle name="常规 14 3 3" xfId="30916"/>
    <cellStyle name="常规 14 4 3" xfId="30917"/>
    <cellStyle name="常规 14 6 2" xfId="30918"/>
    <cellStyle name="常规 14 8 2" xfId="30919"/>
    <cellStyle name="常规 4 2 3 4 2 3" xfId="30920"/>
    <cellStyle name="常规 5 10 9 3" xfId="30921"/>
    <cellStyle name="常规 15" xfId="30922"/>
    <cellStyle name="常规 2 18 9 2" xfId="30923"/>
    <cellStyle name="常规 20" xfId="30924"/>
    <cellStyle name="常规 15 2 2" xfId="30925"/>
    <cellStyle name="常规 20 2 2" xfId="30926"/>
    <cellStyle name="輸出 2 2 3 3 2 6" xfId="30927"/>
    <cellStyle name="常规 15 2 2 2" xfId="30928"/>
    <cellStyle name="常规 20 2 2 2" xfId="30929"/>
    <cellStyle name="輸出 2 2 3 3 2 6 2" xfId="30930"/>
    <cellStyle name="常规 15 2 2 2 2" xfId="30931"/>
    <cellStyle name="常规 20 2 2 2 2" xfId="30932"/>
    <cellStyle name="輸出 2 2 3 3 2 6 3" xfId="30933"/>
    <cellStyle name="常规 15 2 2 2 3" xfId="30934"/>
    <cellStyle name="輸出 2 2 3 3 2 7" xfId="30935"/>
    <cellStyle name="常规 15 2 2 3" xfId="30936"/>
    <cellStyle name="常规 20 2 2 3" xfId="30937"/>
    <cellStyle name="常规 2 2 2 4 3 2 2" xfId="30938"/>
    <cellStyle name="輸出 2 2 3 3 2 8" xfId="30939"/>
    <cellStyle name="超链接 5 5 2 2" xfId="30940"/>
    <cellStyle name="常规 15 2 2 4" xfId="30941"/>
    <cellStyle name="常规 20 2 2 4" xfId="30942"/>
    <cellStyle name="常规 2 2 2 4 3 2 3" xfId="30943"/>
    <cellStyle name="常规 15 2 3" xfId="30944"/>
    <cellStyle name="常规 20 2 3" xfId="30945"/>
    <cellStyle name="常规 15 2 3 2" xfId="30946"/>
    <cellStyle name="常规 20 2 3 2" xfId="30947"/>
    <cellStyle name="常规 2 2 2 4 3 3 2" xfId="30948"/>
    <cellStyle name="常规 15 2 3 3" xfId="30949"/>
    <cellStyle name="常规 15 2 4" xfId="30950"/>
    <cellStyle name="常规 20 2 4" xfId="30951"/>
    <cellStyle name="計算方式 2 6 2 4 2 7 2" xfId="30952"/>
    <cellStyle name="常规 2 2 4 2 2 2 2" xfId="30953"/>
    <cellStyle name="輸出 2 8 4 3 2" xfId="30954"/>
    <cellStyle name="合計 2 5 2 5 5 2" xfId="30955"/>
    <cellStyle name="常规 15 2 5" xfId="30956"/>
    <cellStyle name="常规 20 2 5" xfId="30957"/>
    <cellStyle name="計算方式 2 6 2 4 2 7 3" xfId="30958"/>
    <cellStyle name="常规 2 2 4 2 2 2 3" xfId="30959"/>
    <cellStyle name="常规 15 3 2" xfId="30960"/>
    <cellStyle name="常规 20 3 2" xfId="30961"/>
    <cellStyle name="常规 15 3 3" xfId="30962"/>
    <cellStyle name="常规 20 3 3" xfId="30963"/>
    <cellStyle name="計算方式 2 6 2 4 2 8 2" xfId="30964"/>
    <cellStyle name="常规 2 2 4 2 2 3 2" xfId="30965"/>
    <cellStyle name="常规 15 3 4" xfId="30966"/>
    <cellStyle name="計算方式 2 6 2 4 2 8 3" xfId="30967"/>
    <cellStyle name="常规 2 2 4 2 2 3 3" xfId="30968"/>
    <cellStyle name="輸出 2 8 4 4 2" xfId="30969"/>
    <cellStyle name="合計 2 5 2 5 6 2" xfId="30970"/>
    <cellStyle name="常规 15 3 5" xfId="30971"/>
    <cellStyle name="常规 15 4 2" xfId="30972"/>
    <cellStyle name="常规 20 4 2" xfId="30973"/>
    <cellStyle name="常规 15 4 2 2" xfId="30974"/>
    <cellStyle name="常规 20 4 2 2" xfId="30975"/>
    <cellStyle name="입력 3 2 2 3" xfId="30976"/>
    <cellStyle name="常规 15 4 2 2 2" xfId="30977"/>
    <cellStyle name="常规 20 4 2 2 2" xfId="30978"/>
    <cellStyle name="常规 4 2 2 2 4 2 4" xfId="30979"/>
    <cellStyle name="常规 2 2 2 4 5 2 2" xfId="30980"/>
    <cellStyle name="常规 15 4 2 3" xfId="30981"/>
    <cellStyle name="一般 680 5 2 2 2" xfId="30982"/>
    <cellStyle name="常规 15 4 3" xfId="30983"/>
    <cellStyle name="常规 20 4 3" xfId="30984"/>
    <cellStyle name="常规 15 4 3 2" xfId="30985"/>
    <cellStyle name="常规 20 4 3 2" xfId="30986"/>
    <cellStyle name="常规 15 4 3 3" xfId="30987"/>
    <cellStyle name="一般 93 2" xfId="30988"/>
    <cellStyle name="計算方式 2 6 2 4 2 9 2" xfId="30989"/>
    <cellStyle name="常规 2 2 4 2 2 4 2" xfId="30990"/>
    <cellStyle name="常规 15 4 4" xfId="30991"/>
    <cellStyle name="一般 93 3" xfId="30992"/>
    <cellStyle name="計算方式 2 6 2 4 2 9 3" xfId="30993"/>
    <cellStyle name="超链接 3 4 2 2 3 2 3 2 2" xfId="30994"/>
    <cellStyle name="常规 2 2 4 2 2 4 3" xfId="30995"/>
    <cellStyle name="輸出 2 8 4 5 2" xfId="30996"/>
    <cellStyle name="合計 2 5 2 5 7 2" xfId="30997"/>
    <cellStyle name="常规 15 4 5" xfId="30998"/>
    <cellStyle name="常规 15 5 2 2" xfId="30999"/>
    <cellStyle name="常规 20 5 2 2" xfId="31000"/>
    <cellStyle name="常规 15 5 2 3" xfId="31001"/>
    <cellStyle name="常规 15 5 4" xfId="31002"/>
    <cellStyle name="常规 15 7" xfId="31003"/>
    <cellStyle name="常规 20 7" xfId="31004"/>
    <cellStyle name="常规 15 7 2" xfId="31005"/>
    <cellStyle name="常规 20 7 2" xfId="31006"/>
    <cellStyle name="常规 15 7 3" xfId="31007"/>
    <cellStyle name="常规 20 7 3" xfId="31008"/>
    <cellStyle name="輸出 2 2 7 2" xfId="31009"/>
    <cellStyle name="常规 4 2 3 4 2 4" xfId="31010"/>
    <cellStyle name="常规 16" xfId="31011"/>
    <cellStyle name="常规 2 18 9 3" xfId="31012"/>
    <cellStyle name="常规 21" xfId="31013"/>
    <cellStyle name="常规 6 2 2 2 3 2 3" xfId="31014"/>
    <cellStyle name="常规 16 10" xfId="31015"/>
    <cellStyle name="常规 21 10" xfId="31016"/>
    <cellStyle name="常规 16 11" xfId="31017"/>
    <cellStyle name="常规 21 11" xfId="31018"/>
    <cellStyle name="常规 16 11 2" xfId="31019"/>
    <cellStyle name="常规 21 11 2" xfId="31020"/>
    <cellStyle name="常规 16 11 3" xfId="31021"/>
    <cellStyle name="常规 16 2" xfId="31022"/>
    <cellStyle name="常规 21 2" xfId="31023"/>
    <cellStyle name="常规 16 2 10" xfId="31024"/>
    <cellStyle name="常规 21 2 10" xfId="31025"/>
    <cellStyle name="常规 16 2 2 2 2" xfId="31026"/>
    <cellStyle name="常规 21 2 2 2 2" xfId="31027"/>
    <cellStyle name="常规 2 4 8 5" xfId="31028"/>
    <cellStyle name="常规 2 4 8 5 2" xfId="31029"/>
    <cellStyle name="常规 25 2 2 2 3 10" xfId="31030"/>
    <cellStyle name="常规 16 2 2 2 2 2" xfId="31031"/>
    <cellStyle name="常规 21 2 2 2 2 2" xfId="31032"/>
    <cellStyle name="常规 16 2 2 2 3" xfId="31033"/>
    <cellStyle name="常规 21 2 2 2 3" xfId="31034"/>
    <cellStyle name="常规 2 4 8 6" xfId="31035"/>
    <cellStyle name="常规 16 2 2 3 2" xfId="31036"/>
    <cellStyle name="常规 21 2 2 3 2" xfId="31037"/>
    <cellStyle name="常规 2 2 2 5 3 2 2 2" xfId="31038"/>
    <cellStyle name="常规 16 2 2 3 2 2" xfId="31039"/>
    <cellStyle name="常规 21 2 2 3 2 2" xfId="31040"/>
    <cellStyle name="常规 2 2 2 5 3 2 2 3" xfId="31041"/>
    <cellStyle name="常规 16 2 2 3 3" xfId="31042"/>
    <cellStyle name="超链接 6 5 2 3" xfId="31043"/>
    <cellStyle name="常规 16 2 2 5" xfId="31044"/>
    <cellStyle name="常规 21 2 2 5" xfId="31045"/>
    <cellStyle name="常规 2 2 2 5 3 2 4" xfId="31046"/>
    <cellStyle name="常规 16 2 2 6 2" xfId="31047"/>
    <cellStyle name="超链接 6 5 3 2" xfId="31048"/>
    <cellStyle name="常规 16 2 3 4" xfId="31049"/>
    <cellStyle name="常规 21 2 3 4" xfId="31050"/>
    <cellStyle name="超链接 6 5 3 2 2" xfId="31051"/>
    <cellStyle name="常规 16 2 3 4 2" xfId="31052"/>
    <cellStyle name="常规 21 2 3 4 2" xfId="31053"/>
    <cellStyle name="超链接 6 5 3 3" xfId="31054"/>
    <cellStyle name="常规 16 2 3 5" xfId="31055"/>
    <cellStyle name="常规 16 2 4" xfId="31056"/>
    <cellStyle name="常规 21 2 4" xfId="31057"/>
    <cellStyle name="常规 2 2 4 2 3 2 2" xfId="31058"/>
    <cellStyle name="常规 16 2 4 2" xfId="31059"/>
    <cellStyle name="常规 21 2 4 2" xfId="31060"/>
    <cellStyle name="輸出 2 5 6 5 3" xfId="31061"/>
    <cellStyle name="常规 2 2 4 2 3 2 2 2" xfId="31062"/>
    <cellStyle name="常规 16 2 4 3" xfId="31063"/>
    <cellStyle name="常规 21 2 4 3" xfId="31064"/>
    <cellStyle name="常规 2 2 4 2 3 2 2 3" xfId="31065"/>
    <cellStyle name="常规 16 2 4 3 2" xfId="31066"/>
    <cellStyle name="常规 21 2 4 3 2" xfId="31067"/>
    <cellStyle name="常规 16 2 4 4" xfId="31068"/>
    <cellStyle name="常规 21 2 4 4" xfId="31069"/>
    <cellStyle name="常规 2 2 4 2 3 2 2 4" xfId="31070"/>
    <cellStyle name="常规 16 2 5" xfId="31071"/>
    <cellStyle name="常规 21 2 5" xfId="31072"/>
    <cellStyle name="常规 2 2 4 2 3 2 3" xfId="31073"/>
    <cellStyle name="常规 16 2 5 2" xfId="31074"/>
    <cellStyle name="常规 21 2 5 2" xfId="31075"/>
    <cellStyle name="超链接 2 4 4" xfId="31076"/>
    <cellStyle name="常规 16 2 5 2 2" xfId="31077"/>
    <cellStyle name="超链接 2 4 5" xfId="31078"/>
    <cellStyle name="常规 16 2 5 2 3" xfId="31079"/>
    <cellStyle name="常规 16 2 5 3" xfId="31080"/>
    <cellStyle name="常规 16 2 7" xfId="31081"/>
    <cellStyle name="常规 21 2 7" xfId="31082"/>
    <cellStyle name="常规 16 2 7 2" xfId="31083"/>
    <cellStyle name="常规 16 2 8" xfId="31084"/>
    <cellStyle name="常规 21 2 8" xfId="31085"/>
    <cellStyle name="常规 16 3" xfId="31086"/>
    <cellStyle name="常规 21 3" xfId="31087"/>
    <cellStyle name="常规 16 3 2" xfId="31088"/>
    <cellStyle name="常规 21 3 2" xfId="31089"/>
    <cellStyle name="常规 16 3 2 4 2" xfId="31090"/>
    <cellStyle name="常规 21 3 2 4 2" xfId="31091"/>
    <cellStyle name="常规 16 3 3" xfId="31092"/>
    <cellStyle name="常规 21 3 3" xfId="31093"/>
    <cellStyle name="常规 16 3 4" xfId="31094"/>
    <cellStyle name="常规 21 3 4" xfId="31095"/>
    <cellStyle name="常规 2 2 4 2 3 3 2" xfId="31096"/>
    <cellStyle name="常规 16 3 5" xfId="31097"/>
    <cellStyle name="常规 21 3 5" xfId="31098"/>
    <cellStyle name="常规 2 2 4 2 3 3 3" xfId="31099"/>
    <cellStyle name="보통 2 2 5" xfId="31100"/>
    <cellStyle name="常规 16 3 6 2" xfId="31101"/>
    <cellStyle name="常规 2 2 2 2 2 2 3 2 2 3" xfId="31102"/>
    <cellStyle name="常规 9 2 13 7" xfId="31103"/>
    <cellStyle name="常规 16 3 7" xfId="31104"/>
    <cellStyle name="常规 21 3 7" xfId="31105"/>
    <cellStyle name="常规 16 3 8" xfId="31106"/>
    <cellStyle name="常规 21 3 8" xfId="31107"/>
    <cellStyle name="輸入 2 6 6 11" xfId="31108"/>
    <cellStyle name="常规 16 4 2" xfId="31109"/>
    <cellStyle name="常规 21 4 2" xfId="31110"/>
    <cellStyle name="常规 16 4 2 2" xfId="31111"/>
    <cellStyle name="常规 21 4 2 2" xfId="31112"/>
    <cellStyle name="常规 3 3 2 3 4 4" xfId="31113"/>
    <cellStyle name="常规 16 4 2 3" xfId="31114"/>
    <cellStyle name="常规 21 4 2 3" xfId="31115"/>
    <cellStyle name="超链接 6 7 2 2" xfId="31116"/>
    <cellStyle name="常规 16 4 2 4" xfId="31117"/>
    <cellStyle name="常规 21 4 2 4" xfId="31118"/>
    <cellStyle name="超链接 6 7 2 3" xfId="31119"/>
    <cellStyle name="常规 16 4 2 5" xfId="31120"/>
    <cellStyle name="常规 16 4 2 5 2" xfId="31121"/>
    <cellStyle name="超链接 6 7 2 4" xfId="31122"/>
    <cellStyle name="常规 16 4 2 6" xfId="31123"/>
    <cellStyle name="輸入 2 6 6 12" xfId="31124"/>
    <cellStyle name="常规 16 4 3" xfId="31125"/>
    <cellStyle name="常规 21 4 3" xfId="31126"/>
    <cellStyle name="常规 16 4 3 2" xfId="31127"/>
    <cellStyle name="常规 21 4 3 2" xfId="31128"/>
    <cellStyle name="常规 16 4 3 2 2" xfId="31129"/>
    <cellStyle name="常规 16 4 3 3" xfId="31130"/>
    <cellStyle name="常规 16 4 4" xfId="31131"/>
    <cellStyle name="常规 21 4 4" xfId="31132"/>
    <cellStyle name="常规 3 2 4 2 2 2 2 4" xfId="31133"/>
    <cellStyle name="計算方式 7 2 2 3" xfId="31134"/>
    <cellStyle name="合計 9" xfId="31135"/>
    <cellStyle name="常规 16 4 4 2" xfId="31136"/>
    <cellStyle name="常规 21 4 4 2" xfId="31137"/>
    <cellStyle name="常规 16 4 5" xfId="31138"/>
    <cellStyle name="常规 21 4 5" xfId="31139"/>
    <cellStyle name="計算方式 7 2 4 3" xfId="31140"/>
    <cellStyle name="常规 16 4 6 2" xfId="31141"/>
    <cellStyle name="常规 2 2 2 2 2 2 3 3 2 3" xfId="31142"/>
    <cellStyle name="常规 16 4 7" xfId="31143"/>
    <cellStyle name="常规 16 5 2" xfId="31144"/>
    <cellStyle name="常规 21 5 2" xfId="31145"/>
    <cellStyle name="常规 16 5 2 3" xfId="31146"/>
    <cellStyle name="常规 21 5 2 3" xfId="31147"/>
    <cellStyle name="常规 16 5 2 3 2" xfId="31148"/>
    <cellStyle name="常规 21 5 2 3 2" xfId="31149"/>
    <cellStyle name="常规 2 3 11" xfId="31150"/>
    <cellStyle name="常规 16 5 2 4" xfId="31151"/>
    <cellStyle name="常规 21 5 2 4" xfId="31152"/>
    <cellStyle name="常规 16 5 4" xfId="31153"/>
    <cellStyle name="常规 21 5 4" xfId="31154"/>
    <cellStyle name="常规 16 5 5" xfId="31155"/>
    <cellStyle name="常规 21 5 5" xfId="31156"/>
    <cellStyle name="常规 16 5 6 2" xfId="31157"/>
    <cellStyle name="好_B51222 ASA-PECLL 調整 STUDY 3" xfId="31158"/>
    <cellStyle name="常规 16 5 7" xfId="31159"/>
    <cellStyle name="常规 21 5 7" xfId="31160"/>
    <cellStyle name="常规 16 6" xfId="31161"/>
    <cellStyle name="常规 21 6" xfId="31162"/>
    <cellStyle name="常规 16 6 2" xfId="31163"/>
    <cellStyle name="常规 21 6 2" xfId="31164"/>
    <cellStyle name="常规 16 6 3" xfId="31165"/>
    <cellStyle name="常规 21 6 3" xfId="31166"/>
    <cellStyle name="常规 16 6 4" xfId="31167"/>
    <cellStyle name="常规 21 6 4" xfId="31168"/>
    <cellStyle name="常规 16 7" xfId="31169"/>
    <cellStyle name="常规 21 7" xfId="31170"/>
    <cellStyle name="常规 16 7 2" xfId="31171"/>
    <cellStyle name="常规 21 7 2" xfId="31172"/>
    <cellStyle name="計算方式 2 4 4 2 3" xfId="31173"/>
    <cellStyle name="常规 16 7 2 2" xfId="31174"/>
    <cellStyle name="常规 21 7 2 2" xfId="31175"/>
    <cellStyle name="常规 16 7 3" xfId="31176"/>
    <cellStyle name="常规 21 7 3" xfId="31177"/>
    <cellStyle name="常规 16 8" xfId="31178"/>
    <cellStyle name="常规 21 8" xfId="31179"/>
    <cellStyle name="常规 16 8 2" xfId="31180"/>
    <cellStyle name="常规 21 8 2" xfId="31181"/>
    <cellStyle name="常规 16 8 3" xfId="31182"/>
    <cellStyle name="常规 21 8 3" xfId="31183"/>
    <cellStyle name="超链接 2 5 2 10" xfId="31184"/>
    <cellStyle name="常规 16 9 2" xfId="31185"/>
    <cellStyle name="常规 21 9 2" xfId="31186"/>
    <cellStyle name="常规 16 9 3" xfId="31187"/>
    <cellStyle name="常规 21 9 3" xfId="31188"/>
    <cellStyle name="常规 163" xfId="31189"/>
    <cellStyle name="輸出 2 2 7 3" xfId="31190"/>
    <cellStyle name="常规 7 25 2" xfId="31191"/>
    <cellStyle name="常规 7 30 2" xfId="31192"/>
    <cellStyle name="常规 17" xfId="31193"/>
    <cellStyle name="常规 22" xfId="31194"/>
    <cellStyle name="常规 17 10" xfId="31195"/>
    <cellStyle name="常规 17 11" xfId="31196"/>
    <cellStyle name="常规 17 2" xfId="31197"/>
    <cellStyle name="常规 22 2" xfId="31198"/>
    <cellStyle name="常规 3 2 2 3 2 2 3 2 3" xfId="31199"/>
    <cellStyle name="常规 17 2 2 2 2" xfId="31200"/>
    <cellStyle name="常规 17 2 2 2 2 2" xfId="31201"/>
    <cellStyle name="合計 10 2" xfId="31202"/>
    <cellStyle name="常规 2 10 2 2" xfId="31203"/>
    <cellStyle name="常规 2 2 2 6 3 2 2" xfId="31204"/>
    <cellStyle name="常规 17 2 2 3" xfId="31205"/>
    <cellStyle name="合計 10 2 2" xfId="31206"/>
    <cellStyle name="常规 2 10 2 2 2" xfId="31207"/>
    <cellStyle name="常规 17 2 2 3 2" xfId="31208"/>
    <cellStyle name="常规 2 10 2 2 2 2" xfId="31209"/>
    <cellStyle name="常规 17 2 2 3 2 2" xfId="31210"/>
    <cellStyle name="合計 10 3" xfId="31211"/>
    <cellStyle name="常规 2 10 2 3" xfId="31212"/>
    <cellStyle name="常规 2 2 2 6 3 2 3" xfId="31213"/>
    <cellStyle name="超链接 7 5 2 2" xfId="31214"/>
    <cellStyle name="常规 17 2 2 4" xfId="31215"/>
    <cellStyle name="常规 2 10 2 3 2 2" xfId="31216"/>
    <cellStyle name="常规 2 6 2 11" xfId="31217"/>
    <cellStyle name="常规 17 2 2 4 2 2" xfId="31218"/>
    <cellStyle name="常规 17 2 2 4 3" xfId="31219"/>
    <cellStyle name="合計 10 4" xfId="31220"/>
    <cellStyle name="常规 2 10 2 4" xfId="31221"/>
    <cellStyle name="超链接 7 5 2 3" xfId="31222"/>
    <cellStyle name="常规 17 2 2 5" xfId="31223"/>
    <cellStyle name="合計 11 2" xfId="31224"/>
    <cellStyle name="常规 2 10 3 2" xfId="31225"/>
    <cellStyle name="常规 17 2 3 3" xfId="31226"/>
    <cellStyle name="合計 11 2 2" xfId="31227"/>
    <cellStyle name="常规 2 10 3 2 2" xfId="31228"/>
    <cellStyle name="計算方式 2 2 5 6" xfId="31229"/>
    <cellStyle name="常规 17 2 3 3 2" xfId="31230"/>
    <cellStyle name="合計 11 3" xfId="31231"/>
    <cellStyle name="常规 2 10 3 3" xfId="31232"/>
    <cellStyle name="常规 17 2 3 4" xfId="31233"/>
    <cellStyle name="常规 17 2 3 4 2 2 2" xfId="31234"/>
    <cellStyle name="合計 11 4" xfId="31235"/>
    <cellStyle name="常规 2 10 3 4" xfId="31236"/>
    <cellStyle name="常规 17 2 3 5" xfId="31237"/>
    <cellStyle name="常规 17 2 4 2 2" xfId="31238"/>
    <cellStyle name="計算方式 2 4 4 6" xfId="31239"/>
    <cellStyle name="常规 17 2 5 2 2" xfId="31240"/>
    <cellStyle name="合計 13 2" xfId="31241"/>
    <cellStyle name="超链接 3 4 2 2 7" xfId="31242"/>
    <cellStyle name="常规 2 10 5 2" xfId="31243"/>
    <cellStyle name="常规 17 2 5 3" xfId="31244"/>
    <cellStyle name="計算方式 2 6 5 6" xfId="31245"/>
    <cellStyle name="常规 17 2 7 3 2" xfId="31246"/>
    <cellStyle name="超链接 9 5 2 3" xfId="31247"/>
    <cellStyle name="常规 19 2 2 5" xfId="31248"/>
    <cellStyle name="常规 17 2 9" xfId="31249"/>
    <cellStyle name="常规 17 2 9 2" xfId="31250"/>
    <cellStyle name="合計 2 4 2 3 2 8" xfId="31251"/>
    <cellStyle name="常规 17 3 2" xfId="31252"/>
    <cellStyle name="常规 22 3 2" xfId="31253"/>
    <cellStyle name="合計 2 4 2 3 2 8 2" xfId="31254"/>
    <cellStyle name="常规 17 3 2 2" xfId="31255"/>
    <cellStyle name="常规 22 3 2 2" xfId="31256"/>
    <cellStyle name="常规 3 3 3 2 4 4" xfId="31257"/>
    <cellStyle name="合計 2 4 2 3 2 8 3" xfId="31258"/>
    <cellStyle name="常规 17 3 2 3" xfId="31259"/>
    <cellStyle name="常规 3 2 2 3 2" xfId="31260"/>
    <cellStyle name="常规 2 11 2 2" xfId="31261"/>
    <cellStyle name="常规 17 3 2 3 2" xfId="31262"/>
    <cellStyle name="常规 3 2 2 3 2 2" xfId="31263"/>
    <cellStyle name="常规 2 11 2 2 2" xfId="31264"/>
    <cellStyle name="常规 17 3 2 3 2 2" xfId="31265"/>
    <cellStyle name="常规 3 2 2 3 2 2 2" xfId="31266"/>
    <cellStyle name="常规 17 3 2 3 3" xfId="31267"/>
    <cellStyle name="常规 25 2 3 2 4 3 2" xfId="31268"/>
    <cellStyle name="常规 3 2 2 3 2 3" xfId="31269"/>
    <cellStyle name="常规 2 11 2 2 3" xfId="31270"/>
    <cellStyle name="超链接 7 6 2 3" xfId="31271"/>
    <cellStyle name="常规 17 3 2 5" xfId="31272"/>
    <cellStyle name="常规 3 2 2 3 4" xfId="31273"/>
    <cellStyle name="常规 2 11 2 4" xfId="31274"/>
    <cellStyle name="常规 17 3 2 5 2" xfId="31275"/>
    <cellStyle name="常规 3 2 2 3 4 2" xfId="31276"/>
    <cellStyle name="常规 2 11 2 4 2" xfId="31277"/>
    <cellStyle name="合計 2 4 2 3 2 9" xfId="31278"/>
    <cellStyle name="常规 17 3 3" xfId="31279"/>
    <cellStyle name="常规 22 3 3" xfId="31280"/>
    <cellStyle name="合計 2 4 2 3 2 9 2" xfId="31281"/>
    <cellStyle name="好 3" xfId="31282"/>
    <cellStyle name="常规 17 3 3 2" xfId="31283"/>
    <cellStyle name="好 3 2" xfId="31284"/>
    <cellStyle name="超链接 2 7 6 3" xfId="31285"/>
    <cellStyle name="常规 17 3 3 2 2" xfId="31286"/>
    <cellStyle name="合計 2 4 2 3 2 9 3" xfId="31287"/>
    <cellStyle name="好 4" xfId="31288"/>
    <cellStyle name="常规 17 3 3 3" xfId="31289"/>
    <cellStyle name="常规 3 2 2 4 2" xfId="31290"/>
    <cellStyle name="連結的儲存格 8" xfId="31291"/>
    <cellStyle name="常规 2 11 3 2" xfId="31292"/>
    <cellStyle name="好 4 2" xfId="31293"/>
    <cellStyle name="常规 17 3 3 3 2" xfId="31294"/>
    <cellStyle name="常规 3 2 2 4 2 2" xfId="31295"/>
    <cellStyle name="連結的儲存格 8 2" xfId="31296"/>
    <cellStyle name="常规 2 11 3 2 2" xfId="31297"/>
    <cellStyle name="常规 17 3 3 3 2 2" xfId="31298"/>
    <cellStyle name="常规 3 2 2 4 2 2 2" xfId="31299"/>
    <cellStyle name="常规 17 3 3 3 2 2 2" xfId="31300"/>
    <cellStyle name="常规 3 2 2 4 2 2 2 2" xfId="31301"/>
    <cellStyle name="常规 17 3 3 3 2 3" xfId="31302"/>
    <cellStyle name="常规 3 2 2 4 2 2 3" xfId="31303"/>
    <cellStyle name="常规 17 3 3 3 3" xfId="31304"/>
    <cellStyle name="常规 25 2 3 2 5 3 2" xfId="31305"/>
    <cellStyle name="常规 3 2 2 4 2 3" xfId="31306"/>
    <cellStyle name="常规 17 3 3 3 3 2" xfId="31307"/>
    <cellStyle name="常规 25 2 3 2 5 3 2 2" xfId="31308"/>
    <cellStyle name="常规 3 2 2 4 2 3 2" xfId="31309"/>
    <cellStyle name="常规 7 6 2 2" xfId="31310"/>
    <cellStyle name="常规 17 3 3 3 4" xfId="31311"/>
    <cellStyle name="常规 25 2 3 2 5 3 3" xfId="31312"/>
    <cellStyle name="常规 3 2 2 4 2 4" xfId="31313"/>
    <cellStyle name="好 6" xfId="31314"/>
    <cellStyle name="常规 17 3 3 5" xfId="31315"/>
    <cellStyle name="常规 3 2 2 4 4" xfId="31316"/>
    <cellStyle name="常规 2 11 3 4" xfId="31317"/>
    <cellStyle name="常规 17 3 4" xfId="31318"/>
    <cellStyle name="常规 17 3 4 2" xfId="31319"/>
    <cellStyle name="常规 2 2 2 2 2 3 2 6" xfId="31320"/>
    <cellStyle name="常规 17 3 4 2 2" xfId="31321"/>
    <cellStyle name="常规 17 3 4 3" xfId="31322"/>
    <cellStyle name="常规 3 2 2 5 2" xfId="31323"/>
    <cellStyle name="常规 2 11 4 2" xfId="31324"/>
    <cellStyle name="常规 17 3 5" xfId="31325"/>
    <cellStyle name="常规 19 2 3 2" xfId="31326"/>
    <cellStyle name="常规 17 3 6" xfId="31327"/>
    <cellStyle name="常规 17 3 6 2" xfId="31328"/>
    <cellStyle name="常规 2 2 2 2 2 2 4 2 2 3" xfId="31329"/>
    <cellStyle name="超链接 3 4 3 3 6" xfId="31330"/>
    <cellStyle name="超链接 3 4 2 3 2 2 3" xfId="31331"/>
    <cellStyle name="常规 19 2 3 2 2" xfId="31332"/>
    <cellStyle name="常规 17 3 6 2 2" xfId="31333"/>
    <cellStyle name="常规 17 3 6 3" xfId="31334"/>
    <cellStyle name="常规 3 2 2 7 2" xfId="31335"/>
    <cellStyle name="超链接 3 4 3 3 7" xfId="31336"/>
    <cellStyle name="超链接 3 4 2 3 2 2 4" xfId="31337"/>
    <cellStyle name="常规 2 11 6 2" xfId="31338"/>
    <cellStyle name="常规 17 3 6 3 2" xfId="31339"/>
    <cellStyle name="常规 3 2 2 7 2 2" xfId="31340"/>
    <cellStyle name="常规 17 3 6 4" xfId="31341"/>
    <cellStyle name="常规 3 2 2 7 3" xfId="31342"/>
    <cellStyle name="超链接 3 4 2 3 2 2 5" xfId="31343"/>
    <cellStyle name="常规 2 11 6 3" xfId="31344"/>
    <cellStyle name="常规 19 2 3 3" xfId="31345"/>
    <cellStyle name="常规 17 3 7" xfId="31346"/>
    <cellStyle name="常规 17 3 7 2" xfId="31347"/>
    <cellStyle name="常规 17 3 7 2 2" xfId="31348"/>
    <cellStyle name="常规 2 3 5 10" xfId="31349"/>
    <cellStyle name="常规 17 3 8" xfId="31350"/>
    <cellStyle name="常规 2 2 2 2 4 2 2 2 2" xfId="31351"/>
    <cellStyle name="常规 17 4 2 2" xfId="31352"/>
    <cellStyle name="常规 17 4 2 2 2" xfId="31353"/>
    <cellStyle name="常规 26 6" xfId="31354"/>
    <cellStyle name="常规 2 2 2 2 4 2 2 2 2 2" xfId="31355"/>
    <cellStyle name="常规 17 4 2 3" xfId="31356"/>
    <cellStyle name="常规 3 2 3 3 2" xfId="31357"/>
    <cellStyle name="常规 2 12 2 2" xfId="31358"/>
    <cellStyle name="常规 2 2 2 2 4 2 2 2 3" xfId="31359"/>
    <cellStyle name="常规 17 4 2 3 2" xfId="31360"/>
    <cellStyle name="常规 3 2 3 3 2 2" xfId="31361"/>
    <cellStyle name="常规 2 12 2 2 2" xfId="31362"/>
    <cellStyle name="輸入 2 3 3 3 5" xfId="31363"/>
    <cellStyle name="常规 17 4 2 3 2 2" xfId="31364"/>
    <cellStyle name="常规 3 2 3 3 2 2 2" xfId="31365"/>
    <cellStyle name="常规 2 4 2 3 6" xfId="31366"/>
    <cellStyle name="常规 17 4 2 3 3" xfId="31367"/>
    <cellStyle name="常规 3 2 3 3 2 3" xfId="31368"/>
    <cellStyle name="常规 17 4 2 4" xfId="31369"/>
    <cellStyle name="常规 3 2 3 3 3" xfId="31370"/>
    <cellStyle name="常规 2 12 2 3" xfId="31371"/>
    <cellStyle name="常规 2 2 2 2 4 2 2 2 4" xfId="31372"/>
    <cellStyle name="常规 17 4 2 5" xfId="31373"/>
    <cellStyle name="常规 3 2 3 3 4" xfId="31374"/>
    <cellStyle name="常规 17 4 2 5 2" xfId="31375"/>
    <cellStyle name="常规 3 2 3 3 4 2" xfId="31376"/>
    <cellStyle name="常规 17 4 2 6" xfId="31377"/>
    <cellStyle name="常规 3 2 3 3 5" xfId="31378"/>
    <cellStyle name="常规 17 4 3" xfId="31379"/>
    <cellStyle name="常规 22 4 3" xfId="31380"/>
    <cellStyle name="常规 2 2 2 2 4 2 2 3" xfId="31381"/>
    <cellStyle name="常规 17 4 3 2" xfId="31382"/>
    <cellStyle name="常规 17 4 3 3" xfId="31383"/>
    <cellStyle name="常规 3 2 3 4 2" xfId="31384"/>
    <cellStyle name="常规 2 12 3 2" xfId="31385"/>
    <cellStyle name="强调文字颜色 1 2 4" xfId="31386"/>
    <cellStyle name="常规 17 4 3 3 2" xfId="31387"/>
    <cellStyle name="常规 3 2 3 4 2 2" xfId="31388"/>
    <cellStyle name="常规 2 12 3 2 2" xfId="31389"/>
    <cellStyle name="强调文字颜色 1 2 4 2" xfId="31390"/>
    <cellStyle name="常规 17 4 3 3 2 2" xfId="31391"/>
    <cellStyle name="常规 3 2 3 4 2 2 2" xfId="31392"/>
    <cellStyle name="常规 2 5 2 3 6" xfId="31393"/>
    <cellStyle name="常规 42 4 5 2 3" xfId="31394"/>
    <cellStyle name="常规 17 4 3 3 2 2 2" xfId="31395"/>
    <cellStyle name="常规 3 2 3 4 2 2 2 2" xfId="31396"/>
    <cellStyle name="常规 3 3 6" xfId="31397"/>
    <cellStyle name="强调文字颜色 1 2 5" xfId="31398"/>
    <cellStyle name="常规 17 4 3 3 3" xfId="31399"/>
    <cellStyle name="常规 3 2 3 4 2 3" xfId="31400"/>
    <cellStyle name="合計 2 2 7 10 3" xfId="31401"/>
    <cellStyle name="常规 17 4 3 3 3 2" xfId="31402"/>
    <cellStyle name="常规 8 6 2 2" xfId="31403"/>
    <cellStyle name="强调文字颜色 1 2 6" xfId="31404"/>
    <cellStyle name="常规 17 4 3 3 4" xfId="31405"/>
    <cellStyle name="常规 3 2 3 4 2 4" xfId="31406"/>
    <cellStyle name="常规 17 4 3 4" xfId="31407"/>
    <cellStyle name="常规 3 2 3 4 3" xfId="31408"/>
    <cellStyle name="常规 17 4 3 5" xfId="31409"/>
    <cellStyle name="常规 3 2 3 4 4" xfId="31410"/>
    <cellStyle name="常规 17 4 3 6" xfId="31411"/>
    <cellStyle name="常规 3 2 3 4 5" xfId="31412"/>
    <cellStyle name="常规 2 2 2 2 4 2 2 4" xfId="31413"/>
    <cellStyle name="常规 17 4 4" xfId="31414"/>
    <cellStyle name="計算方式 8 2 2 3" xfId="31415"/>
    <cellStyle name="常规 17 4 4 2" xfId="31416"/>
    <cellStyle name="常规 17 4 7" xfId="31417"/>
    <cellStyle name="常规 17 4 7 2" xfId="31418"/>
    <cellStyle name="常规 17 4 7 2 2" xfId="31419"/>
    <cellStyle name="常规 17 4 7 3" xfId="31420"/>
    <cellStyle name="常规 3 2 3 8 2" xfId="31421"/>
    <cellStyle name="常规 17 4 8" xfId="31422"/>
    <cellStyle name="常规 17 4 9" xfId="31423"/>
    <cellStyle name="常规 2 2 2 2 4 2 3 2" xfId="31424"/>
    <cellStyle name="超链接 3 6 2 2 2" xfId="31425"/>
    <cellStyle name="常规 17 5 2" xfId="31426"/>
    <cellStyle name="常规 2 2 2 2 4 2 3 2 2" xfId="31427"/>
    <cellStyle name="超链接 3 6 2 2 2 2" xfId="31428"/>
    <cellStyle name="常规 17 5 2 2" xfId="31429"/>
    <cellStyle name="超链接 3 6 2 2 2 3" xfId="31430"/>
    <cellStyle name="常规 17 5 2 3" xfId="31431"/>
    <cellStyle name="常规 3 2 4 3 2" xfId="31432"/>
    <cellStyle name="常规 2 13 2 2" xfId="31433"/>
    <cellStyle name="常规 2 2 2 2 4 2 3 2 3" xfId="31434"/>
    <cellStyle name="常规 17 5 2 3 2" xfId="31435"/>
    <cellStyle name="常规 3 2 4 3 2 2" xfId="31436"/>
    <cellStyle name="常规 17 5 2 3 2 2" xfId="31437"/>
    <cellStyle name="常规 3 2 4 3 2 2 2" xfId="31438"/>
    <cellStyle name="常规 5 7 11" xfId="31439"/>
    <cellStyle name="常规 17 5 2 3 3" xfId="31440"/>
    <cellStyle name="常规 3 2 4 3 2 3" xfId="31441"/>
    <cellStyle name="超链接 3 6 2 2 2 4" xfId="31442"/>
    <cellStyle name="常规 17 5 2 4" xfId="31443"/>
    <cellStyle name="常规 3 2 4 3 3" xfId="31444"/>
    <cellStyle name="常规 2 13 2 3" xfId="31445"/>
    <cellStyle name="常规 17 5 2 5" xfId="31446"/>
    <cellStyle name="常规 3 2 4 3 4" xfId="31447"/>
    <cellStyle name="常规 6 13 2" xfId="31448"/>
    <cellStyle name="常规 17 5 2 6" xfId="31449"/>
    <cellStyle name="常规 3 2 4 3 5" xfId="31450"/>
    <cellStyle name="常规 6 13 3" xfId="31451"/>
    <cellStyle name="常规 2 2 2 2 4 2 3 3" xfId="31452"/>
    <cellStyle name="超链接 3 6 2 2 3" xfId="31453"/>
    <cellStyle name="常规 17 5 3" xfId="31454"/>
    <cellStyle name="常规 17 5 3 2" xfId="31455"/>
    <cellStyle name="常规 17 5 3 2 2" xfId="31456"/>
    <cellStyle name="常规 17 5 3 2 3" xfId="31457"/>
    <cellStyle name="常规 17 5 3 2 4" xfId="31458"/>
    <cellStyle name="常规 17 5 3 3" xfId="31459"/>
    <cellStyle name="常规 3 2 4 4 2" xfId="31460"/>
    <cellStyle name="常规 17 5 3 3 2" xfId="31461"/>
    <cellStyle name="常规 3 2 4 4 2 2" xfId="31462"/>
    <cellStyle name="常规 17 5 3 3 3" xfId="31463"/>
    <cellStyle name="常规 3 2 4 4 2 3" xfId="31464"/>
    <cellStyle name="常规 17 5 3 4" xfId="31465"/>
    <cellStyle name="常规 3 2 4 4 3" xfId="31466"/>
    <cellStyle name="常规 17 5 3 5" xfId="31467"/>
    <cellStyle name="常规 3 2 4 4 4" xfId="31468"/>
    <cellStyle name="常规 6 14 2" xfId="31469"/>
    <cellStyle name="超链接 13 5 2 2" xfId="31470"/>
    <cellStyle name="常规 2 2 2 2 4 2 3 4" xfId="31471"/>
    <cellStyle name="超链接 3 6 2 2 4" xfId="31472"/>
    <cellStyle name="常规 17 5 4" xfId="31473"/>
    <cellStyle name="超链接 3 6 2 2 5" xfId="31474"/>
    <cellStyle name="常规 17 5 5" xfId="31475"/>
    <cellStyle name="計算方式 2 5 2 5 3" xfId="31476"/>
    <cellStyle name="常规 17 5 5 2" xfId="31477"/>
    <cellStyle name="常规 3 7" xfId="31478"/>
    <cellStyle name="計算方式 2 5 2 5 3 2" xfId="31479"/>
    <cellStyle name="常规 17 5 5 2 2" xfId="31480"/>
    <cellStyle name="計算方式 2 5 2 5 4" xfId="31481"/>
    <cellStyle name="常规 17 5 5 3" xfId="31482"/>
    <cellStyle name="常规 17 5 6" xfId="31483"/>
    <cellStyle name="常规 17 5 6 2" xfId="31484"/>
    <cellStyle name="常规 17 5 7" xfId="31485"/>
    <cellStyle name="超链接 3 6 2 3" xfId="31486"/>
    <cellStyle name="常规 17 6" xfId="31487"/>
    <cellStyle name="常规 22 6" xfId="31488"/>
    <cellStyle name="常规 2 2 2 2 4 2 4" xfId="31489"/>
    <cellStyle name="常规 17 6 2" xfId="31490"/>
    <cellStyle name="常规 17 6 3" xfId="31491"/>
    <cellStyle name="常规 17 6 4" xfId="31492"/>
    <cellStyle name="计算 2 6 10 2" xfId="31493"/>
    <cellStyle name="常规 17 6 5" xfId="31494"/>
    <cellStyle name="計算方式 2 5 5 2 3 2" xfId="31495"/>
    <cellStyle name="常规 17 8 2 2 2" xfId="31496"/>
    <cellStyle name="常规 3 2 2 7 4" xfId="31497"/>
    <cellStyle name="計算方式 2 5 5 2 4" xfId="31498"/>
    <cellStyle name="常规 17 8 2 3" xfId="31499"/>
    <cellStyle name="常规 3 2 7 3 2" xfId="31500"/>
    <cellStyle name="常规 2 16 2 2" xfId="31501"/>
    <cellStyle name="常规 2 21 2 2" xfId="31502"/>
    <cellStyle name="計算方式 2 5 5 3 3" xfId="31503"/>
    <cellStyle name="常规 17 8 3 2" xfId="31504"/>
    <cellStyle name="常规 17 8 4" xfId="31505"/>
    <cellStyle name="常规 17 9 3" xfId="31506"/>
    <cellStyle name="常规 18 10" xfId="31507"/>
    <cellStyle name="常规 18 10 3" xfId="31508"/>
    <cellStyle name="常规 18 11 2" xfId="31509"/>
    <cellStyle name="好_中远印度各类数据统计201212_1类数据统计201303 2 2" xfId="31510"/>
    <cellStyle name="常规 18 12 2" xfId="31511"/>
    <cellStyle name="常规 18 12 3" xfId="31512"/>
    <cellStyle name="常规 18 13" xfId="31513"/>
    <cellStyle name="常规 18 14" xfId="31514"/>
    <cellStyle name="常规 18 2 2 2" xfId="31515"/>
    <cellStyle name="常规 8 3 8" xfId="31516"/>
    <cellStyle name="常规 18 2 2 2 2" xfId="31517"/>
    <cellStyle name="常规 2 3 3 2 3 2 2 4" xfId="31518"/>
    <cellStyle name="常规 8 3 8 2" xfId="31519"/>
    <cellStyle name="常规 18 2 2 2 3" xfId="31520"/>
    <cellStyle name="常规 8 3 8 3" xfId="31521"/>
    <cellStyle name="常规 18 2 2 3" xfId="31522"/>
    <cellStyle name="常规 8 3 9" xfId="31523"/>
    <cellStyle name="超链接 8 5 2 2" xfId="31524"/>
    <cellStyle name="常规 18 2 2 4" xfId="31525"/>
    <cellStyle name="常规 18 2 3" xfId="31526"/>
    <cellStyle name="常规 18 2 3 2" xfId="31527"/>
    <cellStyle name="常规 8 4 8" xfId="31528"/>
    <cellStyle name="常规 18 2 3 3" xfId="31529"/>
    <cellStyle name="常规 8 4 9" xfId="31530"/>
    <cellStyle name="常规 2 2 4 2 5 2 2" xfId="31531"/>
    <cellStyle name="常规 18 2 4" xfId="31532"/>
    <cellStyle name="常规 18 2 4 2" xfId="31533"/>
    <cellStyle name="常规 8 5 8" xfId="31534"/>
    <cellStyle name="常规 18 2 4 3" xfId="31535"/>
    <cellStyle name="常规 8 5 9" xfId="31536"/>
    <cellStyle name="好_StartUp_2012_1st_Qtr_SKD_Review 2" xfId="31537"/>
    <cellStyle name="常规 2 2 4 2 5 2 3" xfId="31538"/>
    <cellStyle name="常规 18 2 5" xfId="31539"/>
    <cellStyle name="好_StartUp_2012_1st_Qtr_SKD_Review 3" xfId="31540"/>
    <cellStyle name="常规 24 3 2 2" xfId="31541"/>
    <cellStyle name="常规 18 2 6" xfId="31542"/>
    <cellStyle name="常规 18 2 6 2" xfId="31543"/>
    <cellStyle name="常规 18 2 6 3" xfId="31544"/>
    <cellStyle name="常规 3 4 2 3 2" xfId="31545"/>
    <cellStyle name="常规 18 2 7" xfId="31546"/>
    <cellStyle name="常规 3 4 2 3 2 2" xfId="31547"/>
    <cellStyle name="常规 18 2 7 2" xfId="31548"/>
    <cellStyle name="常规 3 4 2 3 2 3" xfId="31549"/>
    <cellStyle name="常规 18 2 7 3" xfId="31550"/>
    <cellStyle name="常规 3 4 2 3 3" xfId="31551"/>
    <cellStyle name="常规 18 2 8" xfId="31552"/>
    <cellStyle name="常规 3 4 2 3 3 2" xfId="31553"/>
    <cellStyle name="常规 18 2 8 2" xfId="31554"/>
    <cellStyle name="常规 3 4 2 3 3 3" xfId="31555"/>
    <cellStyle name="常规 18 2 8 3" xfId="31556"/>
    <cellStyle name="常规 3 4 2 3 4" xfId="31557"/>
    <cellStyle name="常规 18 2 9" xfId="31558"/>
    <cellStyle name="常规 3 4 2 3 4 3" xfId="31559"/>
    <cellStyle name="常规 18 2 9 3" xfId="31560"/>
    <cellStyle name="常规 18 3 10" xfId="31561"/>
    <cellStyle name="常规 6 6 4 3 2" xfId="31562"/>
    <cellStyle name="常规 18 3 11" xfId="31563"/>
    <cellStyle name="常规 18 3 2 2" xfId="31564"/>
    <cellStyle name="常规 23 3 2 2" xfId="31565"/>
    <cellStyle name="常规 9 3 8" xfId="31566"/>
    <cellStyle name="超链接 2 5 2 3 6" xfId="31567"/>
    <cellStyle name="常规 18 3 2 2 2" xfId="31568"/>
    <cellStyle name="常规 9 3 8 2" xfId="31569"/>
    <cellStyle name="常规 18 3 2 3" xfId="31570"/>
    <cellStyle name="常规 3 3 2 3 2" xfId="31571"/>
    <cellStyle name="常规 9 3 9" xfId="31572"/>
    <cellStyle name="超链接 8 6 2 2" xfId="31573"/>
    <cellStyle name="常规 18 3 2 4" xfId="31574"/>
    <cellStyle name="常规 3 3 2 3 3" xfId="31575"/>
    <cellStyle name="常规 18 3 3" xfId="31576"/>
    <cellStyle name="常规 23 3 3" xfId="31577"/>
    <cellStyle name="常规 18 3 3 2" xfId="31578"/>
    <cellStyle name="常规 9 4 8" xfId="31579"/>
    <cellStyle name="常规 18 3 3 3" xfId="31580"/>
    <cellStyle name="常规 3 3 2 4 2" xfId="31581"/>
    <cellStyle name="常规 9 4 9" xfId="31582"/>
    <cellStyle name="常规 18 3 4" xfId="31583"/>
    <cellStyle name="常规 18 3 4 2" xfId="31584"/>
    <cellStyle name="常规 18 3 4 3" xfId="31585"/>
    <cellStyle name="常规 3 3 2 5 2" xfId="31586"/>
    <cellStyle name="常规 18 3 5" xfId="31587"/>
    <cellStyle name="常规 18 3 5 2" xfId="31588"/>
    <cellStyle name="常规 18 3 6" xfId="31589"/>
    <cellStyle name="超链接 3 2 2 2 2 2 7" xfId="31590"/>
    <cellStyle name="常规 18 3 6 2" xfId="31591"/>
    <cellStyle name="常规 18 3 6 3" xfId="31592"/>
    <cellStyle name="常规 3 3 2 7 2" xfId="31593"/>
    <cellStyle name="常规 3 4 2 4 2" xfId="31594"/>
    <cellStyle name="常规 18 3 7" xfId="31595"/>
    <cellStyle name="常规 3 4 2 4 2 2" xfId="31596"/>
    <cellStyle name="常规 18 3 7 2" xfId="31597"/>
    <cellStyle name="常规 3 4 2 4 3" xfId="31598"/>
    <cellStyle name="常规 18 3 8" xfId="31599"/>
    <cellStyle name="常规 3 4 2 4 3 2" xfId="31600"/>
    <cellStyle name="常规 18 3 8 2" xfId="31601"/>
    <cellStyle name="常规 3 4 2 4 4" xfId="31602"/>
    <cellStyle name="常规 18 3 9" xfId="31603"/>
    <cellStyle name="常规 18 3 9 2" xfId="31604"/>
    <cellStyle name="常规 18 4 10" xfId="31605"/>
    <cellStyle name="常规 18 4 11" xfId="31606"/>
    <cellStyle name="常规 2 2 2 2 4 3 2 2 2" xfId="31607"/>
    <cellStyle name="輸入 2 12 10 2" xfId="31608"/>
    <cellStyle name="常规 18 4 2 2" xfId="31609"/>
    <cellStyle name="常规 18 4 2 2 2" xfId="31610"/>
    <cellStyle name="常规 18 4 2 2 3" xfId="31611"/>
    <cellStyle name="輸入 2 12 10 3" xfId="31612"/>
    <cellStyle name="常规 18 4 2 3" xfId="31613"/>
    <cellStyle name="常规 3 3 3 3 2" xfId="31614"/>
    <cellStyle name="常规 2 2 2 2 4 3 2 2 3" xfId="31615"/>
    <cellStyle name="常规 18 4 2 4" xfId="31616"/>
    <cellStyle name="常规 3 3 3 3 3" xfId="31617"/>
    <cellStyle name="常规 2 2 2 2 4 3 2 3" xfId="31618"/>
    <cellStyle name="輸入 2 12 11" xfId="31619"/>
    <cellStyle name="常规 18 4 3" xfId="31620"/>
    <cellStyle name="常规 18 4 3 2" xfId="31621"/>
    <cellStyle name="常规 18 4 3 3" xfId="31622"/>
    <cellStyle name="常规 3 3 3 4 2" xfId="31623"/>
    <cellStyle name="常规 18 4 5" xfId="31624"/>
    <cellStyle name="計算方式 9 2 3 3" xfId="31625"/>
    <cellStyle name="常规 18 4 5 2" xfId="31626"/>
    <cellStyle name="常规 18 4 5 3" xfId="31627"/>
    <cellStyle name="常规 3 3 3 6 2" xfId="31628"/>
    <cellStyle name="計算方式 9 2 4 3" xfId="31629"/>
    <cellStyle name="常规 18 4 6 2" xfId="31630"/>
    <cellStyle name="常规 18 4 6 3" xfId="31631"/>
    <cellStyle name="超链接 3 4 2 4 3 3 3" xfId="31632"/>
    <cellStyle name="常规 3 4 2 5 2 2" xfId="31633"/>
    <cellStyle name="常规 18 4 7 2" xfId="31634"/>
    <cellStyle name="超链接 3 4 2 4 3 3 4" xfId="31635"/>
    <cellStyle name="常规 3 4 2 5 2 3" xfId="31636"/>
    <cellStyle name="常规 18 4 7 3" xfId="31637"/>
    <cellStyle name="常规 3 4 2 5 3" xfId="31638"/>
    <cellStyle name="超链接 2 7 3 2 3 2 2" xfId="31639"/>
    <cellStyle name="常规 18 4 8" xfId="31640"/>
    <cellStyle name="常规 18 4 8 2" xfId="31641"/>
    <cellStyle name="常规 18 4 8 3" xfId="31642"/>
    <cellStyle name="常规 18 5 10" xfId="31643"/>
    <cellStyle name="常规 18 5 11" xfId="31644"/>
    <cellStyle name="常规 18 5 2 2" xfId="31645"/>
    <cellStyle name="超链接 2 7 2 3 6" xfId="31646"/>
    <cellStyle name="常规 18 5 2 2 2" xfId="31647"/>
    <cellStyle name="常规 18 5 2 2 3" xfId="31648"/>
    <cellStyle name="常规 18 5 2 3" xfId="31649"/>
    <cellStyle name="常规 3 3 4 3 2" xfId="31650"/>
    <cellStyle name="常规 18 5 2 4" xfId="31651"/>
    <cellStyle name="常规 3 3 4 3 3" xfId="31652"/>
    <cellStyle name="超链接 3 6 3 2 3" xfId="31653"/>
    <cellStyle name="常规 18 5 3" xfId="31654"/>
    <cellStyle name="常规 18 5 3 2" xfId="31655"/>
    <cellStyle name="常规 18 5 3 3" xfId="31656"/>
    <cellStyle name="常规 3 3 4 4 2" xfId="31657"/>
    <cellStyle name="超链接 3 6 3 3 3" xfId="31658"/>
    <cellStyle name="常规 18 6 3" xfId="31659"/>
    <cellStyle name="常规 18 7 3" xfId="31660"/>
    <cellStyle name="常规 18 8 2" xfId="31661"/>
    <cellStyle name="常规 18 8 3" xfId="31662"/>
    <cellStyle name="超链接 3 6 3 6" xfId="31663"/>
    <cellStyle name="常规 18 9" xfId="31664"/>
    <cellStyle name="常规 18 9 2" xfId="31665"/>
    <cellStyle name="常规 18 9 3" xfId="31666"/>
    <cellStyle name="常规 19 10 2" xfId="31667"/>
    <cellStyle name="常规 19 10 3" xfId="31668"/>
    <cellStyle name="常规 19 11" xfId="31669"/>
    <cellStyle name="计算 2 2 2 3 2 3" xfId="31670"/>
    <cellStyle name="常规 19 11 2" xfId="31671"/>
    <cellStyle name="常规 42 5 2 2" xfId="31672"/>
    <cellStyle name="计算 2 2 2 3 2 4" xfId="31673"/>
    <cellStyle name="常规 19 11 3" xfId="31674"/>
    <cellStyle name="常规 19 12" xfId="31675"/>
    <cellStyle name="计算 2 2 2 3 3 3" xfId="31676"/>
    <cellStyle name="常规 19 12 2" xfId="31677"/>
    <cellStyle name="一般 10 3 2 6" xfId="31678"/>
    <cellStyle name="常规 42 5 3 2" xfId="31679"/>
    <cellStyle name="常规 19 12 3" xfId="31680"/>
    <cellStyle name="计算 2 2 2 3 4 3" xfId="31681"/>
    <cellStyle name="常规 19 13 2" xfId="31682"/>
    <cellStyle name="超链接 2 2 3 2 2 2" xfId="31683"/>
    <cellStyle name="常规 42 5 4 2" xfId="31684"/>
    <cellStyle name="常规 19 13 3" xfId="31685"/>
    <cellStyle name="常规 19 2 2" xfId="31686"/>
    <cellStyle name="常规 19 2 3" xfId="31687"/>
    <cellStyle name="常规 19 2 4" xfId="31688"/>
    <cellStyle name="常规 19 2 5" xfId="31689"/>
    <cellStyle name="常规 19 3" xfId="31690"/>
    <cellStyle name="常规 24 3" xfId="31691"/>
    <cellStyle name="常规 19 3 2" xfId="31692"/>
    <cellStyle name="常规 24 3 2" xfId="31693"/>
    <cellStyle name="常规 19 3 3" xfId="31694"/>
    <cellStyle name="常规 24 3 3" xfId="31695"/>
    <cellStyle name="常规 19 4" xfId="31696"/>
    <cellStyle name="常规 24 4" xfId="31697"/>
    <cellStyle name="常规 2 2 2 2 4 4 2" xfId="31698"/>
    <cellStyle name="常规 19 4 2 2" xfId="31699"/>
    <cellStyle name="常规 2 2 2 2 4 4 2 3" xfId="31700"/>
    <cellStyle name="常规 19 4 3" xfId="31701"/>
    <cellStyle name="超链接 3 6 4 2" xfId="31702"/>
    <cellStyle name="常规 19 5" xfId="31703"/>
    <cellStyle name="常规 24 5" xfId="31704"/>
    <cellStyle name="常规 2 2 2 2 4 4 3" xfId="31705"/>
    <cellStyle name="常规 19 5 2 3" xfId="31706"/>
    <cellStyle name="常规 3 4 4 3 2" xfId="31707"/>
    <cellStyle name="常规 19 5 3 2" xfId="31708"/>
    <cellStyle name="常规 19 5 3 3" xfId="31709"/>
    <cellStyle name="常规 3 4 4 4 2" xfId="31710"/>
    <cellStyle name="常规 19 5 4 2" xfId="31711"/>
    <cellStyle name="常规 19 5 4 3" xfId="31712"/>
    <cellStyle name="常规 3 4 4 5 2" xfId="31713"/>
    <cellStyle name="常规 19 5 5" xfId="31714"/>
    <cellStyle name="常规 19 5 6" xfId="31715"/>
    <cellStyle name="超链接 3 6 4 3" xfId="31716"/>
    <cellStyle name="常规 19 6" xfId="31717"/>
    <cellStyle name="常规 24 6" xfId="31718"/>
    <cellStyle name="常规 2 2 2 2 4 4 4" xfId="31719"/>
    <cellStyle name="常规 19 6 3" xfId="31720"/>
    <cellStyle name="常规 19 8 2" xfId="31721"/>
    <cellStyle name="常规 19 8 3" xfId="31722"/>
    <cellStyle name="常规 2 10" xfId="31723"/>
    <cellStyle name="常规 2 2 2 6 3" xfId="31724"/>
    <cellStyle name="警告文字 2 3 3 3" xfId="31725"/>
    <cellStyle name="常规 4 6 3 4" xfId="31726"/>
    <cellStyle name="常规 2 10 11" xfId="31727"/>
    <cellStyle name="合計 4 2" xfId="31728"/>
    <cellStyle name="常规 2 10 12" xfId="31729"/>
    <cellStyle name="合計 10" xfId="31730"/>
    <cellStyle name="常规 2 10 2" xfId="31731"/>
    <cellStyle name="常规 2 2 2 6 3 2" xfId="31732"/>
    <cellStyle name="合計 10 2 3" xfId="31733"/>
    <cellStyle name="常规 2 10 2 2 3" xfId="31734"/>
    <cellStyle name="合計 11" xfId="31735"/>
    <cellStyle name="常规 2 10 3" xfId="31736"/>
    <cellStyle name="常规 2 2 2 6 3 3" xfId="31737"/>
    <cellStyle name="合計 11 2 3" xfId="31738"/>
    <cellStyle name="常规 2 10 3 2 3" xfId="31739"/>
    <cellStyle name="合計 12" xfId="31740"/>
    <cellStyle name="常规 2 10 4" xfId="31741"/>
    <cellStyle name="常规 2 2 2 6 3 4" xfId="31742"/>
    <cellStyle name="合計 12 2" xfId="31743"/>
    <cellStyle name="常规 2 10 4 2" xfId="31744"/>
    <cellStyle name="常规 2 2 4 2 4 2 2 3" xfId="31745"/>
    <cellStyle name="常规 2 2 2 2 2 2 2 7" xfId="31746"/>
    <cellStyle name="合計 12 2 2" xfId="31747"/>
    <cellStyle name="常规 2 10 4 2 2" xfId="31748"/>
    <cellStyle name="合計 12 3" xfId="31749"/>
    <cellStyle name="常规 2 10 4 3" xfId="31750"/>
    <cellStyle name="合計 13 3" xfId="31751"/>
    <cellStyle name="超链接 3 4 2 2 8" xfId="31752"/>
    <cellStyle name="常规 2 10 5 3" xfId="31753"/>
    <cellStyle name="合計 14" xfId="31754"/>
    <cellStyle name="常规 2 10 6" xfId="31755"/>
    <cellStyle name="合計 14 2" xfId="31756"/>
    <cellStyle name="超链接 3 4 2 3 7" xfId="31757"/>
    <cellStyle name="常规 2 10 6 2" xfId="31758"/>
    <cellStyle name="合計 14 3" xfId="31759"/>
    <cellStyle name="超链接 3 4 2 3 8" xfId="31760"/>
    <cellStyle name="常规 2 10 6 3" xfId="31761"/>
    <cellStyle name="合計 15" xfId="31762"/>
    <cellStyle name="常规 2 10 7" xfId="31763"/>
    <cellStyle name="合計 17" xfId="31764"/>
    <cellStyle name="常规 2 10 9" xfId="31765"/>
    <cellStyle name="常规 2 10 9 2" xfId="31766"/>
    <cellStyle name="常规 2 10 9 3" xfId="31767"/>
    <cellStyle name="計算方式 2 4 5 2 2 2" xfId="31768"/>
    <cellStyle name="常规 2 11" xfId="31769"/>
    <cellStyle name="常规 2 2 2 6 4" xfId="31770"/>
    <cellStyle name="输入 2 2 2 3 2 2" xfId="31771"/>
    <cellStyle name="常规 2 11 10" xfId="31772"/>
    <cellStyle name="输入 2 2 2 3 2 3" xfId="31773"/>
    <cellStyle name="常规 2 11 11" xfId="31774"/>
    <cellStyle name="常规 3 2 2 3" xfId="31775"/>
    <cellStyle name="常规 2 11 2" xfId="31776"/>
    <cellStyle name="常规 3 2 2 3 3 2 2" xfId="31777"/>
    <cellStyle name="見出し 2 2 2 3" xfId="31778"/>
    <cellStyle name="壞_Annie_201302 2" xfId="31779"/>
    <cellStyle name="常规 2 11 2 3 2 2" xfId="31780"/>
    <cellStyle name="常规 3 2 2 4" xfId="31781"/>
    <cellStyle name="常规 2 11 3" xfId="31782"/>
    <cellStyle name="常规 3 2 2 5" xfId="31783"/>
    <cellStyle name="常规 2 11 4" xfId="31784"/>
    <cellStyle name="常规 3 2 2 5 2 2" xfId="31785"/>
    <cellStyle name="常规 2 11 4 2 2" xfId="31786"/>
    <cellStyle name="常规 3 2 2 5 3" xfId="31787"/>
    <cellStyle name="常规 2 11 4 3" xfId="31788"/>
    <cellStyle name="常规 3 2 2 6" xfId="31789"/>
    <cellStyle name="常规 2 11 5" xfId="31790"/>
    <cellStyle name="常规 3 2 2 6 2" xfId="31791"/>
    <cellStyle name="超链接 3 4 3 2 7" xfId="31792"/>
    <cellStyle name="常规 2 11 5 2" xfId="31793"/>
    <cellStyle name="常规 3 2 2 6 3" xfId="31794"/>
    <cellStyle name="超链接 3 4 3 2 8" xfId="31795"/>
    <cellStyle name="常规 2 11 5 3" xfId="31796"/>
    <cellStyle name="常规 3 2 2 7" xfId="31797"/>
    <cellStyle name="常规 2 11 6" xfId="31798"/>
    <cellStyle name="常规 3 2 3 6" xfId="31799"/>
    <cellStyle name="常规 2 12 5" xfId="31800"/>
    <cellStyle name="常规 3 2 3 7" xfId="31801"/>
    <cellStyle name="常规 2 12 6" xfId="31802"/>
    <cellStyle name="常规 3 2 4 7" xfId="31803"/>
    <cellStyle name="常规 2 13 6" xfId="31804"/>
    <cellStyle name="常规 2 14 2" xfId="31805"/>
    <cellStyle name="常规 8 3 2 3 3 2" xfId="31806"/>
    <cellStyle name="常规 3 2 5 3" xfId="31807"/>
    <cellStyle name="常规 3 2 5 4" xfId="31808"/>
    <cellStyle name="常规 2 14 3" xfId="31809"/>
    <cellStyle name="常规 3 2 6 3" xfId="31810"/>
    <cellStyle name="常规 2 15 2" xfId="31811"/>
    <cellStyle name="常规 2 20 2" xfId="31812"/>
    <cellStyle name="常规 3 2 6 3 2" xfId="31813"/>
    <cellStyle name="常规 2 15 2 2" xfId="31814"/>
    <cellStyle name="常规 2 20 2 2" xfId="31815"/>
    <cellStyle name="常规 3 2 6 3 3" xfId="31816"/>
    <cellStyle name="常规 2 15 2 3" xfId="31817"/>
    <cellStyle name="常规 2 20 2 3" xfId="31818"/>
    <cellStyle name="常规 3 2 6 4" xfId="31819"/>
    <cellStyle name="常规 2 15 3" xfId="31820"/>
    <cellStyle name="常规 2 20 3" xfId="31821"/>
    <cellStyle name="常规 3 2 7 3" xfId="31822"/>
    <cellStyle name="常规 2 16 2" xfId="31823"/>
    <cellStyle name="常规 2 21 2" xfId="31824"/>
    <cellStyle name="計算方式 2 5 5 2 5" xfId="31825"/>
    <cellStyle name="常规 3 2 7 3 3" xfId="31826"/>
    <cellStyle name="常规 2 16 2 3" xfId="31827"/>
    <cellStyle name="常规 2 21 2 3" xfId="31828"/>
    <cellStyle name="常规 2 16 2 4" xfId="31829"/>
    <cellStyle name="常规 2 21 2 4" xfId="31830"/>
    <cellStyle name="常规 3 2 7 4" xfId="31831"/>
    <cellStyle name="常规 2 16 3" xfId="31832"/>
    <cellStyle name="常规 2 21 3" xfId="31833"/>
    <cellStyle name="常规 2 16 3 2" xfId="31834"/>
    <cellStyle name="常规 2 21 3 2" xfId="31835"/>
    <cellStyle name="常规 2 16 3 3" xfId="31836"/>
    <cellStyle name="常规 2 21 3 3" xfId="31837"/>
    <cellStyle name="常规 2 17" xfId="31838"/>
    <cellStyle name="常规 2 22" xfId="31839"/>
    <cellStyle name="常规 2 17 12" xfId="31840"/>
    <cellStyle name="常规 3 2 8 3" xfId="31841"/>
    <cellStyle name="输出 2 6 12" xfId="31842"/>
    <cellStyle name="常规 2 17 2" xfId="31843"/>
    <cellStyle name="常规 2 22 2" xfId="31844"/>
    <cellStyle name="常规 3 2 8 4" xfId="31845"/>
    <cellStyle name="常规 2 17 3" xfId="31846"/>
    <cellStyle name="常规 2 22 3" xfId="31847"/>
    <cellStyle name="常规 4 4 3 3 2 2 2" xfId="31848"/>
    <cellStyle name="常规 2 17 6" xfId="31849"/>
    <cellStyle name="常规 2 22 6" xfId="31850"/>
    <cellStyle name="常规 3 3 2 2 2 4 4" xfId="31851"/>
    <cellStyle name="常规 2 17 8" xfId="31852"/>
    <cellStyle name="常规 2 22 8" xfId="31853"/>
    <cellStyle name="常规 2 18" xfId="31854"/>
    <cellStyle name="常规 2 23" xfId="31855"/>
    <cellStyle name="常规 2 20 9 2" xfId="31856"/>
    <cellStyle name="常规 3 2 9 3" xfId="31857"/>
    <cellStyle name="常规 2 18 2" xfId="31858"/>
    <cellStyle name="常规 2 23 2" xfId="31859"/>
    <cellStyle name="常规 2 18 3" xfId="31860"/>
    <cellStyle name="常规 2 23 3" xfId="31861"/>
    <cellStyle name="常规 4 4 3 3 2 3 2" xfId="31862"/>
    <cellStyle name="常规 2 18 6" xfId="31863"/>
    <cellStyle name="常规 2 18 6 3" xfId="31864"/>
    <cellStyle name="常规 4 2 8 2" xfId="31865"/>
    <cellStyle name="常规 2 18 7 3" xfId="31866"/>
    <cellStyle name="常规 4 2 9 2" xfId="31867"/>
    <cellStyle name="常规 2 18 8" xfId="31868"/>
    <cellStyle name="常规 2 18 8 3" xfId="31869"/>
    <cellStyle name="常规 2 19" xfId="31870"/>
    <cellStyle name="常规 2 24" xfId="31871"/>
    <cellStyle name="常规 2 20 9 3" xfId="31872"/>
    <cellStyle name="常规 2 19 10" xfId="31873"/>
    <cellStyle name="常规 48 7 2" xfId="31874"/>
    <cellStyle name="常规 6 3 2 8 2" xfId="31875"/>
    <cellStyle name="常规 2 19 11" xfId="31876"/>
    <cellStyle name="常规 48 7 3" xfId="31877"/>
    <cellStyle name="常规 6 3 2 8 3" xfId="31878"/>
    <cellStyle name="常规 2 19 2" xfId="31879"/>
    <cellStyle name="常规 2 24 2" xfId="31880"/>
    <cellStyle name="常规 2 19 3" xfId="31881"/>
    <cellStyle name="常规 2 24 3" xfId="31882"/>
    <cellStyle name="常规 2 19 6" xfId="31883"/>
    <cellStyle name="常规 2 19 7" xfId="31884"/>
    <cellStyle name="常规 5 11 8 3" xfId="31885"/>
    <cellStyle name="常规 2 19 8 2" xfId="31886"/>
    <cellStyle name="常规 2 19 8 3" xfId="31887"/>
    <cellStyle name="输出 2 2 2 8" xfId="31888"/>
    <cellStyle name="常规 4 2 3 5 2 3" xfId="31889"/>
    <cellStyle name="常规 5 11 9 3" xfId="31890"/>
    <cellStyle name="常规 2 19 9 2" xfId="31891"/>
    <cellStyle name="常规 2 19 9 3" xfId="31892"/>
    <cellStyle name="常规 2 2 10 4" xfId="31893"/>
    <cellStyle name="常规 2 2 11 3" xfId="31894"/>
    <cellStyle name="常规 2 2 13" xfId="31895"/>
    <cellStyle name="常规 2 2 13 3" xfId="31896"/>
    <cellStyle name="常规 2 2 14" xfId="31897"/>
    <cellStyle name="常规 2 2 14 3" xfId="31898"/>
    <cellStyle name="常规 2 2 15 2" xfId="31899"/>
    <cellStyle name="常规 2 2 20 2" xfId="31900"/>
    <cellStyle name="常规 2 2 15 3" xfId="31901"/>
    <cellStyle name="常规 2 2 20 3" xfId="31902"/>
    <cellStyle name="常规 2 2 16 3" xfId="31903"/>
    <cellStyle name="常规 2 2 21 3" xfId="31904"/>
    <cellStyle name="输入 2 2 6 11" xfId="31905"/>
    <cellStyle name="常规 2 2 17" xfId="31906"/>
    <cellStyle name="常规 2 2 22" xfId="31907"/>
    <cellStyle name="常规 2 2 18" xfId="31908"/>
    <cellStyle name="常规 2 2 23" xfId="31909"/>
    <cellStyle name="常规 2 2 18 3" xfId="31910"/>
    <cellStyle name="常规 2 2 23 3" xfId="31911"/>
    <cellStyle name="常规 2 3 5 2 2 2 4" xfId="31912"/>
    <cellStyle name="常规 2 2 19" xfId="31913"/>
    <cellStyle name="常规 2 2 24" xfId="31914"/>
    <cellStyle name="計算方式 2 3 5 12" xfId="31915"/>
    <cellStyle name="常规 5 2 2 2 9" xfId="31916"/>
    <cellStyle name="常规 2 2 19 2" xfId="31917"/>
    <cellStyle name="常规 2 2 19 3" xfId="31918"/>
    <cellStyle name="常规 2 2 2" xfId="31919"/>
    <cellStyle name="常规 2 2 2 10" xfId="31920"/>
    <cellStyle name="輸入 2 5 5" xfId="31921"/>
    <cellStyle name="常规 2 2 2 10 2" xfId="31922"/>
    <cellStyle name="輸入 2 5 6" xfId="31923"/>
    <cellStyle name="常规 2 2 2 10 3" xfId="31924"/>
    <cellStyle name="超链接 2 2 3 3 4 2" xfId="31925"/>
    <cellStyle name="常规 2 2 2 11" xfId="31926"/>
    <cellStyle name="常规 42 6 6 2" xfId="31927"/>
    <cellStyle name="輸入 2 6 5" xfId="31928"/>
    <cellStyle name="常规 2 2 2 11 2" xfId="31929"/>
    <cellStyle name="常规 42 6 6 2 2" xfId="31930"/>
    <cellStyle name="輸入 2 6 6" xfId="31931"/>
    <cellStyle name="好_中远印度各类数据统计201212_东南亚分部各类数据统计201303 xls201304 2" xfId="31932"/>
    <cellStyle name="常规 2 2 2 11 3" xfId="31933"/>
    <cellStyle name="常规 2 2 2 12" xfId="31934"/>
    <cellStyle name="常规 42 6 6 3" xfId="31935"/>
    <cellStyle name="輸入 2 7 5" xfId="31936"/>
    <cellStyle name="常规 2 2 2 12 2" xfId="31937"/>
    <cellStyle name="常规 2 2 2 12 3" xfId="31938"/>
    <cellStyle name="常规 2 2 2 13" xfId="31939"/>
    <cellStyle name="常规 2 2 2 13 2" xfId="31940"/>
    <cellStyle name="常规 2 2 2 13 3" xfId="31941"/>
    <cellStyle name="常规 2 2 2 14" xfId="31942"/>
    <cellStyle name="常规 2 2 2 14 2" xfId="31943"/>
    <cellStyle name="常规 2 2 2 14 3" xfId="31944"/>
    <cellStyle name="常规 2 2 2 16" xfId="31945"/>
    <cellStyle name="常规 2 2 2 2" xfId="31946"/>
    <cellStyle name="常规 8 4 3 3" xfId="31947"/>
    <cellStyle name="常规 2 2 2 2 2" xfId="31948"/>
    <cellStyle name="常规 3 2 3 2 3 5" xfId="31949"/>
    <cellStyle name="常规 8 4 3 3 2" xfId="31950"/>
    <cellStyle name="常规 2 2 2 2 2 2" xfId="31951"/>
    <cellStyle name="常规 2 2 2 2 2 2 2" xfId="31952"/>
    <cellStyle name="常规 2 2 2 2 2 2 2 2" xfId="31953"/>
    <cellStyle name="常规 2 2 2 2 2 2 2 2 2 2 2 2" xfId="31954"/>
    <cellStyle name="常规 5 2 10" xfId="31955"/>
    <cellStyle name="常规 2 2 2 2 2 2 2 2 2 2 2 3" xfId="31956"/>
    <cellStyle name="常规 5 2 11" xfId="31957"/>
    <cellStyle name="常规 2 2 2 2 2 2 2 2 2 2 3" xfId="31958"/>
    <cellStyle name="說明文字 5" xfId="31959"/>
    <cellStyle name="常规 2 2 2 2 2 2 2 2 3" xfId="31960"/>
    <cellStyle name="說明文字 6" xfId="31961"/>
    <cellStyle name="常规 2 2 2 2 2 2 2 2 4" xfId="31962"/>
    <cellStyle name="常规 2 2 2 2 2 2 2 3" xfId="31963"/>
    <cellStyle name="常规 42 4 3 9 2" xfId="31964"/>
    <cellStyle name="货币 2 4 2" xfId="31965"/>
    <cellStyle name="常规 2 2 2 2 2 2 2 3 2 2 3" xfId="31966"/>
    <cellStyle name="計算方式 6 2 5" xfId="31967"/>
    <cellStyle name="常规 2 2 2 2 2 2 2 3 3" xfId="31968"/>
    <cellStyle name="常规 2 2 2 2 2 2 2 4" xfId="31969"/>
    <cellStyle name="計算方式 2 3 2 6" xfId="31970"/>
    <cellStyle name="常规 2 2 2 2 2 2 2 4 2" xfId="31971"/>
    <cellStyle name="常规 2 2 2 2 2 2 2 4 3" xfId="31972"/>
    <cellStyle name="常规 2 2 2 2 2 2 2 5" xfId="31973"/>
    <cellStyle name="常规 2 2 2 2 2 2 3" xfId="31974"/>
    <cellStyle name="常规 2 2 2 2 2 2 3 2" xfId="31975"/>
    <cellStyle name="常规 2 2 2 2 2 2 3 2 2" xfId="31976"/>
    <cellStyle name="보통 2 2 4" xfId="31977"/>
    <cellStyle name="常规 2 2 2 2 2 2 3 2 2 2" xfId="31978"/>
    <cellStyle name="常规 9 2 13 6" xfId="31979"/>
    <cellStyle name="超链接 3 4 2 2 2 2 2" xfId="31980"/>
    <cellStyle name="超链接 3 3 3 3 5" xfId="31981"/>
    <cellStyle name="常规 2 3 3 3 2 3 2 3" xfId="31982"/>
    <cellStyle name="常规 2 2 2 2 2 2 3 2 2 2 2" xfId="31983"/>
    <cellStyle name="常规 9 2 13 6 2" xfId="31984"/>
    <cellStyle name="常规 2 2 2 2 2 2 3 2 2 2 3" xfId="31985"/>
    <cellStyle name="常规 9 2 13 6 3" xfId="31986"/>
    <cellStyle name="메모 10 2" xfId="31987"/>
    <cellStyle name="常规 2 2 2 2 2 2 3 2 2 4" xfId="31988"/>
    <cellStyle name="常规 9 2 13 8" xfId="31989"/>
    <cellStyle name="常规 2 2 2 2 2 2 3 2 3" xfId="31990"/>
    <cellStyle name="常规 2 2 2 2 2 2 3 2 4" xfId="31991"/>
    <cellStyle name="常规 2 2 2 2 2 2 3 3" xfId="31992"/>
    <cellStyle name="計算方式 7 2 4" xfId="31993"/>
    <cellStyle name="常规 2 2 2 2 2 2 3 3 2" xfId="31994"/>
    <cellStyle name="計算方式 7 2 4 2" xfId="31995"/>
    <cellStyle name="常规 2 2 2 2 2 2 3 3 2 2" xfId="31996"/>
    <cellStyle name="計算方式 7 2 5" xfId="31997"/>
    <cellStyle name="常规 2 2 2 2 2 2 3 3 3" xfId="31998"/>
    <cellStyle name="計算方式 7 2 6" xfId="31999"/>
    <cellStyle name="常规 2 2 2 2 2 2 3 3 4" xfId="32000"/>
    <cellStyle name="常规 2 2 2 2 2 2 3 4" xfId="32001"/>
    <cellStyle name="常规 2 2 2 2 2 2 3 5" xfId="32002"/>
    <cellStyle name="常规 2 2 2 2 2 2 4" xfId="32003"/>
    <cellStyle name="常规 2 2 2 2 2 2 4 2" xfId="32004"/>
    <cellStyle name="常规 2 2 2 2 2 2 4 2 2" xfId="32005"/>
    <cellStyle name="常规 2 2 2 2 2 2 4 2 2 2" xfId="32006"/>
    <cellStyle name="常规 2 2 2 2 2 3 4 5" xfId="32007"/>
    <cellStyle name="常规 2 2 2 2 2 2 4 2 3" xfId="32008"/>
    <cellStyle name="常规 2 2 2 2 2 2 4 2 4" xfId="32009"/>
    <cellStyle name="常规 2 2 2 2 2 2 4 3" xfId="32010"/>
    <cellStyle name="超链接 3 4 2 3 4" xfId="32011"/>
    <cellStyle name="常规 2 3 3 3 3 2 2 2" xfId="32012"/>
    <cellStyle name="常规 2 2 2 2 2 2 4 4" xfId="32013"/>
    <cellStyle name="常规 2 2 2 2 2 3" xfId="32014"/>
    <cellStyle name="常规 2 2 2 2 2 3 2" xfId="32015"/>
    <cellStyle name="常规 2 2 2 2 2 3 2 2" xfId="32016"/>
    <cellStyle name="超链接 2 8 2 3" xfId="32017"/>
    <cellStyle name="常规 2 2 2 2 2 3 2 2 2" xfId="32018"/>
    <cellStyle name="요약 2 3 2 9" xfId="32019"/>
    <cellStyle name="超链接 5 2 2 8" xfId="32020"/>
    <cellStyle name="超链接 2 8 2 3 2" xfId="32021"/>
    <cellStyle name="常规 2 2 2 2 2 3 2 2 2 2" xfId="32022"/>
    <cellStyle name="常规 2 2 2 2 2 3 2 2 2 3" xfId="32023"/>
    <cellStyle name="常规 2 2 2 2 2 3 2 2 2 4" xfId="32024"/>
    <cellStyle name="超链接 2 8 2 4" xfId="32025"/>
    <cellStyle name="常规 2 2 2 2 2 3 2 2 3" xfId="32026"/>
    <cellStyle name="常规 3 2 3 3 2 2 2 2 2" xfId="32027"/>
    <cellStyle name="超链接 2 8 2 5" xfId="32028"/>
    <cellStyle name="常规 2 2 2 2 2 3 2 2 4" xfId="32029"/>
    <cellStyle name="常规 2 2 2 2 2 3 2 3" xfId="32030"/>
    <cellStyle name="超链接 2 8 3 4" xfId="32031"/>
    <cellStyle name="常规 2 2 2 2 2 3 2 3 3" xfId="32032"/>
    <cellStyle name="超链接 2 8 3 5" xfId="32033"/>
    <cellStyle name="常规 2 2 2 2 2 3 2 3 4" xfId="32034"/>
    <cellStyle name="常规 3 14 2 2 2" xfId="32035"/>
    <cellStyle name="常规 2 2 2 2 2 3 2 4" xfId="32036"/>
    <cellStyle name="常规 3 3 3 2 6 2" xfId="32037"/>
    <cellStyle name="常规 2 2 2 2 2 3 2 5" xfId="32038"/>
    <cellStyle name="常规 2 2 2 2 2 3 3" xfId="32039"/>
    <cellStyle name="常规 2 2 2 2 2 3 3 2" xfId="32040"/>
    <cellStyle name="超链接 2 9 2 3" xfId="32041"/>
    <cellStyle name="常规 2 2 2 2 2 3 3 2 2" xfId="32042"/>
    <cellStyle name="超链接 2 9 2 4" xfId="32043"/>
    <cellStyle name="常规 2 2 2 2 2 3 3 2 3" xfId="32044"/>
    <cellStyle name="超链接 2 9 2 5" xfId="32045"/>
    <cellStyle name="常规 2 2 2 2 2 3 3 2 4" xfId="32046"/>
    <cellStyle name="常规 2 2 2 2 2 3 3 3" xfId="32047"/>
    <cellStyle name="常规 2 2 2 2 2 3 3 4" xfId="32048"/>
    <cellStyle name="常规 2 2 2 2 2 3 4 2 2" xfId="32049"/>
    <cellStyle name="常规 2 3 2 2 2 2 2 2 4" xfId="32050"/>
    <cellStyle name="常规 2 2 2 2 2 3 4 2 3" xfId="32051"/>
    <cellStyle name="常规 42 4 3 2 2 3 2" xfId="32052"/>
    <cellStyle name="常规 2 2 2 2 2 3 4 4" xfId="32053"/>
    <cellStyle name="常规 2 2 2 2 2 3 9" xfId="32054"/>
    <cellStyle name="常规 2 2 2 2 2 4" xfId="32055"/>
    <cellStyle name="輸入 2 5 5 2 10" xfId="32056"/>
    <cellStyle name="常规 2 2 2 2 2 4 2" xfId="32057"/>
    <cellStyle name="超链接 3 8 2 4" xfId="32058"/>
    <cellStyle name="常规 2 2 2 2 2 4 2 2 3" xfId="32059"/>
    <cellStyle name="常规 2 2 2 2 2 4 2 2 4" xfId="32060"/>
    <cellStyle name="常规 2 2 2 2 2 4 2 3" xfId="32061"/>
    <cellStyle name="常规 3 2 4 2 3 2 2 2" xfId="32062"/>
    <cellStyle name="常规 2 2 2 2 2 4 2 4" xfId="32063"/>
    <cellStyle name="輸入 2 5 5 2 11" xfId="32064"/>
    <cellStyle name="常规 2 2 2 2 2 4 3" xfId="32065"/>
    <cellStyle name="常规 2 2 2 2 2 4 3 2" xfId="32066"/>
    <cellStyle name="常规 2 2 2 2 2 4 3 3" xfId="32067"/>
    <cellStyle name="常规 2 2 2 2 2 4 3 4" xfId="32068"/>
    <cellStyle name="合計 2 3 2 5 7 3" xfId="32069"/>
    <cellStyle name="超链接 3 4 4 3" xfId="32070"/>
    <cellStyle name="常规 3 3 3 3 2 2 2" xfId="32071"/>
    <cellStyle name="常规 2 2 2 2 2 4 4" xfId="32072"/>
    <cellStyle name="常规 2 2 2 2 2 5" xfId="32073"/>
    <cellStyle name="常规 6 9 11" xfId="32074"/>
    <cellStyle name="中等 2 4 2 3" xfId="32075"/>
    <cellStyle name="常规 2 2 2 2 2 5 2" xfId="32076"/>
    <cellStyle name="常规 8 2 2 7" xfId="32077"/>
    <cellStyle name="常规 2 2 2 2 2 5 2 2" xfId="32078"/>
    <cellStyle name="常规 2 2 2 2 2 5 2 2 3" xfId="32079"/>
    <cellStyle name="常规 2 2 2 2 2 5 2 3" xfId="32080"/>
    <cellStyle name="常规 2 2 2 2 2 5 2 4" xfId="32081"/>
    <cellStyle name="計算方式 2 6 5 9 3" xfId="32082"/>
    <cellStyle name="常规 4 2 4 2 2 2" xfId="32083"/>
    <cellStyle name="常规 2 2 2 2 2 6" xfId="32084"/>
    <cellStyle name="常规 4 2 4 2 2 3" xfId="32085"/>
    <cellStyle name="常规 2 2 2 2 2 7" xfId="32086"/>
    <cellStyle name="常规 4 2 4 2 2 4" xfId="32087"/>
    <cellStyle name="常规 2 2 2 2 2 8" xfId="32088"/>
    <cellStyle name="常规 8 4 3 4" xfId="32089"/>
    <cellStyle name="常规 2 2 2 2 3" xfId="32090"/>
    <cellStyle name="常规 2 2 2 2 3 10" xfId="32091"/>
    <cellStyle name="好_ABX - C7 Slot Cost" xfId="32092"/>
    <cellStyle name="常规 2 2 2 2 3 2" xfId="32093"/>
    <cellStyle name="好_ABX - C7 Slot Cost 2 2" xfId="32094"/>
    <cellStyle name="常规 2 2 2 2 3 2 2 2" xfId="32095"/>
    <cellStyle name="常规 8 5 4" xfId="32096"/>
    <cellStyle name="好_ABX - C7 Slot Cost 2 2 2" xfId="32097"/>
    <cellStyle name="常规 2 2 2 2 3 2 2 2 2" xfId="32098"/>
    <cellStyle name="常规 8 5 4 2" xfId="32099"/>
    <cellStyle name="注释 2 2 12 2" xfId="32100"/>
    <cellStyle name="常规 3 2 3 3 4 4" xfId="32101"/>
    <cellStyle name="常规 2 2 2 2 3 2 2 2 2 2" xfId="32102"/>
    <cellStyle name="常规 2 2 2 2 3 2 2 2 2 3" xfId="32103"/>
    <cellStyle name="常规 2 2 2 2 3 2 2 2 2 4" xfId="32104"/>
    <cellStyle name="常规 2 2 2 2 3 2 2 3 2 3" xfId="32105"/>
    <cellStyle name="常规 2 2 2 2 3 2 2 5" xfId="32106"/>
    <cellStyle name="常规 8 5 7" xfId="32107"/>
    <cellStyle name="好_ABX - C7 Slot Cost 3 2" xfId="32108"/>
    <cellStyle name="常规 2 2 2 2 3 2 3 2" xfId="32109"/>
    <cellStyle name="常规 8 6 4" xfId="32110"/>
    <cellStyle name="常规 2 2 2 2 3 2 3 2 2" xfId="32111"/>
    <cellStyle name="常规 2 2 2 2 3 2 3 2 2 2" xfId="32112"/>
    <cellStyle name="常规 2 2 2 2 3 2 3 2 2 3" xfId="32113"/>
    <cellStyle name="好_ABX - C7 Slot Cost 3 3" xfId="32114"/>
    <cellStyle name="常规 2 2 2 2 3 2 3 3" xfId="32115"/>
    <cellStyle name="常规 8 6 5" xfId="32116"/>
    <cellStyle name="超链接 12 5 2 2" xfId="32117"/>
    <cellStyle name="常规 2 2 2 2 3 2 3 4" xfId="32118"/>
    <cellStyle name="好_ABX - C7 Slot Cost 4" xfId="32119"/>
    <cellStyle name="常规 2 2 2 2 3 2 4" xfId="32120"/>
    <cellStyle name="常规 2 2 2 2 3 2 4 2" xfId="32121"/>
    <cellStyle name="常规 8 7 4" xfId="32122"/>
    <cellStyle name="常规 2 2 2 2 3 2 4 2 2" xfId="32123"/>
    <cellStyle name="超链接 3 5 2 3 2 3" xfId="32124"/>
    <cellStyle name="常规 2 2 5 3 2" xfId="32125"/>
    <cellStyle name="常规 2 2 2 2 3 2 4 2 3" xfId="32126"/>
    <cellStyle name="常规 2 2 2 2 3 2 4 3" xfId="32127"/>
    <cellStyle name="常规 6 3 2 10" xfId="32128"/>
    <cellStyle name="常规 8 7 5" xfId="32129"/>
    <cellStyle name="常规 2 2 2 2 3 2 4 4" xfId="32130"/>
    <cellStyle name="常规 6 3 2 11" xfId="32131"/>
    <cellStyle name="好_CIX2" xfId="32132"/>
    <cellStyle name="常规 2 2 2 2 3 3" xfId="32133"/>
    <cellStyle name="常规 2 2 2 2 3 3 2" xfId="32134"/>
    <cellStyle name="常规 2 2 2 2 3 3 2 2" xfId="32135"/>
    <cellStyle name="常规 9 5 4" xfId="32136"/>
    <cellStyle name="常规 6 13 2 4" xfId="32137"/>
    <cellStyle name="合計 2 4 4 11" xfId="32138"/>
    <cellStyle name="常规 2 2 2 2 3 3 2 2 2" xfId="32139"/>
    <cellStyle name="常规 2 2 2 2 3 3 2 2 2 3" xfId="32140"/>
    <cellStyle name="常规 2 3 3 3 2" xfId="32141"/>
    <cellStyle name="合計 2 4 4 12" xfId="32142"/>
    <cellStyle name="常规 2 2 2 2 3 3 2 2 3" xfId="32143"/>
    <cellStyle name="常规 2 3 3 3 3" xfId="32144"/>
    <cellStyle name="超链接 2 2 2 2 3 2 3 2" xfId="32145"/>
    <cellStyle name="常规 2 2 2 2 3 3 2 2 4" xfId="32146"/>
    <cellStyle name="常规 2 2 2 2 3 3 2 3" xfId="32147"/>
    <cellStyle name="常规 9 5 5" xfId="32148"/>
    <cellStyle name="常规 9 5 6" xfId="32149"/>
    <cellStyle name="常规 2 2 2 2 3 3 2 4" xfId="32150"/>
    <cellStyle name="常规 2 2 2 2 3 3 3" xfId="32151"/>
    <cellStyle name="常规 9 6 4" xfId="32152"/>
    <cellStyle name="常规 2 2 2 2 3 3 3 2" xfId="32153"/>
    <cellStyle name="常规 9 6 5" xfId="32154"/>
    <cellStyle name="常规 2 2 2 2 3 3 3 3" xfId="32155"/>
    <cellStyle name="常规 2 2 2 2 3 3 3 4" xfId="32156"/>
    <cellStyle name="常规 2 2 2 2 3 3 4" xfId="32157"/>
    <cellStyle name="常规 2 2 2 2 3 4" xfId="32158"/>
    <cellStyle name="常规 2 2 2 2 3 4 2 2 2" xfId="32159"/>
    <cellStyle name="常规 2 4 3 3 2" xfId="32160"/>
    <cellStyle name="常规 2 2 2 2 3 4 2 2 3" xfId="32161"/>
    <cellStyle name="超链接 3 5 4 3" xfId="32162"/>
    <cellStyle name="常规 3 3 3 3 3 2 2" xfId="32163"/>
    <cellStyle name="常规 2 2 2 2 3 4 4" xfId="32164"/>
    <cellStyle name="常规 2 2 2 2 3 5" xfId="32165"/>
    <cellStyle name="출력 2 2 2 2 5" xfId="32166"/>
    <cellStyle name="요약 3 2 2 11" xfId="32167"/>
    <cellStyle name="中等 2 5 2 3" xfId="32168"/>
    <cellStyle name="常规 2 2 2 2 3 5 2" xfId="32169"/>
    <cellStyle name="常规 9 2 2 7" xfId="32170"/>
    <cellStyle name="출력 2 2 2 2 5 2" xfId="32171"/>
    <cellStyle name="常规 2 2 2 2 3 5 2 2" xfId="32172"/>
    <cellStyle name="常规 3 2 2 2 2 3 2 4" xfId="32173"/>
    <cellStyle name="常规 9 2 2 8" xfId="32174"/>
    <cellStyle name="출력 2 2 2 2 5 3" xfId="32175"/>
    <cellStyle name="常规 2 2 2 2 3 5 2 3" xfId="32176"/>
    <cellStyle name="출력 2 2 2 2 6" xfId="32177"/>
    <cellStyle name="中等 2 5 2 4" xfId="32178"/>
    <cellStyle name="常规 2 2 2 2 3 5 3" xfId="32179"/>
    <cellStyle name="출력 2 2 2 2 8" xfId="32180"/>
    <cellStyle name="常规 2 2 2 2 3 5 5" xfId="32181"/>
    <cellStyle name="常规 4 2 4 2 3 2" xfId="32182"/>
    <cellStyle name="常规 2 2 2 2 3 6" xfId="32183"/>
    <cellStyle name="常规 4 2 4 2 3 3" xfId="32184"/>
    <cellStyle name="常规 2 2 2 2 3 7" xfId="32185"/>
    <cellStyle name="常规 4 2 4 2 3 4" xfId="32186"/>
    <cellStyle name="常规 2 2 2 2 3 8" xfId="32187"/>
    <cellStyle name="常规 2 2 2 2 3 9" xfId="32188"/>
    <cellStyle name="常规 2 2 2 2 4" xfId="32189"/>
    <cellStyle name="常规 26 7" xfId="32190"/>
    <cellStyle name="常规 2 2 2 2 4 2 2 2 2 3" xfId="32191"/>
    <cellStyle name="常规 2 2 2 2 4 3" xfId="32192"/>
    <cellStyle name="常规 2 2 2 2 4 4" xfId="32193"/>
    <cellStyle name="常规 2 2 2 2 4 5" xfId="32194"/>
    <cellStyle name="常规 2 2 2 2 4 6" xfId="32195"/>
    <cellStyle name="常规 2 2 2 2 5" xfId="32196"/>
    <cellStyle name="常规 2 2 2 2 5 2" xfId="32197"/>
    <cellStyle name="常规 2 2 2 2 5 2 2" xfId="32198"/>
    <cellStyle name="常规 2 2 2 2 5 2 2 2" xfId="32199"/>
    <cellStyle name="메모 6" xfId="32200"/>
    <cellStyle name="常规 2 2 2 2 5 2 2 2 3" xfId="32201"/>
    <cellStyle name="常规 7 12 2 2" xfId="32202"/>
    <cellStyle name="常规 4 2 3 3 2" xfId="32203"/>
    <cellStyle name="常规 2 2 2 2 5 2 2 3" xfId="32204"/>
    <cellStyle name="常规 2 2 2 2 5 2 2 4" xfId="32205"/>
    <cellStyle name="常规 2 2 2 2 5 2 3" xfId="32206"/>
    <cellStyle name="常规 2 2 2 2 5 2 4" xfId="32207"/>
    <cellStyle name="常规 2 2 2 2 5 3 2" xfId="32208"/>
    <cellStyle name="常规 2 2 2 2 5 3 2 2" xfId="32209"/>
    <cellStyle name="常规 2 2 2 2 5 3 2 3" xfId="32210"/>
    <cellStyle name="常规 2 2 2 2 5 3 3" xfId="32211"/>
    <cellStyle name="常规 2 2 2 2 5 3 4" xfId="32212"/>
    <cellStyle name="常规 2 2 2 2 5 4" xfId="32213"/>
    <cellStyle name="常规 57 2 3 2 2" xfId="32214"/>
    <cellStyle name="常规 2 2 2 2 6" xfId="32215"/>
    <cellStyle name="計算方式 2 4 3 2 6 2" xfId="32216"/>
    <cellStyle name="常规 2 2 2 2 6 2 2" xfId="32217"/>
    <cellStyle name="計算方式 2 4 3 2 7" xfId="32218"/>
    <cellStyle name="常规 2 2 2 2 6 3" xfId="32219"/>
    <cellStyle name="常规 21 6 2 6" xfId="32220"/>
    <cellStyle name="計算方式 2 4 3 2 8" xfId="32221"/>
    <cellStyle name="常规 2 2 2 2 6 4" xfId="32222"/>
    <cellStyle name="常规 21 6 2 7" xfId="32223"/>
    <cellStyle name="常规 57 2 3 3 2" xfId="32224"/>
    <cellStyle name="常规 2 2 2 2 7" xfId="32225"/>
    <cellStyle name="常规 2 2 2 2 7 2" xfId="32226"/>
    <cellStyle name="常规 2 2 2 2 7 3" xfId="32227"/>
    <cellStyle name="常规 6 10 3 3 2" xfId="32228"/>
    <cellStyle name="常规 2 2 2 2 7 4" xfId="32229"/>
    <cellStyle name="超链接 3 4 7 2 4" xfId="32230"/>
    <cellStyle name="常规 2 3 2 2 2 3 2" xfId="32231"/>
    <cellStyle name="常规 2 2 2 2 8" xfId="32232"/>
    <cellStyle name="常规 2 3 2 2 2 3 2 2" xfId="32233"/>
    <cellStyle name="常规 2 2 2 2 8 2" xfId="32234"/>
    <cellStyle name="常规 2 3 2 2 2 3 3" xfId="32235"/>
    <cellStyle name="常规 2 2 2 2 9" xfId="32236"/>
    <cellStyle name="常规 2 3 2 2 2 3 3 3" xfId="32237"/>
    <cellStyle name="常规 2 2 2 2 9 3" xfId="32238"/>
    <cellStyle name="常规 2 2 2 3" xfId="32239"/>
    <cellStyle name="輸出 2 5 2 4 2 6" xfId="32240"/>
    <cellStyle name="輸出 2 2 2 5 2 5 3" xfId="32241"/>
    <cellStyle name="常规 2 2 2 3 11" xfId="32242"/>
    <cellStyle name="常规 2 2 2 3 2 2 2 2 2 2" xfId="32243"/>
    <cellStyle name="常规 2 2 2 3 2 2 2 2 2 3" xfId="32244"/>
    <cellStyle name="常规 2 2 2 3 2 2 2 2 2 4" xfId="32245"/>
    <cellStyle name="输出 2 4 8 2" xfId="32246"/>
    <cellStyle name="常规 2 3 6 2" xfId="32247"/>
    <cellStyle name="常规 2 2 2 3 2 2 2 2 4" xfId="32248"/>
    <cellStyle name="常规 2 2 2 3 2 2 2 3 2 2" xfId="32249"/>
    <cellStyle name="常规 2 2 28" xfId="32250"/>
    <cellStyle name="输出 2 4 9 2" xfId="32251"/>
    <cellStyle name="常规 2 3 7 2" xfId="32252"/>
    <cellStyle name="常规 2 2 2 3 2 2 2 3 4" xfId="32253"/>
    <cellStyle name="常规 2 2 2 3 2 2 2 4" xfId="32254"/>
    <cellStyle name="常规 2 2 2 3 2 2 2 5" xfId="32255"/>
    <cellStyle name="常规 2 4 6 2" xfId="32256"/>
    <cellStyle name="常规 2 2 2 3 2 2 3 2 4" xfId="32257"/>
    <cellStyle name="常规 2 2 2 3 2 2 3 3" xfId="32258"/>
    <cellStyle name="常规 2 2 2 3 2 2 3 4" xfId="32259"/>
    <cellStyle name="常规 2 2 2 3 2 2 4 4" xfId="32260"/>
    <cellStyle name="常规 2 2 2 3 2 3 2" xfId="32261"/>
    <cellStyle name="常规 2 2 2 3 2 3 2 2" xfId="32262"/>
    <cellStyle name="常规 2 2 2 3 2 3 2 2 3" xfId="32263"/>
    <cellStyle name="常规 3 3 6 2" xfId="32264"/>
    <cellStyle name="常规 2 2 2 3 2 3 2 2 4" xfId="32265"/>
    <cellStyle name="超链接 2 3 2 2 2 2 2" xfId="32266"/>
    <cellStyle name="常规 2 2 2 3 2 3 2 3" xfId="32267"/>
    <cellStyle name="超链接 2 3 2 2 2 2 3" xfId="32268"/>
    <cellStyle name="常规 2 2 2 3 2 3 2 4" xfId="32269"/>
    <cellStyle name="常规 2 2 2 3 2 3 3" xfId="32270"/>
    <cellStyle name="常规 2 2 2 3 2 3 3 2" xfId="32271"/>
    <cellStyle name="超链接 2 3 2 2 2 3 2" xfId="32272"/>
    <cellStyle name="常规 2 2 2 3 2 3 3 3" xfId="32273"/>
    <cellStyle name="常规 2 2 2 3 2 4" xfId="32274"/>
    <cellStyle name="常规 2 2 2 3 2 4 2" xfId="32275"/>
    <cellStyle name="常规 2 2 2 3 2 4 2 2" xfId="32276"/>
    <cellStyle name="常规 5 11 4" xfId="32277"/>
    <cellStyle name="超链接 2 3 2 2 3 2 2" xfId="32278"/>
    <cellStyle name="常规 2 2 2 3 2 4 2 3" xfId="32279"/>
    <cellStyle name="常规 5 11 5" xfId="32280"/>
    <cellStyle name="超链接 2 3 2 2 3 2 3" xfId="32281"/>
    <cellStyle name="常规 2 2 2 3 2 4 2 4" xfId="32282"/>
    <cellStyle name="常规 5 11 6" xfId="32283"/>
    <cellStyle name="常规 2 2 2 3 2 4 3" xfId="32284"/>
    <cellStyle name="常规 3 3 3 4 2 2 2" xfId="32285"/>
    <cellStyle name="常规 2 2 2 3 2 4 4" xfId="32286"/>
    <cellStyle name="常规 2 2 2 3 2 5" xfId="32287"/>
    <cellStyle name="常规 2 2 2 3 2 5 2" xfId="32288"/>
    <cellStyle name="常规 2 2 2 3 2 5 2 2" xfId="32289"/>
    <cellStyle name="常规 2 2 2 3 2 5 2 3" xfId="32290"/>
    <cellStyle name="常规 2 2 2 3 2 5 3" xfId="32291"/>
    <cellStyle name="常规 2 2 2 3 2 5 4" xfId="32292"/>
    <cellStyle name="常规 2 2 2 3 2 6" xfId="32293"/>
    <cellStyle name="常规 7 13 2 2 2" xfId="32294"/>
    <cellStyle name="計算方式 2 6 6 9 3" xfId="32295"/>
    <cellStyle name="常规 4 2 4 3 2 2" xfId="32296"/>
    <cellStyle name="常规 2 2 2 3 2 7" xfId="32297"/>
    <cellStyle name="常规 25 2 2 2 3 2 6 2" xfId="32298"/>
    <cellStyle name="常规 7 13 2 2 3" xfId="32299"/>
    <cellStyle name="常规 4 2 4 3 2 3" xfId="32300"/>
    <cellStyle name="常规 4 2 4 3 2 4" xfId="32301"/>
    <cellStyle name="제목 8 2" xfId="32302"/>
    <cellStyle name="常规 2 2 2 3 2 8" xfId="32303"/>
    <cellStyle name="计算 2 2 2 15" xfId="32304"/>
    <cellStyle name="常规 2 2 2 3 3 2 2" xfId="32305"/>
    <cellStyle name="常规 2 2 2 3 3 2 2 2" xfId="32306"/>
    <cellStyle name="常规 2 2 2 3 3 2 2 2 2" xfId="32307"/>
    <cellStyle name="常规 2 2 2 3 3 2 2 2 2 3" xfId="32308"/>
    <cellStyle name="常规 2 2 2 3 3 2 2 2 3" xfId="32309"/>
    <cellStyle name="一般 4 3 2 2" xfId="32310"/>
    <cellStyle name="常规 2 2 2 3 3 2 2 3" xfId="32311"/>
    <cellStyle name="一般 4 3 2 3" xfId="32312"/>
    <cellStyle name="常规 2 2 2 3 3 2 2 4" xfId="32313"/>
    <cellStyle name="计算 2 2 2 16" xfId="32314"/>
    <cellStyle name="常规 2 2 2 3 3 2 3" xfId="32315"/>
    <cellStyle name="常规 2 2 2 3 3 2 3 2" xfId="32316"/>
    <cellStyle name="常规 2 2 2 3 3 2 3 2 2" xfId="32317"/>
    <cellStyle name="常规 7 27 2" xfId="32318"/>
    <cellStyle name="常规 2 2 2 3 3 2 3 2 3" xfId="32319"/>
    <cellStyle name="常规 2 2 2 3 3 2 4" xfId="32320"/>
    <cellStyle name="常规 2 2 2 3 3 3" xfId="32321"/>
    <cellStyle name="常规 2 2 2 3 3 3 2" xfId="32322"/>
    <cellStyle name="常规 2 2 2 3 3 3 2 2" xfId="32323"/>
    <cellStyle name="一般 4 4 2 2" xfId="32324"/>
    <cellStyle name="超链接 2 3 2 3 2 2 2" xfId="32325"/>
    <cellStyle name="常规 2 2 2 3 3 3 2 3" xfId="32326"/>
    <cellStyle name="一般 4 4 2 3" xfId="32327"/>
    <cellStyle name="超链接 2 3 2 3 2 2 3" xfId="32328"/>
    <cellStyle name="常规 2 2 2 3 3 3 2 4" xfId="32329"/>
    <cellStyle name="常规 2 2 2 3 3 3 3" xfId="32330"/>
    <cellStyle name="常规 2 2 2 3 3 3 4" xfId="32331"/>
    <cellStyle name="常规 2 2 2 3 3 4" xfId="32332"/>
    <cellStyle name="常规 2 2 2 3 3 4 2 2" xfId="32333"/>
    <cellStyle name="常规 3 2 2 3 2 2 2 4" xfId="32334"/>
    <cellStyle name="超链接 2 3 2 3 3 2 2" xfId="32335"/>
    <cellStyle name="常规 2 2 2 3 3 4 2 3" xfId="32336"/>
    <cellStyle name="常规 2 2 2 3 3 5" xfId="32337"/>
    <cellStyle name="常规 4 2 4 3 3 2" xfId="32338"/>
    <cellStyle name="常规 2 2 2 3 3 6" xfId="32339"/>
    <cellStyle name="常规 2 2 2 3 4 2 2 2 2" xfId="32340"/>
    <cellStyle name="常规 2 2 2 3 4 2 2 2 3" xfId="32341"/>
    <cellStyle name="一般 5 3 2 2" xfId="32342"/>
    <cellStyle name="常规 2 2 2 3 4 2 2 3" xfId="32343"/>
    <cellStyle name="一般 5 3 2 3" xfId="32344"/>
    <cellStyle name="常规 2 2 2 3 4 2 2 4" xfId="32345"/>
    <cellStyle name="常规 2 2 2 3 4 3" xfId="32346"/>
    <cellStyle name="一般 5 4 2 2" xfId="32347"/>
    <cellStyle name="超链接 2 3 2 4 2 2 2" xfId="32348"/>
    <cellStyle name="常规 2 2 2 3 4 3 2 3" xfId="32349"/>
    <cellStyle name="常规 2 2 2 3 4 4" xfId="32350"/>
    <cellStyle name="常规 2 2 2 3 4 5" xfId="32351"/>
    <cellStyle name="常规 2 2 2 3 5 2" xfId="32352"/>
    <cellStyle name="一般 6 3 2 2" xfId="32353"/>
    <cellStyle name="常规 2 2 2 3 5 2 2 3" xfId="32354"/>
    <cellStyle name="常规 2 2 2 3 5 4" xfId="32355"/>
    <cellStyle name="常规 57 2 4 2 2" xfId="32356"/>
    <cellStyle name="计算 3 2 2" xfId="32357"/>
    <cellStyle name="常规 2 2 2 3 6" xfId="32358"/>
    <cellStyle name="常规 2 2 4 2 2 2 2 2 2 3" xfId="32359"/>
    <cellStyle name="計算方式 2 4 4 2 6" xfId="32360"/>
    <cellStyle name="常规 2 2 2 3 6 2" xfId="32361"/>
    <cellStyle name="計算方式 2 4 4 2 7" xfId="32362"/>
    <cellStyle name="常规 2 2 2 3 6 3" xfId="32363"/>
    <cellStyle name="計算方式 2 4 4 2 8" xfId="32364"/>
    <cellStyle name="常规 2 2 2 3 6 4" xfId="32365"/>
    <cellStyle name="常规 57 2 4 3 2" xfId="32366"/>
    <cellStyle name="常规 2 2 2 3 7" xfId="32367"/>
    <cellStyle name="常规 2 2 2 3 7 2" xfId="32368"/>
    <cellStyle name="常规 2 2 2 3 7 3" xfId="32369"/>
    <cellStyle name="超链接 3 4 7 3 4" xfId="32370"/>
    <cellStyle name="常规 2 3 2 2 2 4 2" xfId="32371"/>
    <cellStyle name="常规 2 2 2 3 8" xfId="32372"/>
    <cellStyle name="超链接 3 4 7 3 5" xfId="32373"/>
    <cellStyle name="常规 2 3 2 2 2 4 3" xfId="32374"/>
    <cellStyle name="常规 2 2 2 3 9" xfId="32375"/>
    <cellStyle name="常规 2 2 2 4 10" xfId="32376"/>
    <cellStyle name="常规 2 2 2 4 11" xfId="32377"/>
    <cellStyle name="常规 2 2 2 4 2 2" xfId="32378"/>
    <cellStyle name="常规 2 2 2 4 2 2 2" xfId="32379"/>
    <cellStyle name="常规 2 2 2 4 2 2 2 2" xfId="32380"/>
    <cellStyle name="常规 2 2 2 4 2 2 2 3" xfId="32381"/>
    <cellStyle name="常规 2 2 2 4 2 2 2 4" xfId="32382"/>
    <cellStyle name="常规 2 2 2 4 2 2 3" xfId="32383"/>
    <cellStyle name="常规 2 2 2 4 2 2 3 2" xfId="32384"/>
    <cellStyle name="超链接 5 4 2 2 2 3" xfId="32385"/>
    <cellStyle name="常规 48 6 4" xfId="32386"/>
    <cellStyle name="常规 2 2 2 4 2 2 3 2 3" xfId="32387"/>
    <cellStyle name="常规 2 2 2 4 2 2 3 3" xfId="32388"/>
    <cellStyle name="常规 2 2 2 4 2 2 3 4" xfId="32389"/>
    <cellStyle name="常规 2 2 2 4 2 2 4" xfId="32390"/>
    <cellStyle name="常规 2 2 2 4 2 3" xfId="32391"/>
    <cellStyle name="常规 2 2 2 4 2 3 2" xfId="32392"/>
    <cellStyle name="常规 2 2 2 4 2 3 2 2" xfId="32393"/>
    <cellStyle name="常规 4 3 13" xfId="32394"/>
    <cellStyle name="超链接 2 3 3 2 2 2 2" xfId="32395"/>
    <cellStyle name="常规 2 2 2 4 2 3 2 3" xfId="32396"/>
    <cellStyle name="常规 4 3 14" xfId="32397"/>
    <cellStyle name="常规 2 2 2 4 2 3 3" xfId="32398"/>
    <cellStyle name="輸入 2 6 6 2 5 2" xfId="32399"/>
    <cellStyle name="常规 2 2 2 4 2 4" xfId="32400"/>
    <cellStyle name="常规 2 2 2 4 2 4 2" xfId="32401"/>
    <cellStyle name="輔色5 2 12" xfId="32402"/>
    <cellStyle name="常规 2 2 2 4 2 4 2 2" xfId="32403"/>
    <cellStyle name="輔色5 2 13" xfId="32404"/>
    <cellStyle name="常规 2 2 2 4 2 4 2 3" xfId="32405"/>
    <cellStyle name="常规 2 2 2 4 2 4 3" xfId="32406"/>
    <cellStyle name="常规 2 2 2 4 2 4 4" xfId="32407"/>
    <cellStyle name="輸入 2 6 6 2 5 3" xfId="32408"/>
    <cellStyle name="見出し 1" xfId="32409"/>
    <cellStyle name="常规 2 2 2 4 2 5" xfId="32410"/>
    <cellStyle name="常规 4 2 4 4 2 2" xfId="32411"/>
    <cellStyle name="見出し 2" xfId="32412"/>
    <cellStyle name="常规 2 2 2 4 2 6" xfId="32413"/>
    <cellStyle name="제목 1 2 2 3 2" xfId="32414"/>
    <cellStyle name="常规 4 2 4 4 2 3" xfId="32415"/>
    <cellStyle name="見出し 3" xfId="32416"/>
    <cellStyle name="常规 2 2 2 4 2 7" xfId="32417"/>
    <cellStyle name="常规 2 2 2 4 3 2" xfId="32418"/>
    <cellStyle name="常规 2 2 2 4 3 2 2 2" xfId="32419"/>
    <cellStyle name="常规 2 2 2 4 3 2 2 2 3" xfId="32420"/>
    <cellStyle name="常规 2 2 2 4 3 2 2 3" xfId="32421"/>
    <cellStyle name="常规 2 2 2 4 3 2 2 4" xfId="32422"/>
    <cellStyle name="常规 4 4 2 2 4 3 2" xfId="32423"/>
    <cellStyle name="常规 2 2 2 4 3 3" xfId="32424"/>
    <cellStyle name="超链接 2 3 3 3 2 2 2" xfId="32425"/>
    <cellStyle name="常规 2 2 2 4 3 3 2 3" xfId="32426"/>
    <cellStyle name="常规 2 2 2 4 3 3 3" xfId="32427"/>
    <cellStyle name="輸入 2 6 6 2 6 2" xfId="32428"/>
    <cellStyle name="常规 2 2 2 4 3 4" xfId="32429"/>
    <cellStyle name="輸入 2 6 6 2 6 3" xfId="32430"/>
    <cellStyle name="常规 2 2 2 4 3 5" xfId="32431"/>
    <cellStyle name="常规 2 2 2 4 4" xfId="32432"/>
    <cellStyle name="常规 2 2 2 4 4 2" xfId="32433"/>
    <cellStyle name="常规 2 2 2 4 4 3" xfId="32434"/>
    <cellStyle name="輸入 2 6 6 2 7 2" xfId="32435"/>
    <cellStyle name="常规 2 2 2 4 4 4" xfId="32436"/>
    <cellStyle name="常规 2 2 2 4 5" xfId="32437"/>
    <cellStyle name="常规 2 2 2 4 5 2" xfId="32438"/>
    <cellStyle name="常规 2 2 2 4 5 2 3" xfId="32439"/>
    <cellStyle name="合計 2 4 2 3 10 2" xfId="32440"/>
    <cellStyle name="常规 2 2 2 4 5 3" xfId="32441"/>
    <cellStyle name="輸入 2 6 6 2 8 2" xfId="32442"/>
    <cellStyle name="合計 2 4 2 3 10 3" xfId="32443"/>
    <cellStyle name="常规 2 2 2 4 5 4" xfId="32444"/>
    <cellStyle name="常规 57 2 5 2 2" xfId="32445"/>
    <cellStyle name="计算 3 3 2" xfId="32446"/>
    <cellStyle name="常规 2 2 2 4 6" xfId="32447"/>
    <cellStyle name="計算方式 2 4 5 2 6" xfId="32448"/>
    <cellStyle name="常规 2 2 2 4 6 2" xfId="32449"/>
    <cellStyle name="常规 2 2 2 5" xfId="32450"/>
    <cellStyle name="常规 2 2 2 5 2 2 2" xfId="32451"/>
    <cellStyle name="常规 2 2 2 5 2 2 2 2" xfId="32452"/>
    <cellStyle name="常规 2 2 2 5 2 2 2 3" xfId="32453"/>
    <cellStyle name="計算方式 2 12 2 5 2" xfId="32454"/>
    <cellStyle name="常规 2 2 2 5 2 2 2 4" xfId="32455"/>
    <cellStyle name="常规 2 2 2 5 2 2 3" xfId="32456"/>
    <cellStyle name="常规 2 2 2 5 2 2 4" xfId="32457"/>
    <cellStyle name="常规 2 2 2 5 2 3" xfId="32458"/>
    <cellStyle name="常规 2 2 2 5 2 3 3" xfId="32459"/>
    <cellStyle name="常规 2 2 2 5 2 3 4" xfId="32460"/>
    <cellStyle name="常规 2 2 2 5 2 4" xfId="32461"/>
    <cellStyle name="常规 2 2 2 5 2 5" xfId="32462"/>
    <cellStyle name="常规 2 2 2 5 2 6" xfId="32463"/>
    <cellStyle name="常规 2 2 2 5 3" xfId="32464"/>
    <cellStyle name="常规 2 2 2 5 3 3" xfId="32465"/>
    <cellStyle name="常规 2 2 2 5 3 4" xfId="32466"/>
    <cellStyle name="常规 2 2 2 5 3 5" xfId="32467"/>
    <cellStyle name="常规 2 2 2 5 3 6" xfId="32468"/>
    <cellStyle name="常规 2 2 2 5 4" xfId="32469"/>
    <cellStyle name="常规 2 2 2 5 5" xfId="32470"/>
    <cellStyle name="常规 2 2 2 5 6" xfId="32471"/>
    <cellStyle name="常规 8 3 2 2 2" xfId="32472"/>
    <cellStyle name="常规 2 2 2 6" xfId="32473"/>
    <cellStyle name="常规 2 2 2 6 2" xfId="32474"/>
    <cellStyle name="常规 2 2 2 6 2 2" xfId="32475"/>
    <cellStyle name="常规 2 2 2 6 2 2 2" xfId="32476"/>
    <cellStyle name="常规 2 2 2 6 2 2 2 2" xfId="32477"/>
    <cellStyle name="常规 2 2 2 6 2 2 2 3" xfId="32478"/>
    <cellStyle name="常规 2 2 2 6 2 2 3" xfId="32479"/>
    <cellStyle name="常规 2 4 4 2 3 2 2" xfId="32480"/>
    <cellStyle name="常规 2 2 2 6 2 2 4" xfId="32481"/>
    <cellStyle name="常规 2 4 4 2 3 2 3" xfId="32482"/>
    <cellStyle name="常规 2 2 2 6 2 3" xfId="32483"/>
    <cellStyle name="常规 2 2 2 6 2 4" xfId="32484"/>
    <cellStyle name="常规 2 2 2 7" xfId="32485"/>
    <cellStyle name="常规 8 4 8 3" xfId="32486"/>
    <cellStyle name="常规 2 2 2 7 2" xfId="32487"/>
    <cellStyle name="常规 2 49" xfId="32488"/>
    <cellStyle name="常规 2 54" xfId="32489"/>
    <cellStyle name="常规 2 2 2 7 2 2" xfId="32490"/>
    <cellStyle name="常规 2 49 2" xfId="32491"/>
    <cellStyle name="常规 2 54 2" xfId="32492"/>
    <cellStyle name="常规 7 3 9" xfId="32493"/>
    <cellStyle name="常规 2 2 2 7 2 2 2" xfId="32494"/>
    <cellStyle name="常规 2 2 2 7 2 3" xfId="32495"/>
    <cellStyle name="常规 2 49 3" xfId="32496"/>
    <cellStyle name="常规 2 54 3" xfId="32497"/>
    <cellStyle name="常规 2 2 2 7 2 4" xfId="32498"/>
    <cellStyle name="常规 2 2 2 7 3" xfId="32499"/>
    <cellStyle name="常规 2 55" xfId="32500"/>
    <cellStyle name="常规 2 60" xfId="32501"/>
    <cellStyle name="計算方式 2 4 5 2 3 2" xfId="32502"/>
    <cellStyle name="常规 2 2 2 7 4" xfId="32503"/>
    <cellStyle name="常规 2 56" xfId="32504"/>
    <cellStyle name="常规 2 61" xfId="32505"/>
    <cellStyle name="常规 21 8 2 2 2" xfId="32506"/>
    <cellStyle name="常规 2 2 2 8" xfId="32507"/>
    <cellStyle name="常规 2 2 2 8 6" xfId="32508"/>
    <cellStyle name="常规 8 3 2 5 2" xfId="32509"/>
    <cellStyle name="常规 2 2 2 9 2" xfId="32510"/>
    <cellStyle name="常规 2 2 2 9 3" xfId="32511"/>
    <cellStyle name="常规 2 2 25" xfId="32512"/>
    <cellStyle name="常规 2 2 26" xfId="32513"/>
    <cellStyle name="常规 3 6 3 2 2 2 2" xfId="32514"/>
    <cellStyle name="常规 2 2 27" xfId="32515"/>
    <cellStyle name="常规 2 2 3 10" xfId="32516"/>
    <cellStyle name="常规 21 6 2 2 2 2" xfId="32517"/>
    <cellStyle name="常规 2 2 3 11" xfId="32518"/>
    <cellStyle name="常规 2 2 3 12" xfId="32519"/>
    <cellStyle name="常规 2 2 3 13" xfId="32520"/>
    <cellStyle name="常规 2 2 3 14" xfId="32521"/>
    <cellStyle name="常规 2 2 3 2" xfId="32522"/>
    <cellStyle name="常规 2 2 3 2 10" xfId="32523"/>
    <cellStyle name="제목 2 5 3" xfId="32524"/>
    <cellStyle name="常规 36 4 4 4 2" xfId="32525"/>
    <cellStyle name="常规 2 2 3 2 11" xfId="32526"/>
    <cellStyle name="常规 8 5 3 3" xfId="32527"/>
    <cellStyle name="常规 2 2 3 2 2" xfId="32528"/>
    <cellStyle name="常规 8 5 3 3 2" xfId="32529"/>
    <cellStyle name="常规 2 2 3 2 2 2" xfId="32530"/>
    <cellStyle name="合計 2 27" xfId="32531"/>
    <cellStyle name="常规 2 2 3 2 2 2 2" xfId="32532"/>
    <cellStyle name="보통 4" xfId="32533"/>
    <cellStyle name="常规 2 2 3 2 2 2 2 2" xfId="32534"/>
    <cellStyle name="常规 2 6 3 3 3" xfId="32535"/>
    <cellStyle name="보통 4 2" xfId="32536"/>
    <cellStyle name="常规 2 2 3 2 2 2 2 2 2" xfId="32537"/>
    <cellStyle name="输出 2 2 2 3 7 3" xfId="32538"/>
    <cellStyle name="输出 2 2 2 14" xfId="32539"/>
    <cellStyle name="常规 2 2 3 2 2 2 2 2 2 2 3" xfId="32540"/>
    <cellStyle name="输出 2 2 2 3 8" xfId="32541"/>
    <cellStyle name="常规 2 2 3 2 2 2 2 2 2 3" xfId="32542"/>
    <cellStyle name="输出 2 2 2 3 9" xfId="32543"/>
    <cellStyle name="常规 2 2 3 2 2 2 2 2 2 4" xfId="32544"/>
    <cellStyle name="보통 5" xfId="32545"/>
    <cellStyle name="常规 2 2 3 2 2 2 2 3" xfId="32546"/>
    <cellStyle name="常规 2 6 3 3 4" xfId="32547"/>
    <cellStyle name="보통 5 2" xfId="32548"/>
    <cellStyle name="常规 2 2 3 2 2 2 2 3 2" xfId="32549"/>
    <cellStyle name="常规 2 2 3 2 2 2 2 3 2 3" xfId="32550"/>
    <cellStyle name="보통 6" xfId="32551"/>
    <cellStyle name="常规 2 2 3 2 2 2 2 4" xfId="32552"/>
    <cellStyle name="보통 7" xfId="32553"/>
    <cellStyle name="常规 2 2 3 2 2 2 2 5" xfId="32554"/>
    <cellStyle name="常规 2 2 3 2 2 2 3" xfId="32555"/>
    <cellStyle name="常规 2 2 3 2 2 2 3 2" xfId="32556"/>
    <cellStyle name="常规 2 6 3 4 3" xfId="32557"/>
    <cellStyle name="常规 2 2 3 2 2 2 3 2 2" xfId="32558"/>
    <cellStyle name="常规 2 2 3 2 2 2 3 2 2 2" xfId="32559"/>
    <cellStyle name="常规 2 2 3 2 2 2 3 2 2 3" xfId="32560"/>
    <cellStyle name="常规 2 2 3 2 2 2 3 3" xfId="32561"/>
    <cellStyle name="常规 2 2 3 2 2 2 3 4" xfId="32562"/>
    <cellStyle name="常规 2 2 3 2 2 2 4 2" xfId="32563"/>
    <cellStyle name="常规 2 6 3 5 3" xfId="32564"/>
    <cellStyle name="常规 2 2 3 2 2 2 4 3" xfId="32565"/>
    <cellStyle name="常规 2 2 3 2 2 2 4 5" xfId="32566"/>
    <cellStyle name="常规 2 2 3 2 2 3" xfId="32567"/>
    <cellStyle name="常规 2 2 3 2 2 3 2" xfId="32568"/>
    <cellStyle name="一般 2 6 4" xfId="32569"/>
    <cellStyle name="常规 2 2 3 2 2 3 2 2 2" xfId="32570"/>
    <cellStyle name="常规 2 2 3 2 2 3 2 2 3" xfId="32571"/>
    <cellStyle name="常规 2 2 3 2 2 3 2 2 4" xfId="32572"/>
    <cellStyle name="汇总 2 2 18" xfId="32573"/>
    <cellStyle name="常规 2 2 3 2 2 3 2 3" xfId="32574"/>
    <cellStyle name="超链接 3 2 10 2" xfId="32575"/>
    <cellStyle name="常规 2 2 3 2 2 3 2 4" xfId="32576"/>
    <cellStyle name="常规 2 2 3 2 2 3 2 5" xfId="32577"/>
    <cellStyle name="常规 2 2 3 2 2 3 3" xfId="32578"/>
    <cellStyle name="常规 2 2 3 2 2 3 3 2 2" xfId="32579"/>
    <cellStyle name="常规 2 2 3 2 2 3 3 2 3" xfId="32580"/>
    <cellStyle name="常规 2 2 3 2 2 3 3 3" xfId="32581"/>
    <cellStyle name="常规 2 2 3 2 2 3 3 4" xfId="32582"/>
    <cellStyle name="常规 2 2 3 2 2 4" xfId="32583"/>
    <cellStyle name="常规 2 2 3 2 2 4 2" xfId="32584"/>
    <cellStyle name="常规 2 2 3 2 2 4 2 2" xfId="32585"/>
    <cellStyle name="常规 2 6 5 3 3" xfId="32586"/>
    <cellStyle name="常规 2 2 3 2 2 4 2 2 2" xfId="32587"/>
    <cellStyle name="常规 2 2 3 2 2 4 2 2 3" xfId="32588"/>
    <cellStyle name="常规 2 2 3 2 2 4 2 3" xfId="32589"/>
    <cellStyle name="常规 2 2 3 2 2 4 2 4" xfId="32590"/>
    <cellStyle name="常规 2 2 3 2 2 4 3" xfId="32591"/>
    <cellStyle name="常规 2 2 3 2 2 5" xfId="32592"/>
    <cellStyle name="常规 2 2 3 2 2 5 2" xfId="32593"/>
    <cellStyle name="常规 2 2 3 2 2 5 2 2" xfId="32594"/>
    <cellStyle name="常规 2 6 6 3 3" xfId="32595"/>
    <cellStyle name="常规 2 2 3 2 2 5 2 3" xfId="32596"/>
    <cellStyle name="常规 2 2 3 2 2 5 3" xfId="32597"/>
    <cellStyle name="計算方式 2 7 5 9 3" xfId="32598"/>
    <cellStyle name="常规 4 2 5 2 2 2" xfId="32599"/>
    <cellStyle name="常规 2 2 3 2 2 6" xfId="32600"/>
    <cellStyle name="常规 4 2 5 2 2 2 2" xfId="32601"/>
    <cellStyle name="常规 2 2 3 2 2 6 2" xfId="32602"/>
    <cellStyle name="輸出 2 2 5 3 2" xfId="32603"/>
    <cellStyle name="常规 4 2 3 2 2 3 2 2" xfId="32604"/>
    <cellStyle name="常规 7 18 2 2" xfId="32605"/>
    <cellStyle name="常规 2 2 3 2 2 9" xfId="32606"/>
    <cellStyle name="常规 2 2 3 2 3" xfId="32607"/>
    <cellStyle name="常规 2 2 3 2 3 2" xfId="32608"/>
    <cellStyle name="常规 2 2 3 2 3 2 2" xfId="32609"/>
    <cellStyle name="常规 2 2 3 2 3 2 2 2" xfId="32610"/>
    <cellStyle name="常规 2 7 3 3 3" xfId="32611"/>
    <cellStyle name="常规 2 2 3 2 3 2 2 2 2" xfId="32612"/>
    <cellStyle name="常规 2 2 3 2 3 2 2 2 3" xfId="32613"/>
    <cellStyle name="常规 2 2 3 2 3 2 2 2 4" xfId="32614"/>
    <cellStyle name="常规 2 2 3 2 3 2 2 3" xfId="32615"/>
    <cellStyle name="常规 2 2 3 2 3 2 2 4" xfId="32616"/>
    <cellStyle name="常规 2 2 3 2 3 2 3" xfId="32617"/>
    <cellStyle name="常规 2 2 3 2 3 2 3 2" xfId="32618"/>
    <cellStyle name="汇总 2 2 2 3 10 2" xfId="32619"/>
    <cellStyle name="常规 2 2 3 2 3 2 3 2 3" xfId="32620"/>
    <cellStyle name="常规 2 2 3 2 3 2 3 3" xfId="32621"/>
    <cellStyle name="常规 2 2 3 2 3 2 3 4" xfId="32622"/>
    <cellStyle name="常规 2 2 3 2 3 2 4" xfId="32623"/>
    <cellStyle name="常规 2 2 3 2 3 3" xfId="32624"/>
    <cellStyle name="常规 2 2 3 2 3 3 2" xfId="32625"/>
    <cellStyle name="常规 2 2 3 2 3 3 3" xfId="32626"/>
    <cellStyle name="常规 2 2 3 2 3 3 4" xfId="32627"/>
    <cellStyle name="常规 2 2 3 2 3 4" xfId="32628"/>
    <cellStyle name="常规 2 2 3 2 3 4 2" xfId="32629"/>
    <cellStyle name="常规 2 2 3 2 3 4 2 2" xfId="32630"/>
    <cellStyle name="常规 3 2 3 2 2 2 2 4" xfId="32631"/>
    <cellStyle name="常规 2 2 3 2 3 4 2 3" xfId="32632"/>
    <cellStyle name="常规 2 2 3 2 3 4 3" xfId="32633"/>
    <cellStyle name="輸出 8 2 2 2" xfId="32634"/>
    <cellStyle name="常规 2 2 3 2 3 4 4" xfId="32635"/>
    <cellStyle name="輸出 8 2 2 3" xfId="32636"/>
    <cellStyle name="常规 2 2 3 2 3 4 5" xfId="32637"/>
    <cellStyle name="常规 2 2 3 2 3 5" xfId="32638"/>
    <cellStyle name="常规 2 2 3 2 3 6" xfId="32639"/>
    <cellStyle name="常规 2 2 3 2 3 7" xfId="32640"/>
    <cellStyle name="常规 2 2 3 2 3 8" xfId="32641"/>
    <cellStyle name="輸出 2 2 5 4 2" xfId="32642"/>
    <cellStyle name="常规 7 18 3 2" xfId="32643"/>
    <cellStyle name="常规 2 2 3 2 3 9" xfId="32644"/>
    <cellStyle name="常规 2 2 3 2 4 2" xfId="32645"/>
    <cellStyle name="常规 2 2 3 2 4 2 2" xfId="32646"/>
    <cellStyle name="常规 2 2 3 2 4 2 2 2" xfId="32647"/>
    <cellStyle name="常规 2 2 3 2 4 2 3" xfId="32648"/>
    <cellStyle name="常规 2 2 3 2 4 2 4" xfId="32649"/>
    <cellStyle name="常规 2 2 3 2 4 2 5" xfId="32650"/>
    <cellStyle name="常规 2 2 3 2 4 3" xfId="32651"/>
    <cellStyle name="常规 2 2 3 2 4 3 2" xfId="32652"/>
    <cellStyle name="常规 2 2 3 2 4 3 2 2" xfId="32653"/>
    <cellStyle name="常规 2 2 3 2 4 3 3" xfId="32654"/>
    <cellStyle name="常规 2 2 3 2 4 3 4" xfId="32655"/>
    <cellStyle name="常规 2 2 3 2 4 4" xfId="32656"/>
    <cellStyle name="常规 2 2 3 2 4 5" xfId="32657"/>
    <cellStyle name="常规 2 3 3 2 5 2 2" xfId="32658"/>
    <cellStyle name="常规 2 2 3 2 4 6" xfId="32659"/>
    <cellStyle name="常规 2 2 3 2 5 2" xfId="32660"/>
    <cellStyle name="常规 3 2 5 2 4" xfId="32661"/>
    <cellStyle name="常规 2 2 3 2 5 2 2" xfId="32662"/>
    <cellStyle name="常规 2 2 3 2 5 2 3" xfId="32663"/>
    <cellStyle name="常规 2 2 3 2 5 2 4" xfId="32664"/>
    <cellStyle name="常规 2 2 3 2 5 3" xfId="32665"/>
    <cellStyle name="常规 3 2 5 2 5" xfId="32666"/>
    <cellStyle name="常规 2 2 3 2 5 4" xfId="32667"/>
    <cellStyle name="常规 2 2 3 2 6" xfId="32668"/>
    <cellStyle name="常规 2 2 3 2 6 2 3" xfId="32669"/>
    <cellStyle name="汇总 2 2 2 2" xfId="32670"/>
    <cellStyle name="常规 2 2 3 2 6 3" xfId="32671"/>
    <cellStyle name="汇总 2 2 2 3" xfId="32672"/>
    <cellStyle name="常规 2 2 3 2 6 4" xfId="32673"/>
    <cellStyle name="常规 2 2 3 2 7" xfId="32674"/>
    <cellStyle name="計算方式 2 5 3 3 6" xfId="32675"/>
    <cellStyle name="常规 2 2 3 2 7 2" xfId="32676"/>
    <cellStyle name="常规 3 2 5 4 4" xfId="32677"/>
    <cellStyle name="超链接 3 4 8 2 4" xfId="32678"/>
    <cellStyle name="常规 2 3 2 2 3 3 2" xfId="32679"/>
    <cellStyle name="常规 2 2 3 2 8" xfId="32680"/>
    <cellStyle name="常规 2 3 2 2 3 3 3" xfId="32681"/>
    <cellStyle name="計算方式 2 5 5 5 2" xfId="32682"/>
    <cellStyle name="常规 2 2 3 2 9" xfId="32683"/>
    <cellStyle name="常规 2 2 3 3" xfId="32684"/>
    <cellStyle name="常规 2 2 3 3 10" xfId="32685"/>
    <cellStyle name="常规 2 2 3 3 11" xfId="32686"/>
    <cellStyle name="計算方式 2 12 4" xfId="32687"/>
    <cellStyle name="常规 2 2 3 3 2 2 2" xfId="32688"/>
    <cellStyle name="常规 2 2 3 3 2 2 2 2 2" xfId="32689"/>
    <cellStyle name="常规 3 6 3 3 3 2" xfId="32690"/>
    <cellStyle name="常规 2 2 3 3 2 2 2 2 2 2" xfId="32691"/>
    <cellStyle name="計算方式 2 12 4 3" xfId="32692"/>
    <cellStyle name="常规 2 2 3 3 2 2 2 3" xfId="32693"/>
    <cellStyle name="常规 3 6 3 3 4" xfId="32694"/>
    <cellStyle name="常规 2 2 3 3 2 2 2 4" xfId="32695"/>
    <cellStyle name="計算方式 2 12 5" xfId="32696"/>
    <cellStyle name="常规 2 2 3 3 2 2 3" xfId="32697"/>
    <cellStyle name="計算方式 2 12 5 2" xfId="32698"/>
    <cellStyle name="常规 2 2 3 3 2 2 3 2" xfId="32699"/>
    <cellStyle name="常规 2 2 3 3 2 2 3 2 3" xfId="32700"/>
    <cellStyle name="計算方式 2 12 5 3" xfId="32701"/>
    <cellStyle name="常规 2 2 3 3 2 2 3 3" xfId="32702"/>
    <cellStyle name="常规 2 2 3 3 2 2 3 4" xfId="32703"/>
    <cellStyle name="常规 2 2 3 3 2 3 2" xfId="32704"/>
    <cellStyle name="常规 2 2 3 3 2 3 2 2 2" xfId="32705"/>
    <cellStyle name="常规 2 6 6 7" xfId="32706"/>
    <cellStyle name="常规 2 2 3 3 2 3 2 2 3" xfId="32707"/>
    <cellStyle name="常规 2 6 6 8" xfId="32708"/>
    <cellStyle name="超链接 2 4 2 2 2 2 2" xfId="32709"/>
    <cellStyle name="常规 2 2 3 3 2 3 2 3" xfId="32710"/>
    <cellStyle name="超链接 2 4 2 2 2 2 3" xfId="32711"/>
    <cellStyle name="常规 2 2 3 3 2 3 2 4" xfId="32712"/>
    <cellStyle name="常规 2 2 3 3 2 3 3" xfId="32713"/>
    <cellStyle name="常规 2 2 3 3 2 4" xfId="32714"/>
    <cellStyle name="常规 2 2 3 3 2 4 2" xfId="32715"/>
    <cellStyle name="常规 2 2 3 3 2 4 2 2" xfId="32716"/>
    <cellStyle name="常规 2 2 3 3 2 4 2 3" xfId="32717"/>
    <cellStyle name="超链接 3 4 2 2 2 3 3 2 2" xfId="32718"/>
    <cellStyle name="常规 2 2 3 3 2 4 3" xfId="32719"/>
    <cellStyle name="常规 2 2 3 3 2 5" xfId="32720"/>
    <cellStyle name="常规 2 2 3 3 2 6" xfId="32721"/>
    <cellStyle name="常规 7 14 2 2 2" xfId="32722"/>
    <cellStyle name="常规 4 2 5 3 2 2" xfId="32723"/>
    <cellStyle name="常规 2 2 3 3 3 2" xfId="32724"/>
    <cellStyle name="常规 2 2 3 3 3 2 2" xfId="32725"/>
    <cellStyle name="常规 2 2 3 3 3 2 2 2 2" xfId="32726"/>
    <cellStyle name="常规 2 2 3 3 3 2 2 2 3" xfId="32727"/>
    <cellStyle name="常规 2 2 3 3 3 2 2 4" xfId="32728"/>
    <cellStyle name="常规 2 2 3 3 3 2 3" xfId="32729"/>
    <cellStyle name="常规 2 2 3 3 3 2 4" xfId="32730"/>
    <cellStyle name="常规 2 2 3 3 3 3" xfId="32731"/>
    <cellStyle name="常规 2 2 3 3 3 4" xfId="32732"/>
    <cellStyle name="常规 2 2 3 3 3 5" xfId="32733"/>
    <cellStyle name="常规 2 2 3 3 4 2" xfId="32734"/>
    <cellStyle name="常规 2 2 3 3 4 2 2" xfId="32735"/>
    <cellStyle name="常规 2 2 3 3 4 2 3" xfId="32736"/>
    <cellStyle name="常规 2 2 3 3 4 2 4" xfId="32737"/>
    <cellStyle name="常规 2 2 3 3 4 3" xfId="32738"/>
    <cellStyle name="常规 2 2 3 3 5 2" xfId="32739"/>
    <cellStyle name="常规 3 2 6 2 4" xfId="32740"/>
    <cellStyle name="常规 2 2 3 3 5 2 2" xfId="32741"/>
    <cellStyle name="常规 2 2 3 3 5 2 3" xfId="32742"/>
    <cellStyle name="常规 2 2 3 3 5 3" xfId="32743"/>
    <cellStyle name="常规 2 2 3 3 6" xfId="32744"/>
    <cellStyle name="常规 2 2 3 3 7" xfId="32745"/>
    <cellStyle name="常规 2 3 2 2 3 4 2" xfId="32746"/>
    <cellStyle name="常规 2 2 3 3 8" xfId="32747"/>
    <cellStyle name="常规 2 3 2 2 3 4 3" xfId="32748"/>
    <cellStyle name="計算方式 2 5 5 6 2" xfId="32749"/>
    <cellStyle name="常规 2 2 3 3 9" xfId="32750"/>
    <cellStyle name="超链接 3 2 3 2 10" xfId="32751"/>
    <cellStyle name="常规 2 2 3 4" xfId="32752"/>
    <cellStyle name="常规 2 2 3 4 2 2 2 2 2" xfId="32753"/>
    <cellStyle name="常规 2 2 3 4 2 2 2 2 3" xfId="32754"/>
    <cellStyle name="合計 2 4 6 2" xfId="32755"/>
    <cellStyle name="常规 2 2 3 4 2 2 3" xfId="32756"/>
    <cellStyle name="常规 2 2 3 4 2 3" xfId="32757"/>
    <cellStyle name="常规 2 2 3 4 2 3 2" xfId="32758"/>
    <cellStyle name="常规 2 2 3 4 2 3 3" xfId="32759"/>
    <cellStyle name="常规 2 2 3 4 2 4" xfId="32760"/>
    <cellStyle name="常规 2 2 3 4 2 5" xfId="32761"/>
    <cellStyle name="輸出 2 3 3 3 2 7 3" xfId="32762"/>
    <cellStyle name="常规 42 4 3 2 6" xfId="32763"/>
    <cellStyle name="常规 2 2 3 4 3 2 2 3" xfId="32764"/>
    <cellStyle name="常规 2 2 3 4 3 3" xfId="32765"/>
    <cellStyle name="常规 5 26" xfId="32766"/>
    <cellStyle name="常规 5 31" xfId="32767"/>
    <cellStyle name="常规 2 2 3 4 3 4" xfId="32768"/>
    <cellStyle name="常规 5 27" xfId="32769"/>
    <cellStyle name="常规 5 32" xfId="32770"/>
    <cellStyle name="常规 2 2 3 4 3 5" xfId="32771"/>
    <cellStyle name="常规 5 28" xfId="32772"/>
    <cellStyle name="常规 5 33" xfId="32773"/>
    <cellStyle name="常规 2 2 3 4 4 2 2" xfId="32774"/>
    <cellStyle name="合計 2 6 6 2" xfId="32775"/>
    <cellStyle name="常规 2 2 3 4 4 2 3" xfId="32776"/>
    <cellStyle name="常规 2 2 3 4 4 3" xfId="32777"/>
    <cellStyle name="超链接 2 5 2 2 2 2" xfId="32778"/>
    <cellStyle name="常规 2 2 3 4 4 4" xfId="32779"/>
    <cellStyle name="常规 2 2 3 4 6" xfId="32780"/>
    <cellStyle name="常规 2 2 3 4 7" xfId="32781"/>
    <cellStyle name="常规 2 2 3 4 8" xfId="32782"/>
    <cellStyle name="計算方式 2 5 5 7 2" xfId="32783"/>
    <cellStyle name="常规 2 2 3 4 9" xfId="32784"/>
    <cellStyle name="超链接 3 2 3 2 11" xfId="32785"/>
    <cellStyle name="常规 2 2 3 5" xfId="32786"/>
    <cellStyle name="常规 2 2 3 5 2" xfId="32787"/>
    <cellStyle name="常规 36 9" xfId="32788"/>
    <cellStyle name="計算方式 2 3 2 4 2 9" xfId="32789"/>
    <cellStyle name="常规 42 3 2 2" xfId="32790"/>
    <cellStyle name="计算 2 2 6 9 2" xfId="32791"/>
    <cellStyle name="常规 2 2 3 5 2 2 2 3" xfId="32792"/>
    <cellStyle name="常规 2 2 3 5 2 3" xfId="32793"/>
    <cellStyle name="超链接 2 2 2 6 2" xfId="32794"/>
    <cellStyle name="常规 2 2 3 5 2 4" xfId="32795"/>
    <cellStyle name="超链接 2 2 2 6 3" xfId="32796"/>
    <cellStyle name="常规 2 2 3 5 2 5" xfId="32797"/>
    <cellStyle name="常规 2 2 3 5 3" xfId="32798"/>
    <cellStyle name="常规 2 2 3 5 3 2" xfId="32799"/>
    <cellStyle name="常规 2 2 3 5 3 2 2" xfId="32800"/>
    <cellStyle name="常规 2 2 3 5 3 2 3" xfId="32801"/>
    <cellStyle name="合計 2 2 2 4 2 2" xfId="32802"/>
    <cellStyle name="常规 2 2 3 5 3 3" xfId="32803"/>
    <cellStyle name="合計 2 2 2 4 2 3" xfId="32804"/>
    <cellStyle name="超链接 2 2 2 7 2" xfId="32805"/>
    <cellStyle name="常规 2 2 3 5 3 4" xfId="32806"/>
    <cellStyle name="常规 2 2 3 5 4" xfId="32807"/>
    <cellStyle name="常规 2 2 3 5 5" xfId="32808"/>
    <cellStyle name="常规 2 2 3 5 6" xfId="32809"/>
    <cellStyle name="常规 2 2 3 5 7" xfId="32810"/>
    <cellStyle name="常规 2 2 3 5 8" xfId="32811"/>
    <cellStyle name="常规 2 2 3 6" xfId="32812"/>
    <cellStyle name="常规 8 5 7 3" xfId="32813"/>
    <cellStyle name="常规 2 2 3 6 2" xfId="32814"/>
    <cellStyle name="常规 42 9" xfId="32815"/>
    <cellStyle name="常规 2 2 3 6 2 2" xfId="32816"/>
    <cellStyle name="常规 42 9 2" xfId="32817"/>
    <cellStyle name="常规 2 2 3 6 2 2 2" xfId="32818"/>
    <cellStyle name="常规 42 9 2 2" xfId="32819"/>
    <cellStyle name="常规 2 2 3 6 2 2 3" xfId="32820"/>
    <cellStyle name="常规 2 2 3 6 2 3" xfId="32821"/>
    <cellStyle name="常规 42 9 3" xfId="32822"/>
    <cellStyle name="超链接 2 2 3 6 2" xfId="32823"/>
    <cellStyle name="常规 2 2 3 6 2 4" xfId="32824"/>
    <cellStyle name="常规 2 2 3 6 3" xfId="32825"/>
    <cellStyle name="常规 7 10" xfId="32826"/>
    <cellStyle name="常规 2 2 3 6 4" xfId="32827"/>
    <cellStyle name="常规 7 11" xfId="32828"/>
    <cellStyle name="输入 2 2 6 2 2" xfId="32829"/>
    <cellStyle name="常规 2 2 3 7" xfId="32830"/>
    <cellStyle name="常规 2 2 3 7 2" xfId="32831"/>
    <cellStyle name="常规 2 2 3 7 2 2" xfId="32832"/>
    <cellStyle name="常规 2 2 3 7 2 3" xfId="32833"/>
    <cellStyle name="常规 2 2 3 7 3" xfId="32834"/>
    <cellStyle name="常规 2 2 3 7 4" xfId="32835"/>
    <cellStyle name="常规 21 8 3 2 2" xfId="32836"/>
    <cellStyle name="常规 2 2 3 7 5" xfId="32837"/>
    <cellStyle name="常规 2 2 3 7 6" xfId="32838"/>
    <cellStyle name="输入 2 2 6 2 3" xfId="32839"/>
    <cellStyle name="常规 2 2 3 8" xfId="32840"/>
    <cellStyle name="常规 2 2 3 9" xfId="32841"/>
    <cellStyle name="常规 2 2 4" xfId="32842"/>
    <cellStyle name="常规 2 2 4 10" xfId="32843"/>
    <cellStyle name="常规 2 2 4 2" xfId="32844"/>
    <cellStyle name="計算方式 2 6 2 4 11" xfId="32845"/>
    <cellStyle name="常规 2 2 4 2 10" xfId="32846"/>
    <cellStyle name="常规 57 2 4 2" xfId="32847"/>
    <cellStyle name="計算方式 2 6 2 4 12" xfId="32848"/>
    <cellStyle name="常规 2 2 4 2 11" xfId="32849"/>
    <cellStyle name="輸出 2 8 4 3 3" xfId="32850"/>
    <cellStyle name="合計 2 5 2 5 5 3" xfId="32851"/>
    <cellStyle name="常规 20 2 6" xfId="32852"/>
    <cellStyle name="常规 2 2 4 2 2 2 4" xfId="32853"/>
    <cellStyle name="常规 2 2 4 2 2 2 5" xfId="32854"/>
    <cellStyle name="常规 2 2 4 2 2 3 4" xfId="32855"/>
    <cellStyle name="一般 93" xfId="32856"/>
    <cellStyle name="메모 3 2 9 2" xfId="32857"/>
    <cellStyle name="計算方式 2 6 2 4 2 9" xfId="32858"/>
    <cellStyle name="常规 2 2 4 2 2 4" xfId="32859"/>
    <cellStyle name="常规 2 2 4 2 2 4 2 2" xfId="32860"/>
    <cellStyle name="常规 2 2 4 2 2 4 2 3" xfId="32861"/>
    <cellStyle name="一般 93 4" xfId="32862"/>
    <cellStyle name="超链接 3 4 2 2 3 2 3 2 3" xfId="32863"/>
    <cellStyle name="常规 2 2 4 2 2 4 4" xfId="32864"/>
    <cellStyle name="超链接 13 3 2" xfId="32865"/>
    <cellStyle name="常规 2 2 4 2 2 5" xfId="32866"/>
    <cellStyle name="合計 2 10 5 2" xfId="32867"/>
    <cellStyle name="常规 4 2 6 2 2 2" xfId="32868"/>
    <cellStyle name="超链接 13 3 3" xfId="32869"/>
    <cellStyle name="常规 2 2 4 2 2 6" xfId="32870"/>
    <cellStyle name="合計 2 10 5 3" xfId="32871"/>
    <cellStyle name="常规 4 2 6 2 2 3" xfId="32872"/>
    <cellStyle name="常规 6 4 2 3 2 2" xfId="32873"/>
    <cellStyle name="常规 2 2 4 2 2 7" xfId="32874"/>
    <cellStyle name="常规 2 2 4 2 3 2" xfId="32875"/>
    <cellStyle name="常规 21 2 4 2 2" xfId="32876"/>
    <cellStyle name="常规 2 2 4 2 3 2 2 2 2" xfId="32877"/>
    <cellStyle name="常规 2 2 4 2 3 2 2 2 3" xfId="32878"/>
    <cellStyle name="常规 2 2 4 2 3 3" xfId="32879"/>
    <cellStyle name="常规 2 2 4 2 3 4" xfId="32880"/>
    <cellStyle name="常规 2 2 4 2 4" xfId="32881"/>
    <cellStyle name="常规 2 2 4 2 4 2" xfId="32882"/>
    <cellStyle name="常规 2 2 4 2 4 3" xfId="32883"/>
    <cellStyle name="常规 2 2 4 2 4 4" xfId="32884"/>
    <cellStyle name="超链接 13 5 2" xfId="32885"/>
    <cellStyle name="常规 2 2 4 2 4 5" xfId="32886"/>
    <cellStyle name="常规 2 2 4 2 5" xfId="32887"/>
    <cellStyle name="常规 2 2 4 2 5 2" xfId="32888"/>
    <cellStyle name="常规 3 3 5 2 4" xfId="32889"/>
    <cellStyle name="常规 2 2 4 2 5 3" xfId="32890"/>
    <cellStyle name="常规 2 2 4 2 5 4" xfId="32891"/>
    <cellStyle name="常规 2 2 4 2 6" xfId="32892"/>
    <cellStyle name="常规 2 2 4 2 6 2" xfId="32893"/>
    <cellStyle name="常规 3 3 5 3 4" xfId="32894"/>
    <cellStyle name="汇总 3 2 2 2" xfId="32895"/>
    <cellStyle name="常规 2 2 4 2 6 3" xfId="32896"/>
    <cellStyle name="常规 2 2 4 2 7" xfId="32897"/>
    <cellStyle name="常规 2 2 4 2 7 2" xfId="32898"/>
    <cellStyle name="常规 2 2 4 3" xfId="32899"/>
    <cellStyle name="常规 2 2 4 3 10" xfId="32900"/>
    <cellStyle name="常规 2 2 4 3 11" xfId="32901"/>
    <cellStyle name="注释 2 3 3 2 10" xfId="32902"/>
    <cellStyle name="常规 2 2 4 3 2 2 2 2 2" xfId="32903"/>
    <cellStyle name="常规 3 2 8" xfId="32904"/>
    <cellStyle name="常规 2 2 4 3 2 2 2 2 3" xfId="32905"/>
    <cellStyle name="常规 3 2 9" xfId="32906"/>
    <cellStyle name="常规 2 2 4 3 2 2 2 4" xfId="32907"/>
    <cellStyle name="常规 5 27 3" xfId="32908"/>
    <cellStyle name="常规 2 2 4 3 2 3 2" xfId="32909"/>
    <cellStyle name="常规 2 2 4 3 2 3 2 2" xfId="32910"/>
    <cellStyle name="超链接 2 5 2 2 2 2 2" xfId="32911"/>
    <cellStyle name="常规 2 2 4 3 2 3 2 3" xfId="32912"/>
    <cellStyle name="常规 2 2 4 3 2 3 3" xfId="32913"/>
    <cellStyle name="常规 2 2 4 3 2 3 4" xfId="32914"/>
    <cellStyle name="常规 2 2 4 3 2 4" xfId="32915"/>
    <cellStyle name="常规 2 2 4 3 2 5" xfId="32916"/>
    <cellStyle name="常规 2 2 4 3 2 6" xfId="32917"/>
    <cellStyle name="常规 7 15 2 2 2" xfId="32918"/>
    <cellStyle name="輸出 2 4 2 3 2 7" xfId="32919"/>
    <cellStyle name="常规 20 13" xfId="32920"/>
    <cellStyle name="常规 2 2 4 3 3 2 2" xfId="32921"/>
    <cellStyle name="常规 2 2 4 3 3 2 2 2" xfId="32922"/>
    <cellStyle name="合計 2 2 2 4 2 3 2" xfId="32923"/>
    <cellStyle name="常规 2 2 4 3 3 2 2 3" xfId="32924"/>
    <cellStyle name="常规 2 2 4 3 3 2 3" xfId="32925"/>
    <cellStyle name="常规 2 2 4 3 3 2 4" xfId="32926"/>
    <cellStyle name="常规 2 2 4 3 3 4" xfId="32927"/>
    <cellStyle name="常规 2 2 4 3 4 3" xfId="32928"/>
    <cellStyle name="常规 2 2 4 3 4 4" xfId="32929"/>
    <cellStyle name="常规 2 2 4 3 5" xfId="32930"/>
    <cellStyle name="常规 2 2 4 3 5 2" xfId="32931"/>
    <cellStyle name="常规 3 3 6 2 4" xfId="32932"/>
    <cellStyle name="常规 2 2 4 3 5 3" xfId="32933"/>
    <cellStyle name="常规 2 2 4 3 6" xfId="32934"/>
    <cellStyle name="常规 2 2 4 3 6 2" xfId="32935"/>
    <cellStyle name="汇总 3 3 2 2" xfId="32936"/>
    <cellStyle name="常规 2 2 4 3 6 3" xfId="32937"/>
    <cellStyle name="常规 2 2 4 3 7" xfId="32938"/>
    <cellStyle name="常规 2 2 4 3 7 2" xfId="32939"/>
    <cellStyle name="汇总 3 3 3 2" xfId="32940"/>
    <cellStyle name="常规 2 2 4 3 7 3" xfId="32941"/>
    <cellStyle name="常规 2 2 4 4" xfId="32942"/>
    <cellStyle name="超链接 3 3 3 10" xfId="32943"/>
    <cellStyle name="常规 2 2 4 4 2" xfId="32944"/>
    <cellStyle name="常规 2 2 4 4 2 2" xfId="32945"/>
    <cellStyle name="요약 2 3 2 2 6" xfId="32946"/>
    <cellStyle name="常规 2 2 4 4 2 2 2 2" xfId="32947"/>
    <cellStyle name="요약 2 3 2 2 7" xfId="32948"/>
    <cellStyle name="合計 2 2 3 3 2 3 2" xfId="32949"/>
    <cellStyle name="常规 2 2 4 4 2 2 2 3" xfId="32950"/>
    <cellStyle name="常规 2 2 4 4 2 2 3" xfId="32951"/>
    <cellStyle name="常规 2 2 4 4 2 2 4" xfId="32952"/>
    <cellStyle name="常规 2 2 4 4 2 3" xfId="32953"/>
    <cellStyle name="常规 2 2 4 4 3 2 3" xfId="32954"/>
    <cellStyle name="合計 2 2 3 3 2 2" xfId="32955"/>
    <cellStyle name="常规 2 2 4 4 3 3" xfId="32956"/>
    <cellStyle name="合計 2 2 3 3 2 3" xfId="32957"/>
    <cellStyle name="常规 2 2 4 4 3 4" xfId="32958"/>
    <cellStyle name="常规 2 2 4 4 4" xfId="32959"/>
    <cellStyle name="常规 2 2 4 4 4 2" xfId="32960"/>
    <cellStyle name="常规 2 2 4 4 5" xfId="32961"/>
    <cellStyle name="常规 2 2 4 4 5 2" xfId="32962"/>
    <cellStyle name="常规 2 2 4 4 6" xfId="32963"/>
    <cellStyle name="計算方式 2 6 5 2 6" xfId="32964"/>
    <cellStyle name="常规 2 2 4 4 6 2" xfId="32965"/>
    <cellStyle name="常规 2 2 4 4 7" xfId="32966"/>
    <cellStyle name="常规 2 2 4 4 7 2" xfId="32967"/>
    <cellStyle name="一般 7" xfId="32968"/>
    <cellStyle name="常规 2 2 4 5 2" xfId="32969"/>
    <cellStyle name="一般 7 2" xfId="32970"/>
    <cellStyle name="常规 2 2 4 5 2 2" xfId="32971"/>
    <cellStyle name="一般 7 2 2" xfId="32972"/>
    <cellStyle name="常规 2 2 4 5 2 2 2" xfId="32973"/>
    <cellStyle name="一般 7 2 3" xfId="32974"/>
    <cellStyle name="常规 2 2 4 5 2 2 3" xfId="32975"/>
    <cellStyle name="一般 7 3" xfId="32976"/>
    <cellStyle name="常规 2 2 4 5 2 3" xfId="32977"/>
    <cellStyle name="一般 7 4" xfId="32978"/>
    <cellStyle name="超链接 2 3 2 6 2" xfId="32979"/>
    <cellStyle name="常规 2 2 4 5 2 4" xfId="32980"/>
    <cellStyle name="一般 9" xfId="32981"/>
    <cellStyle name="常规 2 2 4 5 4" xfId="32982"/>
    <cellStyle name="常规 2 2 4 6 2" xfId="32983"/>
    <cellStyle name="常规 2 2 4 6 2 2" xfId="32984"/>
    <cellStyle name="常规 2 2 4 6 2 3" xfId="32985"/>
    <cellStyle name="常规 2 2 4 6 3" xfId="32986"/>
    <cellStyle name="常规 2 2 4 6 4" xfId="32987"/>
    <cellStyle name="输入 2 2 6 3 2" xfId="32988"/>
    <cellStyle name="常规 2 2 4 7" xfId="32989"/>
    <cellStyle name="常规 2 2 4 9" xfId="32990"/>
    <cellStyle name="常规 2 2 4 9 2" xfId="32991"/>
    <cellStyle name="常规 2 2 4 9 3" xfId="32992"/>
    <cellStyle name="常规 2 2 5" xfId="32993"/>
    <cellStyle name="常规 2 2 5 2" xfId="32994"/>
    <cellStyle name="常规 2 2 5 2 2" xfId="32995"/>
    <cellStyle name="常规 6 15 10" xfId="32996"/>
    <cellStyle name="常规 2 2 5 2 2 2" xfId="32997"/>
    <cellStyle name="常规 2 2 5 2 2 2 2" xfId="32998"/>
    <cellStyle name="常规 2 2 5 2 2 2 2 2" xfId="32999"/>
    <cellStyle name="常规 3 2 3 3 3 2 3" xfId="33000"/>
    <cellStyle name="나쁨 2 4 2" xfId="33001"/>
    <cellStyle name="常规 2 2 5 2 2 2 2 3" xfId="33002"/>
    <cellStyle name="常规 3 2 3 3 3 2 4" xfId="33003"/>
    <cellStyle name="나쁨 2 4 3" xfId="33004"/>
    <cellStyle name="常规 2 2 5 2 2 2 2 4" xfId="33005"/>
    <cellStyle name="常规 2 2 5 2 2 3" xfId="33006"/>
    <cellStyle name="超链接 8 8" xfId="33007"/>
    <cellStyle name="常规 2 2 5 2 2 3 2 2" xfId="33008"/>
    <cellStyle name="常规 3 2 3 3 4 2 3" xfId="33009"/>
    <cellStyle name="常规 2 2 5 2 2 3 4" xfId="33010"/>
    <cellStyle name="常规 2 2 5 2 2 4" xfId="33011"/>
    <cellStyle name="常规 2 2 5 2 2 5" xfId="33012"/>
    <cellStyle name="常规 2 2 5 2 2 6" xfId="33013"/>
    <cellStyle name="常规 2 2 5 2 3" xfId="33014"/>
    <cellStyle name="常规 6 15 11" xfId="33015"/>
    <cellStyle name="常规 2 2 5 2 3 2" xfId="33016"/>
    <cellStyle name="常规 2 2 5 2 3 3" xfId="33017"/>
    <cellStyle name="常规 2 2 5 2 3 4" xfId="33018"/>
    <cellStyle name="常规 2 2 5 2 4" xfId="33019"/>
    <cellStyle name="常规 2 2 5 2 4 2" xfId="33020"/>
    <cellStyle name="常规 2 2 5 2 4 2 2" xfId="33021"/>
    <cellStyle name="常规 2 2 5 2 4 3" xfId="33022"/>
    <cellStyle name="常规 2 2 5 2 4 4" xfId="33023"/>
    <cellStyle name="常规 2 2 5 2 6" xfId="33024"/>
    <cellStyle name="常规 2 2 5 2 7" xfId="33025"/>
    <cellStyle name="常规 2 2 5 3" xfId="33026"/>
    <cellStyle name="常规 2 2 5 3 2 2" xfId="33027"/>
    <cellStyle name="常规 2 4 4 11" xfId="33028"/>
    <cellStyle name="常规 2 2 5 3 2 2 2" xfId="33029"/>
    <cellStyle name="常规 2 2 5 3 2 2 2 3" xfId="33030"/>
    <cellStyle name="常规 2 2 5 3 2 2 3" xfId="33031"/>
    <cellStyle name="常规 2 2 5 3 2 2 4" xfId="33032"/>
    <cellStyle name="常规 2 2 5 3 2 3" xfId="33033"/>
    <cellStyle name="常规 2 2 5 3 2 4" xfId="33034"/>
    <cellStyle name="常规 2 2 5 3 5" xfId="33035"/>
    <cellStyle name="常规 2 2 5 4" xfId="33036"/>
    <cellStyle name="超链接 3 5 2 3 3 3" xfId="33037"/>
    <cellStyle name="常规 2 2 5 4 2" xfId="33038"/>
    <cellStyle name="常规 2 2 5 4 5" xfId="33039"/>
    <cellStyle name="常规 2 2 5 5 2" xfId="33040"/>
    <cellStyle name="常规 2 2 5 6 2" xfId="33041"/>
    <cellStyle name="输入 2 2 6 4 2" xfId="33042"/>
    <cellStyle name="常规 2 2 5 7" xfId="33043"/>
    <cellStyle name="常规 2 2 5 7 2" xfId="33044"/>
    <cellStyle name="常规 6 16 10" xfId="33045"/>
    <cellStyle name="常规 46" xfId="33046"/>
    <cellStyle name="常规 51" xfId="33047"/>
    <cellStyle name="常规 2 2 5 7 3" xfId="33048"/>
    <cellStyle name="常规 6 16 11" xfId="33049"/>
    <cellStyle name="常规 47" xfId="33050"/>
    <cellStyle name="常规 52" xfId="33051"/>
    <cellStyle name="输入 2 2 6 4 3" xfId="33052"/>
    <cellStyle name="常规 2 2 5 8" xfId="33053"/>
    <cellStyle name="常规 2 2 5 8 2" xfId="33054"/>
    <cellStyle name="常规 2 2 5 8 3" xfId="33055"/>
    <cellStyle name="常规 2 2 5 9" xfId="33056"/>
    <cellStyle name="常规 2 2 5 9 2" xfId="33057"/>
    <cellStyle name="常规 2 2 5 9 3" xfId="33058"/>
    <cellStyle name="常规 2 5 2 2 5 2" xfId="33059"/>
    <cellStyle name="輸入 2 4 3 2 4 2" xfId="33060"/>
    <cellStyle name="常规 2 2 6" xfId="33061"/>
    <cellStyle name="常规 2 2 6 10" xfId="33062"/>
    <cellStyle name="常规 2 2 6 11" xfId="33063"/>
    <cellStyle name="合計 4 2 5 2" xfId="33064"/>
    <cellStyle name="常规 2 2 6 12" xfId="33065"/>
    <cellStyle name="常规 2 2 6 2" xfId="33066"/>
    <cellStyle name="超链接 3 5 4 5" xfId="33067"/>
    <cellStyle name="常规 2 2 6 2 2 2 2 3" xfId="33068"/>
    <cellStyle name="常规 2 2 6 2 2 4" xfId="33069"/>
    <cellStyle name="常规 4 4 2 3 2 3" xfId="33070"/>
    <cellStyle name="常规 2 2 6 2 3" xfId="33071"/>
    <cellStyle name="常规 2 2 6 2 3 2" xfId="33072"/>
    <cellStyle name="常规 2 2 6 2 3 3" xfId="33073"/>
    <cellStyle name="常规 4 4 2 3 3 2" xfId="33074"/>
    <cellStyle name="常规 2 2 6 2 4" xfId="33075"/>
    <cellStyle name="常规 2 2 6 3" xfId="33076"/>
    <cellStyle name="超链接 3 5 2 4 2 3" xfId="33077"/>
    <cellStyle name="常规 2 2 6 3 2" xfId="33078"/>
    <cellStyle name="常规 2 2 6 3 2 2 2" xfId="33079"/>
    <cellStyle name="常规 2 2 6 3 2 2 3" xfId="33080"/>
    <cellStyle name="常规 2 2 6 3 2 3" xfId="33081"/>
    <cellStyle name="常规 4 4 2 4 2 2" xfId="33082"/>
    <cellStyle name="常规 2 2 6 3 2 4" xfId="33083"/>
    <cellStyle name="常规 4 4 2 4 2 3" xfId="33084"/>
    <cellStyle name="超链接 3 5 2 4 2 4" xfId="33085"/>
    <cellStyle name="常规 2 2 6 3 3" xfId="33086"/>
    <cellStyle name="常规 2 2 6 3 4" xfId="33087"/>
    <cellStyle name="쉼표 [0] 2" xfId="33088"/>
    <cellStyle name="常规 2 2 6 4" xfId="33089"/>
    <cellStyle name="쉼표 [0] 2 2" xfId="33090"/>
    <cellStyle name="常规 2 2 6 4 2" xfId="33091"/>
    <cellStyle name="쉼표 [0] 2 2 2" xfId="33092"/>
    <cellStyle name="常规 2 2 6 4 2 2" xfId="33093"/>
    <cellStyle name="쉼표 [0] 2 2 3" xfId="33094"/>
    <cellStyle name="常规 2 2 6 4 2 3" xfId="33095"/>
    <cellStyle name="쉼표 [0] 2 3" xfId="33096"/>
    <cellStyle name="常规 2 2 6 4 3" xfId="33097"/>
    <cellStyle name="쉼표 [0] 2 4" xfId="33098"/>
    <cellStyle name="常规 2 2 6 4 4" xfId="33099"/>
    <cellStyle name="쉼표 [0] 2 5" xfId="33100"/>
    <cellStyle name="常规 2 2 6 4 5" xfId="33101"/>
    <cellStyle name="쉼표 [0] 3 2" xfId="33102"/>
    <cellStyle name="常规 2 2 6 5 2" xfId="33103"/>
    <cellStyle name="常规 2 2 6 5 3" xfId="33104"/>
    <cellStyle name="常规 2 2 6 6 2" xfId="33105"/>
    <cellStyle name="输入 2 2 6 5 2" xfId="33106"/>
    <cellStyle name="常规 2 2 6 7" xfId="33107"/>
    <cellStyle name="常规 2 2 6 7 2" xfId="33108"/>
    <cellStyle name="常规 3 4 2 3 2 2 3" xfId="33109"/>
    <cellStyle name="常规 2 2 6 8 2" xfId="33110"/>
    <cellStyle name="常规 3 4 2 3 2 3 3" xfId="33111"/>
    <cellStyle name="常规 2 2 6 8 3" xfId="33112"/>
    <cellStyle name="常规 2 2 6 9" xfId="33113"/>
    <cellStyle name="常规 3 5 2 3 2 2 2" xfId="33114"/>
    <cellStyle name="常规 2 2 6 9 2" xfId="33115"/>
    <cellStyle name="常规 2 2 6 9 3" xfId="33116"/>
    <cellStyle name="常规 2 2 7 10" xfId="33117"/>
    <cellStyle name="常规 2 2 7 11" xfId="33118"/>
    <cellStyle name="常规 2 2 7 12" xfId="33119"/>
    <cellStyle name="常规 2 2 7 2 2" xfId="33120"/>
    <cellStyle name="常规 2 2 7 2 2 2" xfId="33121"/>
    <cellStyle name="常规 2 21 6" xfId="33122"/>
    <cellStyle name="常规 3 3 2 2 2 3 4" xfId="33123"/>
    <cellStyle name="常规 2 2 7 2 2 2 2" xfId="33124"/>
    <cellStyle name="常规 2 2 7 2 2 3" xfId="33125"/>
    <cellStyle name="常规 4 4 3 3 2 2" xfId="33126"/>
    <cellStyle name="常规 2 2 7 2 4" xfId="33127"/>
    <cellStyle name="常规 2 2 7 2 5" xfId="33128"/>
    <cellStyle name="常规 2 2 7 3" xfId="33129"/>
    <cellStyle name="超链接 3 5 2 5 2 3" xfId="33130"/>
    <cellStyle name="常规 2 2 7 3 2" xfId="33131"/>
    <cellStyle name="常规 2 2 7 3 2 2" xfId="33132"/>
    <cellStyle name="常规 2 2 7 3 2 3" xfId="33133"/>
    <cellStyle name="超链接 3 5 2 5 2 4" xfId="33134"/>
    <cellStyle name="常规 2 2 7 3 3" xfId="33135"/>
    <cellStyle name="常规 2 2 7 3 4" xfId="33136"/>
    <cellStyle name="常规 2 2 7 4" xfId="33137"/>
    <cellStyle name="常规 2 2 7 4 2" xfId="33138"/>
    <cellStyle name="常规 2 2 7 4 3" xfId="33139"/>
    <cellStyle name="常规 2 2 7 5 2" xfId="33140"/>
    <cellStyle name="常规 2 2 7 6 2" xfId="33141"/>
    <cellStyle name="常规 2 2 7 6 3" xfId="33142"/>
    <cellStyle name="输入 2 2 6 6 2" xfId="33143"/>
    <cellStyle name="常规 2 2 7 7" xfId="33144"/>
    <cellStyle name="输入 2 2 6 6 3" xfId="33145"/>
    <cellStyle name="常规 2 2 7 8" xfId="33146"/>
    <cellStyle name="常规 2 2 7 8 3" xfId="33147"/>
    <cellStyle name="常规 2 2 7 9" xfId="33148"/>
    <cellStyle name="常规 2 2 7 9 2" xfId="33149"/>
    <cellStyle name="常规 2 2 7 9 3" xfId="33150"/>
    <cellStyle name="常规 2 2 8 2" xfId="33151"/>
    <cellStyle name="常规 2 2 8 2 2" xfId="33152"/>
    <cellStyle name="常规 2 4 2 3 2 5" xfId="33153"/>
    <cellStyle name="常规 2 2 8 2 2 2" xfId="33154"/>
    <cellStyle name="常规 2 4 2 3 2 6" xfId="33155"/>
    <cellStyle name="常规 2 2 8 2 2 3" xfId="33156"/>
    <cellStyle name="常规 2 2 8 2 3" xfId="33157"/>
    <cellStyle name="常规 2 2 8 2 4" xfId="33158"/>
    <cellStyle name="常规 2 2 8 3" xfId="33159"/>
    <cellStyle name="常规 2 2 8 3 2" xfId="33160"/>
    <cellStyle name="常规 2 2 8 3 2 2" xfId="33161"/>
    <cellStyle name="常规 2 2 8 3 3" xfId="33162"/>
    <cellStyle name="常规 2 2 8 3 4" xfId="33163"/>
    <cellStyle name="常规 8 2 3 2 2 2" xfId="33164"/>
    <cellStyle name="常规 2 2 8 4" xfId="33165"/>
    <cellStyle name="常规 2 2 8 4 2" xfId="33166"/>
    <cellStyle name="常规 2 2 8 4 3" xfId="33167"/>
    <cellStyle name="常规 2 2 8 5 2" xfId="33168"/>
    <cellStyle name="常规 2 2 8 5 3" xfId="33169"/>
    <cellStyle name="常规 2 2 8 6 2" xfId="33170"/>
    <cellStyle name="输入 2 2 6 7 2" xfId="33171"/>
    <cellStyle name="常规 2 2 8 7" xfId="33172"/>
    <cellStyle name="常规 4 4 3 2 2 2 2" xfId="33173"/>
    <cellStyle name="常规 2 2 8 7 2" xfId="33174"/>
    <cellStyle name="常规 4 4 3 2 2 2 2 2" xfId="33175"/>
    <cellStyle name="输入 2 2 6 7 3" xfId="33176"/>
    <cellStyle name="常规 2 2 8 8" xfId="33177"/>
    <cellStyle name="常规 4 4 3 2 2 2 3" xfId="33178"/>
    <cellStyle name="常规 2 2 8 8 2" xfId="33179"/>
    <cellStyle name="常规 2 2 8 9" xfId="33180"/>
    <cellStyle name="合計 2 3 2 5 2 10" xfId="33181"/>
    <cellStyle name="常规 2 2 8 9 2" xfId="33182"/>
    <cellStyle name="常规 2 2 9 2" xfId="33183"/>
    <cellStyle name="常规 2 2 9 2 2" xfId="33184"/>
    <cellStyle name="常规 2 2 9 2 3" xfId="33185"/>
    <cellStyle name="常规 2 2 9 3" xfId="33186"/>
    <cellStyle name="常规 2 2 9 4" xfId="33187"/>
    <cellStyle name="常规 2 20 11" xfId="33188"/>
    <cellStyle name="常规 8 12 3" xfId="33189"/>
    <cellStyle name="常规 3 2 6 3 4" xfId="33190"/>
    <cellStyle name="常规 2 20 2 4" xfId="33191"/>
    <cellStyle name="常规 2 20 3 2" xfId="33192"/>
    <cellStyle name="常规 2 20 3 3" xfId="33193"/>
    <cellStyle name="常规 2 20 8 2" xfId="33194"/>
    <cellStyle name="常规 2 20 8 3" xfId="33195"/>
    <cellStyle name="輸出 2 7 4 3" xfId="33196"/>
    <cellStyle name="常规 2 21 10" xfId="33197"/>
    <cellStyle name="常规 8 17 2" xfId="33198"/>
    <cellStyle name="常规 8 22 2" xfId="33199"/>
    <cellStyle name="輸出 2 7 4 4" xfId="33200"/>
    <cellStyle name="常规 2 21 11" xfId="33201"/>
    <cellStyle name="常规 8 17 3" xfId="33202"/>
    <cellStyle name="常规 8 22 3" xfId="33203"/>
    <cellStyle name="常规 6 18" xfId="33204"/>
    <cellStyle name="常规 6 23" xfId="33205"/>
    <cellStyle name="常规 2 21 4 2" xfId="33206"/>
    <cellStyle name="常规 2 3 2 2 3 2 5" xfId="33207"/>
    <cellStyle name="常规 3 3 2 2 2 3 2 2" xfId="33208"/>
    <cellStyle name="常规 6 19" xfId="33209"/>
    <cellStyle name="常规 6 24" xfId="33210"/>
    <cellStyle name="常规 2 21 4 3" xfId="33211"/>
    <cellStyle name="常规 2 3 2 2 3 2 6" xfId="33212"/>
    <cellStyle name="常规 3 3 2 2 2 3 2 3" xfId="33213"/>
    <cellStyle name="常规 2 21 5 2" xfId="33214"/>
    <cellStyle name="常规 3 3 2 2 2 3 3 2" xfId="33215"/>
    <cellStyle name="常规 2 21 6 2" xfId="33216"/>
    <cellStyle name="常规 2 21 6 3" xfId="33217"/>
    <cellStyle name="常规 2 21 7 2" xfId="33218"/>
    <cellStyle name="常规 2 21 7 3" xfId="33219"/>
    <cellStyle name="常规 2 21 8" xfId="33220"/>
    <cellStyle name="常规 2 21 8 2" xfId="33221"/>
    <cellStyle name="常规 2 21 8 3" xfId="33222"/>
    <cellStyle name="常规 4 2 3 2 2 3" xfId="33223"/>
    <cellStyle name="常规 7 18" xfId="33224"/>
    <cellStyle name="常规 7 23" xfId="33225"/>
    <cellStyle name="常规 2 21 9 2" xfId="33226"/>
    <cellStyle name="輸入 2 3 3 3 10" xfId="33227"/>
    <cellStyle name="常规 4 2 3 2 2 4" xfId="33228"/>
    <cellStyle name="常规 7 19" xfId="33229"/>
    <cellStyle name="常规 7 24" xfId="33230"/>
    <cellStyle name="常规 2 21 9 3" xfId="33231"/>
    <cellStyle name="常规 2 25" xfId="33232"/>
    <cellStyle name="常规 2 30" xfId="33233"/>
    <cellStyle name="警告文字 2 5 3 2" xfId="33234"/>
    <cellStyle name="常规 4 8 3 3" xfId="33235"/>
    <cellStyle name="常规 2 25 10" xfId="33236"/>
    <cellStyle name="常规 2 25 2" xfId="33237"/>
    <cellStyle name="常规 2 30 2" xfId="33238"/>
    <cellStyle name="常规 2 25 2 2 2" xfId="33239"/>
    <cellStyle name="常规 2 25 2 2 3" xfId="33240"/>
    <cellStyle name="常规 5 12 5 3" xfId="33241"/>
    <cellStyle name="常规 2 25 5 2" xfId="33242"/>
    <cellStyle name="常规 5 12 6 3" xfId="33243"/>
    <cellStyle name="常规 2 25 6 2" xfId="33244"/>
    <cellStyle name="常规 2 25 6 3" xfId="33245"/>
    <cellStyle name="常规 4 4 8 2" xfId="33246"/>
    <cellStyle name="常规 2 25 7" xfId="33247"/>
    <cellStyle name="常规 5 12 7 3" xfId="33248"/>
    <cellStyle name="常规 2 25 7 2" xfId="33249"/>
    <cellStyle name="常规 2 25 7 3" xfId="33250"/>
    <cellStyle name="常规 4 4 9 2" xfId="33251"/>
    <cellStyle name="常规 2 25 8" xfId="33252"/>
    <cellStyle name="常规 5 12 8 3" xfId="33253"/>
    <cellStyle name="常规 2 25 8 2" xfId="33254"/>
    <cellStyle name="常规 2 25 8 3" xfId="33255"/>
    <cellStyle name="常规 5 12 9 3" xfId="33256"/>
    <cellStyle name="常规 2 25 9 2" xfId="33257"/>
    <cellStyle name="常规 2 25 9 3" xfId="33258"/>
    <cellStyle name="常规 2 26" xfId="33259"/>
    <cellStyle name="常规 2 31" xfId="33260"/>
    <cellStyle name="輸出 2 8 4 3" xfId="33261"/>
    <cellStyle name="输入 2 2 2 5 2 2" xfId="33262"/>
    <cellStyle name="合計 2 5 2 5 5" xfId="33263"/>
    <cellStyle name="常规 2 26 10" xfId="33264"/>
    <cellStyle name="常规 2 31 10" xfId="33265"/>
    <cellStyle name="輸出 2 8 4 4" xfId="33266"/>
    <cellStyle name="输入 2 2 2 5 2 3" xfId="33267"/>
    <cellStyle name="合計 2 5 2 5 6" xfId="33268"/>
    <cellStyle name="常规 2 26 11" xfId="33269"/>
    <cellStyle name="常规 2 31 11" xfId="33270"/>
    <cellStyle name="常规 5 13 5 3" xfId="33271"/>
    <cellStyle name="一般_~4276001" xfId="33272"/>
    <cellStyle name="常规 2 26 5 2" xfId="33273"/>
    <cellStyle name="常规 2 31 5 2" xfId="33274"/>
    <cellStyle name="常规 2 26 5 3" xfId="33275"/>
    <cellStyle name="常规 2 31 5 3" xfId="33276"/>
    <cellStyle name="常规 4 5 7 2" xfId="33277"/>
    <cellStyle name="常规 2 26 6" xfId="33278"/>
    <cellStyle name="常规 2 31 6" xfId="33279"/>
    <cellStyle name="常规 5 13 6 3" xfId="33280"/>
    <cellStyle name="常规 2 26 6 2" xfId="33281"/>
    <cellStyle name="常规 2 31 6 2" xfId="33282"/>
    <cellStyle name="常规 2 26 6 3" xfId="33283"/>
    <cellStyle name="常规 2 31 6 3" xfId="33284"/>
    <cellStyle name="常规 2 26 7" xfId="33285"/>
    <cellStyle name="常规 2 31 7" xfId="33286"/>
    <cellStyle name="常规 5 13 7 3" xfId="33287"/>
    <cellStyle name="常规 2 26 7 2" xfId="33288"/>
    <cellStyle name="常规 2 31 7 2" xfId="33289"/>
    <cellStyle name="常规 2 26 7 3" xfId="33290"/>
    <cellStyle name="常规 2 31 7 3" xfId="33291"/>
    <cellStyle name="常规 2 26 8" xfId="33292"/>
    <cellStyle name="常规 2 31 8" xfId="33293"/>
    <cellStyle name="常规 5 13 8 3" xfId="33294"/>
    <cellStyle name="常规 2 26 8 2" xfId="33295"/>
    <cellStyle name="常规 2 31 8 2" xfId="33296"/>
    <cellStyle name="常规 2 26 8 3" xfId="33297"/>
    <cellStyle name="常规 2 31 8 3" xfId="33298"/>
    <cellStyle name="输出 2 4 2 8" xfId="33299"/>
    <cellStyle name="常规 5 13 9 3" xfId="33300"/>
    <cellStyle name="常规 2 26 9 2" xfId="33301"/>
    <cellStyle name="常规 2 31 9 2" xfId="33302"/>
    <cellStyle name="常规 2 26 9 3" xfId="33303"/>
    <cellStyle name="常规 2 31 9 3" xfId="33304"/>
    <cellStyle name="輸入 2 2 2 5 5 2" xfId="33305"/>
    <cellStyle name="常规 2 27" xfId="33306"/>
    <cellStyle name="常规 2 32" xfId="33307"/>
    <cellStyle name="输入 2 2 2 5 7 2" xfId="33308"/>
    <cellStyle name="常规 2 27 10" xfId="33309"/>
    <cellStyle name="常规 2 32 10" xfId="33310"/>
    <cellStyle name="输入 2 2 2 5 7 3" xfId="33311"/>
    <cellStyle name="常规 2 27 11" xfId="33312"/>
    <cellStyle name="常规 2 32 11" xfId="33313"/>
    <cellStyle name="常规 2 27 2" xfId="33314"/>
    <cellStyle name="常规 2 32 2" xfId="33315"/>
    <cellStyle name="입력 3 2 10" xfId="33316"/>
    <cellStyle name="常规 2 27 5" xfId="33317"/>
    <cellStyle name="常规 2 32 5" xfId="33318"/>
    <cellStyle name="常规 9 2 9 9 3" xfId="33319"/>
    <cellStyle name="입력 3 2 11" xfId="33320"/>
    <cellStyle name="常规 2 27 6" xfId="33321"/>
    <cellStyle name="常规 2 32 6" xfId="33322"/>
    <cellStyle name="常规 5 14 6 3" xfId="33323"/>
    <cellStyle name="常规 2 27 6 2" xfId="33324"/>
    <cellStyle name="常规 2 32 6 2" xfId="33325"/>
    <cellStyle name="常规 3 2 2 13" xfId="33326"/>
    <cellStyle name="常规 2 27 6 3" xfId="33327"/>
    <cellStyle name="常规 2 32 6 3" xfId="33328"/>
    <cellStyle name="常规 3 2 2 14" xfId="33329"/>
    <cellStyle name="常规 2 27 7 3" xfId="33330"/>
    <cellStyle name="常规 2 32 7 3" xfId="33331"/>
    <cellStyle name="常规 2 27 8" xfId="33332"/>
    <cellStyle name="常规 2 32 8" xfId="33333"/>
    <cellStyle name="常规 5 14 8 3" xfId="33334"/>
    <cellStyle name="常规 2 27 8 2" xfId="33335"/>
    <cellStyle name="常规 2 32 8 2" xfId="33336"/>
    <cellStyle name="常规 2 27 8 3" xfId="33337"/>
    <cellStyle name="常规 2 32 8 3" xfId="33338"/>
    <cellStyle name="常规 5 14 9 3" xfId="33339"/>
    <cellStyle name="常规 2 27 9 2" xfId="33340"/>
    <cellStyle name="常规 2 32 9 2" xfId="33341"/>
    <cellStyle name="常规 2 27 9 3" xfId="33342"/>
    <cellStyle name="常规 2 32 9 3" xfId="33343"/>
    <cellStyle name="輸入 2 2 2 5 5 3" xfId="33344"/>
    <cellStyle name="常规 2 28" xfId="33345"/>
    <cellStyle name="常规 2 33" xfId="33346"/>
    <cellStyle name="常规 2 6 7 3 2" xfId="33347"/>
    <cellStyle name="常规 2 28 10" xfId="33348"/>
    <cellStyle name="常规 2 33 10" xfId="33349"/>
    <cellStyle name="常规 49 2 2" xfId="33350"/>
    <cellStyle name="常规 54 2 2" xfId="33351"/>
    <cellStyle name="常规 6 3 3 3 2" xfId="33352"/>
    <cellStyle name="常规 2 28 11" xfId="33353"/>
    <cellStyle name="常规 2 33 11" xfId="33354"/>
    <cellStyle name="常规 42 6 2 2 2" xfId="33355"/>
    <cellStyle name="常规 49 2 3" xfId="33356"/>
    <cellStyle name="常规 54 2 3" xfId="33357"/>
    <cellStyle name="常规 6 3 3 3 3" xfId="33358"/>
    <cellStyle name="常规 2 28 2" xfId="33359"/>
    <cellStyle name="常规 2 33 2" xfId="33360"/>
    <cellStyle name="常规 2 28 4" xfId="33361"/>
    <cellStyle name="常规 2 33 4" xfId="33362"/>
    <cellStyle name="常规 2 28 5" xfId="33363"/>
    <cellStyle name="常规 2 33 5" xfId="33364"/>
    <cellStyle name="常规 2 28 5 3" xfId="33365"/>
    <cellStyle name="常规 2 33 5 3" xfId="33366"/>
    <cellStyle name="常规 2 28 6" xfId="33367"/>
    <cellStyle name="常规 2 33 6" xfId="33368"/>
    <cellStyle name="常规 2 28 6 2" xfId="33369"/>
    <cellStyle name="常规 2 33 6 2" xfId="33370"/>
    <cellStyle name="常规 2 28 6 3" xfId="33371"/>
    <cellStyle name="常规 2 33 6 3" xfId="33372"/>
    <cellStyle name="常规 2 28 7" xfId="33373"/>
    <cellStyle name="常规 2 33 7" xfId="33374"/>
    <cellStyle name="常规 2 28 8" xfId="33375"/>
    <cellStyle name="常规 2 33 8" xfId="33376"/>
    <cellStyle name="常规 2 28 9" xfId="33377"/>
    <cellStyle name="常规 2 33 9" xfId="33378"/>
    <cellStyle name="合計 2 6 6 2 2 3" xfId="33379"/>
    <cellStyle name="常规 2 29 4" xfId="33380"/>
    <cellStyle name="常规 2 34 4" xfId="33381"/>
    <cellStyle name="常规 2 3 10" xfId="33382"/>
    <cellStyle name="常规 2 3 10 2" xfId="33383"/>
    <cellStyle name="常规 2 3 10 3" xfId="33384"/>
    <cellStyle name="常规 21 5 2 3 2 2" xfId="33385"/>
    <cellStyle name="常规 2 3 11 2" xfId="33386"/>
    <cellStyle name="輸出 2 2 2 5 10" xfId="33387"/>
    <cellStyle name="常规 2 3 11 3" xfId="33388"/>
    <cellStyle name="常规 2 3 11 3 2" xfId="33389"/>
    <cellStyle name="常规 2 3 11 3 3" xfId="33390"/>
    <cellStyle name="輸出 2 2 2 5 11" xfId="33391"/>
    <cellStyle name="常规 2 3 11 4" xfId="33392"/>
    <cellStyle name="常规 2 3 11 4 2" xfId="33393"/>
    <cellStyle name="常规 2 3 11 4 3" xfId="33394"/>
    <cellStyle name="常规 2 3 11 5" xfId="33395"/>
    <cellStyle name="常规 2 3 12 2" xfId="33396"/>
    <cellStyle name="常规 2 3 12 3" xfId="33397"/>
    <cellStyle name="常规 2 3 13" xfId="33398"/>
    <cellStyle name="常规 2 3 13 2" xfId="33399"/>
    <cellStyle name="常规 2 3 13 3" xfId="33400"/>
    <cellStyle name="常规 2 3 14" xfId="33401"/>
    <cellStyle name="常规 2 3 14 2" xfId="33402"/>
    <cellStyle name="常规 2 3 14 3" xfId="33403"/>
    <cellStyle name="常规 2 3 15" xfId="33404"/>
    <cellStyle name="常规 2 3 20" xfId="33405"/>
    <cellStyle name="常规 2 3 15 2" xfId="33406"/>
    <cellStyle name="常规 2 3 20 2" xfId="33407"/>
    <cellStyle name="常规 2 3 16" xfId="33408"/>
    <cellStyle name="常规 2 3 21" xfId="33409"/>
    <cellStyle name="常规 2 3 16 2" xfId="33410"/>
    <cellStyle name="常规 2 3 19" xfId="33411"/>
    <cellStyle name="常规 2 3 24" xfId="33412"/>
    <cellStyle name="常规 2 3 19 2" xfId="33413"/>
    <cellStyle name="常规 2 3 2 10 3" xfId="33414"/>
    <cellStyle name="常规 25 2 3 2 2 3" xfId="33415"/>
    <cellStyle name="超链接 3 4 3 3 2 2 4" xfId="33416"/>
    <cellStyle name="常规 2 3 2 11" xfId="33417"/>
    <cellStyle name="常规 25 2 3 2 3" xfId="33418"/>
    <cellStyle name="常规 7 11 6 2" xfId="33419"/>
    <cellStyle name="常规 4 2 2 7 2" xfId="33420"/>
    <cellStyle name="常规 2 3 2 12" xfId="33421"/>
    <cellStyle name="常规 25 2 3 2 4" xfId="33422"/>
    <cellStyle name="常规 7 11 6 3" xfId="33423"/>
    <cellStyle name="常规 4 2 2 7 3" xfId="33424"/>
    <cellStyle name="입력 2 3 11 2" xfId="33425"/>
    <cellStyle name="常规 2 3 2 13" xfId="33426"/>
    <cellStyle name="常规 25 2 3 2 5" xfId="33427"/>
    <cellStyle name="常规 2 3 2 14" xfId="33428"/>
    <cellStyle name="常规 25 2 3 2 6" xfId="33429"/>
    <cellStyle name="输出 2 4 4 2" xfId="33430"/>
    <cellStyle name="常规 2 3 2 2" xfId="33431"/>
    <cellStyle name="常规 2 3 2 2 2 2 2 2" xfId="33432"/>
    <cellStyle name="常规 2 3 2 2 2 2 2 2 2" xfId="33433"/>
    <cellStyle name="常规 2 3 2 2 2 2 2 2 2 2" xfId="33434"/>
    <cellStyle name="常规 2 3 2 2 2 2 2 2 2 2 2" xfId="33435"/>
    <cellStyle name="常规 2 3 2 2 2 2 2 2 2 2 3" xfId="33436"/>
    <cellStyle name="常规 2 3 2 2 2 2 2 2 2 3" xfId="33437"/>
    <cellStyle name="常规 7 11 4 2" xfId="33438"/>
    <cellStyle name="常规 2 3 2 2 2 2 2 2 2 4" xfId="33439"/>
    <cellStyle name="常规 4 2 2 5 2" xfId="33440"/>
    <cellStyle name="常规 2 3 2 2 2 2 2 2 3" xfId="33441"/>
    <cellStyle name="輸出 2 5 2 5 2 11" xfId="33442"/>
    <cellStyle name="常规 2 3 2 2 2 2 2 3 2" xfId="33443"/>
    <cellStyle name="超链接 2 3 2 2 3 2 4" xfId="33444"/>
    <cellStyle name="常规 2 3 2 2 2 2 2 3 2 2" xfId="33445"/>
    <cellStyle name="常规 5 11 7" xfId="33446"/>
    <cellStyle name="常规 2 3 2 2 2 2 2 3 2 3" xfId="33447"/>
    <cellStyle name="常规 5 11 8" xfId="33448"/>
    <cellStyle name="常规 2 3 2 2 2 2 2 3 3" xfId="33449"/>
    <cellStyle name="常规 2 3 2 2 2 2 2 3 4" xfId="33450"/>
    <cellStyle name="一般 4 4 2 4" xfId="33451"/>
    <cellStyle name="常规 2 3 2 2 2 2 3 2 2 2" xfId="33452"/>
    <cellStyle name="常规 2 3 2 2 2 2 3 2 2 3" xfId="33453"/>
    <cellStyle name="常规 2 3 2 2 2 2 3 2 3" xfId="33454"/>
    <cellStyle name="常规 2 3 2 2 2 2 3 2 4" xfId="33455"/>
    <cellStyle name="常规 9 2 5 3 2" xfId="33456"/>
    <cellStyle name="常规 2 3 2 2 2 3 3 4" xfId="33457"/>
    <cellStyle name="常规 2 3 2 2 2 3 4" xfId="33458"/>
    <cellStyle name="常规 2 3 2 2 2 4 2 2 2" xfId="33459"/>
    <cellStyle name="常规 2 3 2 2 2 4 2 2 3" xfId="33460"/>
    <cellStyle name="常规 9 2 6 2 2" xfId="33461"/>
    <cellStyle name="常规 2 3 2 2 2 4 2 4" xfId="33462"/>
    <cellStyle name="常规 3 4 3 3 2 2 2" xfId="33463"/>
    <cellStyle name="常规 2 3 2 2 2 4 4" xfId="33464"/>
    <cellStyle name="常规 2 5 2 3 3 2 3" xfId="33465"/>
    <cellStyle name="常规 2 3 2 2 2 5 2 2" xfId="33466"/>
    <cellStyle name="常规 2 3 2 2 2 5 2 3" xfId="33467"/>
    <cellStyle name="常规 4 3 4 2 2 2" xfId="33468"/>
    <cellStyle name="常规 2 3 2 2 2 6" xfId="33469"/>
    <cellStyle name="常规 4 3 4 2 2 3" xfId="33470"/>
    <cellStyle name="常规 2 3 2 2 2 7" xfId="33471"/>
    <cellStyle name="常规 6 15" xfId="33472"/>
    <cellStyle name="常规 6 20" xfId="33473"/>
    <cellStyle name="常规 2 3 2 2 3 2 2" xfId="33474"/>
    <cellStyle name="常规 2 4 2 2 11" xfId="33475"/>
    <cellStyle name="計算方式 2 5 2 4 6" xfId="33476"/>
    <cellStyle name="常规 3 2 4 5 4" xfId="33477"/>
    <cellStyle name="常规 6 15 2" xfId="33478"/>
    <cellStyle name="常规 6 20 2" xfId="33479"/>
    <cellStyle name="常规 2 3 2 2 3 2 2 2" xfId="33480"/>
    <cellStyle name="計算方式 2 5 2 4 6 2" xfId="33481"/>
    <cellStyle name="常规 6 15 2 2" xfId="33482"/>
    <cellStyle name="常规 2 3 2 2 3 2 2 2 2" xfId="33483"/>
    <cellStyle name="常规 6 15 2 2 2" xfId="33484"/>
    <cellStyle name="常规 2 3 2 2 3 2 2 2 2 2" xfId="33485"/>
    <cellStyle name="常规 6 15 2 2 3" xfId="33486"/>
    <cellStyle name="常规 2 3 2 2 3 2 2 2 2 3" xfId="33487"/>
    <cellStyle name="計算方式 2 5 2 4 6 3" xfId="33488"/>
    <cellStyle name="常规 6 15 2 3" xfId="33489"/>
    <cellStyle name="常规 2 3 2 2 3 2 2 2 3" xfId="33490"/>
    <cellStyle name="計算方式 2 5 2 4 7" xfId="33491"/>
    <cellStyle name="常规 6 15 3" xfId="33492"/>
    <cellStyle name="常规 6 20 3" xfId="33493"/>
    <cellStyle name="常规 2 3 2 2 3 2 2 3" xfId="33494"/>
    <cellStyle name="計算方式 2 5 2 4 8" xfId="33495"/>
    <cellStyle name="常规 6 15 4" xfId="33496"/>
    <cellStyle name="常规 2 3 2 2 3 2 2 4" xfId="33497"/>
    <cellStyle name="計算方式 2 5 5 4 2" xfId="33498"/>
    <cellStyle name="常规 6 16" xfId="33499"/>
    <cellStyle name="常规 6 21" xfId="33500"/>
    <cellStyle name="常规 2 3 2 2 3 2 3" xfId="33501"/>
    <cellStyle name="計算方式 2 5 2 5 6" xfId="33502"/>
    <cellStyle name="常规 6 16 2" xfId="33503"/>
    <cellStyle name="常规 6 21 2" xfId="33504"/>
    <cellStyle name="常规 2 3 2 2 3 2 3 2" xfId="33505"/>
    <cellStyle name="常规 2 3 2 2 3 2 3 2 2" xfId="33506"/>
    <cellStyle name="常规 6 7" xfId="33507"/>
    <cellStyle name="計算方式 2 5 2 5 6 2" xfId="33508"/>
    <cellStyle name="常规 6 16 2 2" xfId="33509"/>
    <cellStyle name="常规 2 3 2 2 3 2 3 2 3" xfId="33510"/>
    <cellStyle name="常规 6 8" xfId="33511"/>
    <cellStyle name="計算方式 2 5 2 5 6 3" xfId="33512"/>
    <cellStyle name="常规 6 16 2 3" xfId="33513"/>
    <cellStyle name="計算方式 2 5 2 5 7" xfId="33514"/>
    <cellStyle name="常规 6 16 3" xfId="33515"/>
    <cellStyle name="常规 6 21 3" xfId="33516"/>
    <cellStyle name="常规 2 3 2 2 3 2 3 3" xfId="33517"/>
    <cellStyle name="計算方式 2 5 2 5 8" xfId="33518"/>
    <cellStyle name="常规 6 16 4" xfId="33519"/>
    <cellStyle name="常规 2 3 2 2 3 2 3 4" xfId="33520"/>
    <cellStyle name="計算方式 2 5 5 4 3" xfId="33521"/>
    <cellStyle name="常规 6 17" xfId="33522"/>
    <cellStyle name="常规 6 22" xfId="33523"/>
    <cellStyle name="常规 2 3 2 2 3 2 4" xfId="33524"/>
    <cellStyle name="常规 2 3 2 2 3 3" xfId="33525"/>
    <cellStyle name="常规 2 3 2 2 3 3 2 2" xfId="33526"/>
    <cellStyle name="常规 2 3 2 2 3 3 2 3" xfId="33527"/>
    <cellStyle name="常规 2 3 2 2 3 3 2 4" xfId="33528"/>
    <cellStyle name="常规 2 3 2 2 3 3 3 2" xfId="33529"/>
    <cellStyle name="常规 2 3 2 2 3 3 4" xfId="33530"/>
    <cellStyle name="常规 2 3 2 2 3 4" xfId="33531"/>
    <cellStyle name="常规 2 3 2 2 3 4 4" xfId="33532"/>
    <cellStyle name="常规 2 3 2 2 3 5" xfId="33533"/>
    <cellStyle name="常规 2 3 2 2 3 6" xfId="33534"/>
    <cellStyle name="常规 2 3 2 2 3 7" xfId="33535"/>
    <cellStyle name="常规 2 3 2 2 3 8" xfId="33536"/>
    <cellStyle name="常规 2 3 2 2 3 9" xfId="33537"/>
    <cellStyle name="好 2 8 3" xfId="33538"/>
    <cellStyle name="常规 2 3 2 2 5" xfId="33539"/>
    <cellStyle name="출력 2 2 2 4 6 2" xfId="33540"/>
    <cellStyle name="好 2 8 4" xfId="33541"/>
    <cellStyle name="常规 2 3 2 2 6" xfId="33542"/>
    <cellStyle name="출력 2 2 2 4 6 3" xfId="33543"/>
    <cellStyle name="常规 2 3 2 2 7" xfId="33544"/>
    <cellStyle name="常规 2 3 2 3 2 3 2" xfId="33545"/>
    <cellStyle name="常规 2 3 2 2 8" xfId="33546"/>
    <cellStyle name="常规 2 3 2 3 2 3 3" xfId="33547"/>
    <cellStyle name="常规 2 3 2 2 9" xfId="33548"/>
    <cellStyle name="输出 2 4 4 3" xfId="33549"/>
    <cellStyle name="常规 2 3 2 3" xfId="33550"/>
    <cellStyle name="常规 2 3 2 3 2" xfId="33551"/>
    <cellStyle name="常规 2 3 2 3 2 2 2 2" xfId="33552"/>
    <cellStyle name="常规 2 3 2 3 2 2 2 2 2" xfId="33553"/>
    <cellStyle name="常规 2 3 2 3 2 2 2 3" xfId="33554"/>
    <cellStyle name="常规 2 3 2 3 2 2 2 4" xfId="33555"/>
    <cellStyle name="常规 2 3 2 3 2 2 3" xfId="33556"/>
    <cellStyle name="常规 2 3 2 3 2 2 3 2" xfId="33557"/>
    <cellStyle name="常规 2 3 2 3 2 2 3 3" xfId="33558"/>
    <cellStyle name="常规 2 3 2 3 2 2 3 4" xfId="33559"/>
    <cellStyle name="常规 2 3 2 3 2 3 4" xfId="33560"/>
    <cellStyle name="常规 2 5 3 3 2 2 3" xfId="33561"/>
    <cellStyle name="輸入 2 2 3 3 7 2" xfId="33562"/>
    <cellStyle name="常规 2 3 2 3 2 4 2 2" xfId="33563"/>
    <cellStyle name="輸入 2 2 3 3 7 3" xfId="33564"/>
    <cellStyle name="超链接 3 3 2 2 3 2 2" xfId="33565"/>
    <cellStyle name="常规 2 3 2 3 2 4 2 3" xfId="33566"/>
    <cellStyle name="輸入 2 2 3 3 9" xfId="33567"/>
    <cellStyle name="计算 2 2 10 3" xfId="33568"/>
    <cellStyle name="常规 2 3 2 3 2 4 4" xfId="33569"/>
    <cellStyle name="常规 2 3 2 3 2 5" xfId="33570"/>
    <cellStyle name="常规 2 3 2 3 3" xfId="33571"/>
    <cellStyle name="常规 2 3 2 3 3 2 2 2 2" xfId="33572"/>
    <cellStyle name="常规 2 3 2 3 3 2 2 4" xfId="33573"/>
    <cellStyle name="常规 2 3 2 3 3 2 3" xfId="33574"/>
    <cellStyle name="常规 2 3 2 3 3 2 4" xfId="33575"/>
    <cellStyle name="輸入 2 2 3 3 2 3 2" xfId="33576"/>
    <cellStyle name="常规 2 3 3 2 8" xfId="33577"/>
    <cellStyle name="常规 2 3 2 3 3 3 2" xfId="33578"/>
    <cellStyle name="常规 2 3 2 3 3 3 2 2" xfId="33579"/>
    <cellStyle name="超链接 3 3 2 3 2 2 2" xfId="33580"/>
    <cellStyle name="常规 2 3 2 3 3 3 2 3" xfId="33581"/>
    <cellStyle name="輸入 2 2 3 3 2 3 3" xfId="33582"/>
    <cellStyle name="計算方式 2 6 5 5 2" xfId="33583"/>
    <cellStyle name="常规 2 3 3 2 9" xfId="33584"/>
    <cellStyle name="常规 2 3 2 3 3 3 3" xfId="33585"/>
    <cellStyle name="常规 2 3 2 3 3 3 4" xfId="33586"/>
    <cellStyle name="常规 2 3 2 3 3 4" xfId="33587"/>
    <cellStyle name="常规 2 3 2 3 3 5" xfId="33588"/>
    <cellStyle name="常规 2 3 2 3 4 2 2" xfId="33589"/>
    <cellStyle name="출력 2 3 2 8" xfId="33590"/>
    <cellStyle name="常规 2 3 2 3 4 2 2 2" xfId="33591"/>
    <cellStyle name="출력 2 3 2 9" xfId="33592"/>
    <cellStyle name="常规 2 3 2 3 4 2 2 3" xfId="33593"/>
    <cellStyle name="常规 2 3 2 3 4 2 3" xfId="33594"/>
    <cellStyle name="常规 4 3 2 2 2 2 2 2" xfId="33595"/>
    <cellStyle name="常规 6 3 2 2 4 2" xfId="33596"/>
    <cellStyle name="常规 2 3 2 3 4 2 4" xfId="33597"/>
    <cellStyle name="常规 4 3 2 2 2 2 2 3" xfId="33598"/>
    <cellStyle name="常规_Sheet1" xfId="33599"/>
    <cellStyle name="常规 2 3 2 3 4 3" xfId="33600"/>
    <cellStyle name="常规 2 3 2 3 4 4" xfId="33601"/>
    <cellStyle name="超链接 3 2 2 2 6 2 2" xfId="33602"/>
    <cellStyle name="常规 2 3 2 3 5" xfId="33603"/>
    <cellStyle name="常规 2 3 2 3 5 2" xfId="33604"/>
    <cellStyle name="常规 2 3 2 3 5 2 2" xfId="33605"/>
    <cellStyle name="常规 2 3 2 3 5 2 3" xfId="33606"/>
    <cellStyle name="常规 4 3 2 2 2 3 2 2" xfId="33607"/>
    <cellStyle name="常规 48 2 4 2" xfId="33608"/>
    <cellStyle name="常规 6 3 2 3 4 2" xfId="33609"/>
    <cellStyle name="輸入 2 6 6 2 2" xfId="33610"/>
    <cellStyle name="常规 2 3 2 3 5 4" xfId="33611"/>
    <cellStyle name="輸入 2 2 3 3 5" xfId="33612"/>
    <cellStyle name="常规 3 2 3 2 2 2 2" xfId="33613"/>
    <cellStyle name="출력 2 2 2 4 7 2" xfId="33614"/>
    <cellStyle name="超链接 3 2 2 2 6 2 3" xfId="33615"/>
    <cellStyle name="常规 2 3 2 3 6" xfId="33616"/>
    <cellStyle name="輸入 2 2 3 3 5 2" xfId="33617"/>
    <cellStyle name="常规 3 2 3 2 2 2 2 2" xfId="33618"/>
    <cellStyle name="常规 2 3 2 3 6 2" xfId="33619"/>
    <cellStyle name="輸入 2 2 3 3 5 3" xfId="33620"/>
    <cellStyle name="常规 3 2 3 2 2 2 2 3" xfId="33621"/>
    <cellStyle name="常规 2 3 2 3 6 3" xfId="33622"/>
    <cellStyle name="輸入 2 2 3 3 6" xfId="33623"/>
    <cellStyle name="常规 3 2 3 2 2 2 3" xfId="33624"/>
    <cellStyle name="출력 2 2 2 4 7 3" xfId="33625"/>
    <cellStyle name="超链接 3 2 2 2 6 2 4" xfId="33626"/>
    <cellStyle name="常规 2 3 2 3 7" xfId="33627"/>
    <cellStyle name="常规 2 3 2 4" xfId="33628"/>
    <cellStyle name="常规 2 3 2 4 2" xfId="33629"/>
    <cellStyle name="常规 2 3 2 4 2 2 2 2" xfId="33630"/>
    <cellStyle name="常规 2 3 2 4 2 2 2 2 2" xfId="33631"/>
    <cellStyle name="常规 2 3 2 4 2 2 2 2 3" xfId="33632"/>
    <cellStyle name="常规 3 12 4 2" xfId="33633"/>
    <cellStyle name="常规 2 3 2 4 2 2 2 3" xfId="33634"/>
    <cellStyle name="常规 3 12 4 3" xfId="33635"/>
    <cellStyle name="常规 2 3 2 4 2 2 2 4" xfId="33636"/>
    <cellStyle name="檢查儲存格 2 5 2 2 2" xfId="33637"/>
    <cellStyle name="常规 2 3 2 4 2 2 3" xfId="33638"/>
    <cellStyle name="常规 2 3 2 4 2 2 4" xfId="33639"/>
    <cellStyle name="常规 2 3 2 4 2 3 4" xfId="33640"/>
    <cellStyle name="나쁨 2" xfId="33641"/>
    <cellStyle name="常规 2 3 2 4 3" xfId="33642"/>
    <cellStyle name="나쁨 2 2 4" xfId="33643"/>
    <cellStyle name="常规 2 3 2 4 3 2 4" xfId="33644"/>
    <cellStyle name="超链接 6 9" xfId="33645"/>
    <cellStyle name="常规 2 3 2 4 4 2 2" xfId="33646"/>
    <cellStyle name="常规 2 3 2 4 4 2 3" xfId="33647"/>
    <cellStyle name="常规 4 3 2 2 3 2 2 2" xfId="33648"/>
    <cellStyle name="常规 6 3 3 2 4 2" xfId="33649"/>
    <cellStyle name="나쁨 3 3" xfId="33650"/>
    <cellStyle name="常规 2 3 2 4 4 3" xfId="33651"/>
    <cellStyle name="常规 8 2 2 2 2 2 2" xfId="33652"/>
    <cellStyle name="常规 2 3 2 4 4 5" xfId="33653"/>
    <cellStyle name="나쁨 4" xfId="33654"/>
    <cellStyle name="常规 2 3 2 4 5" xfId="33655"/>
    <cellStyle name="常规 3 2 3 2 2 3 2" xfId="33656"/>
    <cellStyle name="출력 2 2 2 4 8 2" xfId="33657"/>
    <cellStyle name="나쁨 5" xfId="33658"/>
    <cellStyle name="常规 2 3 2 4 6" xfId="33659"/>
    <cellStyle name="常规 2 3 2 5" xfId="33660"/>
    <cellStyle name="常规 9 4 6 3" xfId="33661"/>
    <cellStyle name="常规 2 3 2 5 2" xfId="33662"/>
    <cellStyle name="常规 42 4 3 4 4" xfId="33663"/>
    <cellStyle name="千位分隔[0] 2 2 3 2 2" xfId="33664"/>
    <cellStyle name="常规 2 3 2 5 2 2 2 3" xfId="33665"/>
    <cellStyle name="强调文字颜色 1 2 2 6" xfId="33666"/>
    <cellStyle name="常规 2 3 2 5 2 2 4" xfId="33667"/>
    <cellStyle name="常规 2 3 2 5 3" xfId="33668"/>
    <cellStyle name="常规 2 3 2 5 3 2 3" xfId="33669"/>
    <cellStyle name="메모 3 2 5" xfId="33670"/>
    <cellStyle name="常规 2 3 2 5 3 3" xfId="33671"/>
    <cellStyle name="메모 3 2 6" xfId="33672"/>
    <cellStyle name="常规 2 3 2 5 3 4" xfId="33673"/>
    <cellStyle name="常规 2 3 2 5 5" xfId="33674"/>
    <cellStyle name="常规 2 3 2 6 2" xfId="33675"/>
    <cellStyle name="常规 2 3 2 6 3" xfId="33676"/>
    <cellStyle name="常规 2 3 2 7" xfId="33677"/>
    <cellStyle name="常规 2 3 2 7 2" xfId="33678"/>
    <cellStyle name="제목 4 5" xfId="33679"/>
    <cellStyle name="常规 2 3 2 7 2 2" xfId="33680"/>
    <cellStyle name="常规 25 2 2 2 3 2 2 6" xfId="33681"/>
    <cellStyle name="제목 4 6" xfId="33682"/>
    <cellStyle name="常规 2 3 2 7 2 3" xfId="33683"/>
    <cellStyle name="常规 2 3 2 7 3" xfId="33684"/>
    <cellStyle name="常规 2 3 2 8" xfId="33685"/>
    <cellStyle name="常规 3 3 2 4 3 3" xfId="33686"/>
    <cellStyle name="常规 2 3 2 9 2" xfId="33687"/>
    <cellStyle name="常规 3 3 2 4 3 4" xfId="33688"/>
    <cellStyle name="常规 2 3 2 9 3" xfId="33689"/>
    <cellStyle name="常规 2 3 3 11" xfId="33690"/>
    <cellStyle name="好_COSCON THAILAND COSNAM STAFF 2012 JULY_cosconsea-costar staff infors 2 2" xfId="33691"/>
    <cellStyle name="常规 2 3 3 12" xfId="33692"/>
    <cellStyle name="输出 2 4 5 2" xfId="33693"/>
    <cellStyle name="常规 2 3 3 2" xfId="33694"/>
    <cellStyle name="常规 9 5 3 3" xfId="33695"/>
    <cellStyle name="常规 2 3 3 2 2" xfId="33696"/>
    <cellStyle name="一般 4 6" xfId="33697"/>
    <cellStyle name="超链接 2 3 2 3 4" xfId="33698"/>
    <cellStyle name="常规 2 3 3 2 2 2 2 2" xfId="33699"/>
    <cellStyle name="一般 4 6 2" xfId="33700"/>
    <cellStyle name="超链接 2 3 2 3 4 2" xfId="33701"/>
    <cellStyle name="常规 2 3 3 2 2 2 2 2 2" xfId="33702"/>
    <cellStyle name="출력 2 3 2 2 5 3" xfId="33703"/>
    <cellStyle name="常规 2 3 3 2 2 2 2 2 2 2" xfId="33704"/>
    <cellStyle name="常规 2 3 3 2 2 2 2 2 2 3" xfId="33705"/>
    <cellStyle name="常规 2 3 3 2 2 2 2 2 4" xfId="33706"/>
    <cellStyle name="一般 4 7" xfId="33707"/>
    <cellStyle name="超链接 2 3 2 3 5" xfId="33708"/>
    <cellStyle name="常规 2 3 3 2 2 2 2 3" xfId="33709"/>
    <cellStyle name="一般 4 8" xfId="33710"/>
    <cellStyle name="超链接 2 3 2 3 6" xfId="33711"/>
    <cellStyle name="常规 2 3 3 2 2 2 2 4" xfId="33712"/>
    <cellStyle name="常规 7 3 8 2" xfId="33713"/>
    <cellStyle name="一般 5 6" xfId="33714"/>
    <cellStyle name="超链接 2 3 2 4 4" xfId="33715"/>
    <cellStyle name="常规 2 3 3 2 2 2 3 2" xfId="33716"/>
    <cellStyle name="一般 5 6 2" xfId="33717"/>
    <cellStyle name="超链接 2 3 2 4 4 2" xfId="33718"/>
    <cellStyle name="常规 2 3 3 2 2 2 3 2 2" xfId="33719"/>
    <cellStyle name="一般 5 6 3" xfId="33720"/>
    <cellStyle name="常规 2 3 3 2 2 2 3 2 3" xfId="33721"/>
    <cellStyle name="一般 5 7" xfId="33722"/>
    <cellStyle name="超链接 2 3 2 4 5" xfId="33723"/>
    <cellStyle name="常规 2 3 3 2 2 2 3 3" xfId="33724"/>
    <cellStyle name="一般 5 8" xfId="33725"/>
    <cellStyle name="常规 2 3 3 2 2 2 3 4" xfId="33726"/>
    <cellStyle name="常规 7 3 9 2" xfId="33727"/>
    <cellStyle name="常规 2 3 3 2 2 2 4" xfId="33728"/>
    <cellStyle name="常规 3 2 2 2 8 2" xfId="33729"/>
    <cellStyle name="超链接 2 3 3 3 4" xfId="33730"/>
    <cellStyle name="常规 2 3 3 2 2 3 2 2" xfId="33731"/>
    <cellStyle name="超链接 2 3 3 3 4 2" xfId="33732"/>
    <cellStyle name="常规 2 3 3 2 2 3 2 2 2" xfId="33733"/>
    <cellStyle name="常规 2 3 3 2 2 3 2 3" xfId="33734"/>
    <cellStyle name="常规 2 3 3 2 2 3 2 4" xfId="33735"/>
    <cellStyle name="常规 7 4 8 2" xfId="33736"/>
    <cellStyle name="常规 2 3 3 2 2 3 4" xfId="33737"/>
    <cellStyle name="合計 2 15 2 2" xfId="33738"/>
    <cellStyle name="常规 2 6 2 3 2 2 3" xfId="33739"/>
    <cellStyle name="超链接 2 3 4 3 4" xfId="33740"/>
    <cellStyle name="常规 2 3 3 2 2 4 2 2" xfId="33741"/>
    <cellStyle name="常规 2 3 3 2 2 4 2 3" xfId="33742"/>
    <cellStyle name="合計 2 15 4" xfId="33743"/>
    <cellStyle name="常规 3 4 4 3 2 2 2" xfId="33744"/>
    <cellStyle name="常规 2 3 3 2 2 4 4" xfId="33745"/>
    <cellStyle name="合計 2 23" xfId="33746"/>
    <cellStyle name="合計 2 18" xfId="33747"/>
    <cellStyle name="常规 4 3 5 2 2 3" xfId="33748"/>
    <cellStyle name="常规 2 3 3 2 2 7" xfId="33749"/>
    <cellStyle name="常规 2 3 3 2 3" xfId="33750"/>
    <cellStyle name="常规 2 3 3 2 3 2 2" xfId="33751"/>
    <cellStyle name="超链接 2 4 2 3 4" xfId="33752"/>
    <cellStyle name="常规 2 3 3 2 3 2 2 2" xfId="33753"/>
    <cellStyle name="常规 2 3 3 2 3 2 2 2 3" xfId="33754"/>
    <cellStyle name="常规 2 3 3 2 3 2 2 3" xfId="33755"/>
    <cellStyle name="常规 2 3 3 2 3 2 3" xfId="33756"/>
    <cellStyle name="常规 2 3 3 2 3 2 4" xfId="33757"/>
    <cellStyle name="常规 2 46" xfId="33758"/>
    <cellStyle name="常规 2 51" xfId="33759"/>
    <cellStyle name="요약 5 2" xfId="33760"/>
    <cellStyle name="常规 2 3 3 2 3 3 2 2" xfId="33761"/>
    <cellStyle name="常规 2 47" xfId="33762"/>
    <cellStyle name="常规 2 52" xfId="33763"/>
    <cellStyle name="요약 5 3" xfId="33764"/>
    <cellStyle name="常规 2 3 3 2 3 3 2 3" xfId="33765"/>
    <cellStyle name="常规 3 2 3 2 9" xfId="33766"/>
    <cellStyle name="요약 6" xfId="33767"/>
    <cellStyle name="常规 2 3 3 2 3 3 3" xfId="33768"/>
    <cellStyle name="요약 7" xfId="33769"/>
    <cellStyle name="常规 2 3 3 2 3 3 4" xfId="33770"/>
    <cellStyle name="常规 2 3 3 2 3 5" xfId="33771"/>
    <cellStyle name="常规 2 3 3 2 4 2" xfId="33772"/>
    <cellStyle name="常规 6 11 6" xfId="33773"/>
    <cellStyle name="常规 2 3 3 2 4 2 2" xfId="33774"/>
    <cellStyle name="常规 6 11 6 2" xfId="33775"/>
    <cellStyle name="超链接 2 5 2 3 4" xfId="33776"/>
    <cellStyle name="常规 2 3 3 2 4 2 2 2" xfId="33777"/>
    <cellStyle name="常规 6 11 6 3" xfId="33778"/>
    <cellStyle name="超链接 2 5 2 3 5" xfId="33779"/>
    <cellStyle name="常规 2 3 3 2 4 2 2 3" xfId="33780"/>
    <cellStyle name="常规 2 3 3 2 4 3" xfId="33781"/>
    <cellStyle name="常规 2 3 3 2 4 4" xfId="33782"/>
    <cellStyle name="常规 2 3 3 2 5" xfId="33783"/>
    <cellStyle name="注释 2 2 3 2 11" xfId="33784"/>
    <cellStyle name="常规 2 3 3 2 5 2" xfId="33785"/>
    <cellStyle name="常规 4 2 5 2 4" xfId="33786"/>
    <cellStyle name="输入 2 4 2 2" xfId="33787"/>
    <cellStyle name="常规 2 3 3 2 5 3" xfId="33788"/>
    <cellStyle name="輸入 2 7 5 2 2" xfId="33789"/>
    <cellStyle name="输入 2 4 2 3" xfId="33790"/>
    <cellStyle name="常规 2 3 3 2 5 4" xfId="33791"/>
    <cellStyle name="常规 2 3 3 2 6" xfId="33792"/>
    <cellStyle name="输出 2 4 5 3" xfId="33793"/>
    <cellStyle name="常规 2 3 3 3" xfId="33794"/>
    <cellStyle name="超链接 3 3 2 3 4" xfId="33795"/>
    <cellStyle name="常规 2 3 3 3 2 2 2 2" xfId="33796"/>
    <cellStyle name="輸出 2 5 6 7 2" xfId="33797"/>
    <cellStyle name="超链接 3 3 2 3 5" xfId="33798"/>
    <cellStyle name="常规 2 3 3 3 2 2 2 3" xfId="33799"/>
    <cellStyle name="常规 21 2 6 2" xfId="33800"/>
    <cellStyle name="輸出 2 5 6 7 3" xfId="33801"/>
    <cellStyle name="超链接 3 3 2 3 6" xfId="33802"/>
    <cellStyle name="常规 2 3 3 3 2 2 2 4" xfId="33803"/>
    <cellStyle name="常规 2 3 3 3 2 2 4" xfId="33804"/>
    <cellStyle name="보통 2 2 3" xfId="33805"/>
    <cellStyle name="常规 9 2 13 5" xfId="33806"/>
    <cellStyle name="超链接 3 3 3 3 4" xfId="33807"/>
    <cellStyle name="常规 2 3 3 3 2 3 2 2" xfId="33808"/>
    <cellStyle name="常规 2 3 3 3 2 3 4" xfId="33809"/>
    <cellStyle name="常规 2 3 3 3 3 2" xfId="33810"/>
    <cellStyle name="常规 2 3 3 3 3 2 2" xfId="33811"/>
    <cellStyle name="輸出 2 6 6 7 2" xfId="33812"/>
    <cellStyle name="超链接 3 4 2 3 5" xfId="33813"/>
    <cellStyle name="常规 2 3 3 3 3 2 2 3" xfId="33814"/>
    <cellStyle name="常规 2 3 3 3 3 2 3" xfId="33815"/>
    <cellStyle name="常规 2 3 3 3 3 2 4" xfId="33816"/>
    <cellStyle name="常规 2 3 3 3 3 3" xfId="33817"/>
    <cellStyle name="常规 2 3 3 3 3 3 2" xfId="33818"/>
    <cellStyle name="열어본 하이퍼링크 4" xfId="33819"/>
    <cellStyle name="常规 2 3 3 3 4 2" xfId="33820"/>
    <cellStyle name="열어본 하이퍼링크 4 2" xfId="33821"/>
    <cellStyle name="輸出 6 7" xfId="33822"/>
    <cellStyle name="常规 2 3 3 3 4 2 2" xfId="33823"/>
    <cellStyle name="열어본 하이퍼링크 4 3" xfId="33824"/>
    <cellStyle name="常规 2 3 3 3 4 2 3" xfId="33825"/>
    <cellStyle name="常规 4 3 2 3 2 2 2 2" xfId="33826"/>
    <cellStyle name="常规 6 4 2 2 4 2" xfId="33827"/>
    <cellStyle name="열어본 하이퍼링크 5" xfId="33828"/>
    <cellStyle name="常规 2 3 3 3 4 3" xfId="33829"/>
    <cellStyle name="常规 2 3 3 3 5" xfId="33830"/>
    <cellStyle name="常规 3 2 3 2 3 2 2" xfId="33831"/>
    <cellStyle name="常规 2 3 3 3 6" xfId="33832"/>
    <cellStyle name="常规 3 2 3 2 3 2 3" xfId="33833"/>
    <cellStyle name="常规 2 3 3 3 7" xfId="33834"/>
    <cellStyle name="常规 2 3 3 4" xfId="33835"/>
    <cellStyle name="常规 9 5 5 3" xfId="33836"/>
    <cellStyle name="常规 2 3 3 4 2" xfId="33837"/>
    <cellStyle name="常规 2 3 3 4 2 2 2 2" xfId="33838"/>
    <cellStyle name="輸入 7 3 2" xfId="33839"/>
    <cellStyle name="常规 2 3 3 4 2 2 2 3" xfId="33840"/>
    <cellStyle name="常规 2 3 3 4 2 2 4" xfId="33841"/>
    <cellStyle name="常规 2 3 3 4 3" xfId="33842"/>
    <cellStyle name="常规 2 3 3 4 3 2" xfId="33843"/>
    <cellStyle name="常规 2 3 3 4 3 2 2" xfId="33844"/>
    <cellStyle name="믅됞_PRODUCT DETAIL Q1" xfId="33845"/>
    <cellStyle name="常规 2 3 3 4 3 2 3" xfId="33846"/>
    <cellStyle name="常规 2 3 3 4 3 3" xfId="33847"/>
    <cellStyle name="常规 2 3 3 4 5" xfId="33848"/>
    <cellStyle name="常规 2 3 3 5" xfId="33849"/>
    <cellStyle name="輸入 2 4 4 2 11" xfId="33850"/>
    <cellStyle name="常规 2 3 3 5 2" xfId="33851"/>
    <cellStyle name="常规 2 3 3 5 3" xfId="33852"/>
    <cellStyle name="常规 2 3 3 6" xfId="33853"/>
    <cellStyle name="常规 2 3 3 6 2" xfId="33854"/>
    <cellStyle name="常规 2 3 3 6 3" xfId="33855"/>
    <cellStyle name="常规 2 3 3 7" xfId="33856"/>
    <cellStyle name="常规 2 3 3 7 2" xfId="33857"/>
    <cellStyle name="常规 42 6 10" xfId="33858"/>
    <cellStyle name="常规 2 3 3 7 3" xfId="33859"/>
    <cellStyle name="常规 2 3 3 8" xfId="33860"/>
    <cellStyle name="常规 2 3 3 9" xfId="33861"/>
    <cellStyle name="常规 3 3 2 5 3 3" xfId="33862"/>
    <cellStyle name="常规 2 3 3 9 2" xfId="33863"/>
    <cellStyle name="常规 2 3 3 9 3" xfId="33864"/>
    <cellStyle name="输出 2 4 6" xfId="33865"/>
    <cellStyle name="常规 2 3 4" xfId="33866"/>
    <cellStyle name="常规 2 3 4 10" xfId="33867"/>
    <cellStyle name="输出 2 4 6 2" xfId="33868"/>
    <cellStyle name="常规 2 3 4 2" xfId="33869"/>
    <cellStyle name="常规 2 3 4 2 2 2 2 2" xfId="33870"/>
    <cellStyle name="常规 2 3 4 2 2 2 2 2 2" xfId="33871"/>
    <cellStyle name="常规 2 3 4 2 2 2 2 2 3" xfId="33872"/>
    <cellStyle name="常规 2 3 4 2 2 2 3" xfId="33873"/>
    <cellStyle name="常规 2 3 4 2 2 3 2 2" xfId="33874"/>
    <cellStyle name="常规 2 3 4 2 2 3 2 3" xfId="33875"/>
    <cellStyle name="常规 2 3 4 2 2 3 3" xfId="33876"/>
    <cellStyle name="常规 2 3 4 2 3 2 2 2" xfId="33877"/>
    <cellStyle name="常规 2 3 4 2 3 2 2 3" xfId="33878"/>
    <cellStyle name="常规 2 3 4 2 3 2 4" xfId="33879"/>
    <cellStyle name="常规 2 3 4 2 4" xfId="33880"/>
    <cellStyle name="常规 2 3 4 2 4 2" xfId="33881"/>
    <cellStyle name="檢查儲存格 3 3" xfId="33882"/>
    <cellStyle name="常规 2 3 4 2 4 2 2" xfId="33883"/>
    <cellStyle name="常规 2 3 4 2 4 2 3" xfId="33884"/>
    <cellStyle name="常规 2 3 4 2 4 3" xfId="33885"/>
    <cellStyle name="合計 2 3 2 4 2 8 2" xfId="33886"/>
    <cellStyle name="常规 2 3 4 2 4 4" xfId="33887"/>
    <cellStyle name="常规 2 3 4 2 5" xfId="33888"/>
    <cellStyle name="合計 2 2 2 5 2 10" xfId="33889"/>
    <cellStyle name="常规 2 3 4 2 7" xfId="33890"/>
    <cellStyle name="合計 2 2 2 5 2 11" xfId="33891"/>
    <cellStyle name="常规 2 3 4 2 8" xfId="33892"/>
    <cellStyle name="输出 2 4 6 3" xfId="33893"/>
    <cellStyle name="常规 2 3 4 3" xfId="33894"/>
    <cellStyle name="常规 2 3 4 3 2 2 2" xfId="33895"/>
    <cellStyle name="常规 2 3 4 3 2 2 2 2" xfId="33896"/>
    <cellStyle name="常规 2 3 4 3 2 2 3" xfId="33897"/>
    <cellStyle name="常规 2 3 4 3 2 2 4" xfId="33898"/>
    <cellStyle name="常规 2 3 4 3 2 4" xfId="33899"/>
    <cellStyle name="常规 2 3 4 3 3 2 2" xfId="33900"/>
    <cellStyle name="常规 2 3 4 3 3 2 3" xfId="33901"/>
    <cellStyle name="常规 2 3 4 3 3 4" xfId="33902"/>
    <cellStyle name="常规 2 3 4 3 4" xfId="33903"/>
    <cellStyle name="常规 2 3 4 3 4 2" xfId="33904"/>
    <cellStyle name="常规 2 3 4 3 5" xfId="33905"/>
    <cellStyle name="常规 2 3 4 4" xfId="33906"/>
    <cellStyle name="常规 2 3 4 4 2 3" xfId="33907"/>
    <cellStyle name="常规 2 3 4 4 2 4" xfId="33908"/>
    <cellStyle name="超链接 3 5 3 2 3 5" xfId="33909"/>
    <cellStyle name="常规 2 3 4 4 4" xfId="33910"/>
    <cellStyle name="常规 2 3 4 5" xfId="33911"/>
    <cellStyle name="常规 2 3 4 5 2 3" xfId="33912"/>
    <cellStyle name="常规 2 3 4 5 4" xfId="33913"/>
    <cellStyle name="常规 2 3 4 6" xfId="33914"/>
    <cellStyle name="常规 2 3 4 7" xfId="33915"/>
    <cellStyle name="常规 2 3 4 8" xfId="33916"/>
    <cellStyle name="常规 3 3 2 6 2 3" xfId="33917"/>
    <cellStyle name="常规 2 3 4 8 2" xfId="33918"/>
    <cellStyle name="常规 2 3 4 8 3" xfId="33919"/>
    <cellStyle name="常规 2 3 4 9" xfId="33920"/>
    <cellStyle name="常规 3 3 2 6 3 3" xfId="33921"/>
    <cellStyle name="常规 2 3 4 9 2" xfId="33922"/>
    <cellStyle name="常规 2 3 4 9 3" xfId="33923"/>
    <cellStyle name="常规 42 4 4 2 2" xfId="33924"/>
    <cellStyle name="输出 2 4 7" xfId="33925"/>
    <cellStyle name="常规 2 3 5" xfId="33926"/>
    <cellStyle name="常规 42 4 4 2 2 2" xfId="33927"/>
    <cellStyle name="输出 2 4 7 2" xfId="33928"/>
    <cellStyle name="常规 2 3 5 2" xfId="33929"/>
    <cellStyle name="合計 2 3 2 5 2 6 2" xfId="33930"/>
    <cellStyle name="常规 2 3 5 2 2 4" xfId="33931"/>
    <cellStyle name="常规 2 3 5 2 3" xfId="33932"/>
    <cellStyle name="常规 7 15 11" xfId="33933"/>
    <cellStyle name="常规 2 3 5 2 4" xfId="33934"/>
    <cellStyle name="常规 2 3 5 2 5" xfId="33935"/>
    <cellStyle name="常规 2 3 5 2 6" xfId="33936"/>
    <cellStyle name="输出 2 4 7 3" xfId="33937"/>
    <cellStyle name="常规 2 3 5 3" xfId="33938"/>
    <cellStyle name="常规 2 3 5 3 2 2 2" xfId="33939"/>
    <cellStyle name="常规 2 3 5 3 2 4" xfId="33940"/>
    <cellStyle name="超链接 3 5 3 3 2 4" xfId="33941"/>
    <cellStyle name="常规 2 3 5 3 3" xfId="33942"/>
    <cellStyle name="常规 2 3 5 3 3 2" xfId="33943"/>
    <cellStyle name="常规 2 3 5 3 3 3" xfId="33944"/>
    <cellStyle name="常规 2 3 5 3 4" xfId="33945"/>
    <cellStyle name="常规 2 3 5 4" xfId="33946"/>
    <cellStyle name="常规 2 3 5 4 2" xfId="33947"/>
    <cellStyle name="常规 2 3 5 4 2 2" xfId="33948"/>
    <cellStyle name="常规 2 3 5 4 2 3" xfId="33949"/>
    <cellStyle name="常规 2 3 5 4 3" xfId="33950"/>
    <cellStyle name="常规 2 3 5 4 4" xfId="33951"/>
    <cellStyle name="常规 2 3 5 5" xfId="33952"/>
    <cellStyle name="常规 2 3 5 5 2" xfId="33953"/>
    <cellStyle name="常规 2 3 5 5 3" xfId="33954"/>
    <cellStyle name="超链接 3 4 2 4 2 2 2 3" xfId="33955"/>
    <cellStyle name="常规 2 3 5 6 2" xfId="33956"/>
    <cellStyle name="超链接 3 4 2 4 2 2 2 4" xfId="33957"/>
    <cellStyle name="常规 2 3 5 6 3" xfId="33958"/>
    <cellStyle name="常规 2 3 5 7 2" xfId="33959"/>
    <cellStyle name="常规 7 16 10" xfId="33960"/>
    <cellStyle name="常规 2 3 5 7 3" xfId="33961"/>
    <cellStyle name="常规 7 16 11" xfId="33962"/>
    <cellStyle name="常规 2 3 5 8" xfId="33963"/>
    <cellStyle name="常规 2 3 5 8 2" xfId="33964"/>
    <cellStyle name="常规 2 3 5 8 3" xfId="33965"/>
    <cellStyle name="常规 2 3 5 9" xfId="33966"/>
    <cellStyle name="常规 2 3 5 9 2" xfId="33967"/>
    <cellStyle name="常规 2 3 5 9 3" xfId="33968"/>
    <cellStyle name="常规 42 4 4 2 3" xfId="33969"/>
    <cellStyle name="輸入 2 4 3 2 5 2" xfId="33970"/>
    <cellStyle name="输出 2 4 8" xfId="33971"/>
    <cellStyle name="常规 2 3 6" xfId="33972"/>
    <cellStyle name="常规 2 3 6 10" xfId="33973"/>
    <cellStyle name="常规 4 2 3 2 2" xfId="33974"/>
    <cellStyle name="常规 2 3 6 11" xfId="33975"/>
    <cellStyle name="常规 2 3 6 2 2 2" xfId="33976"/>
    <cellStyle name="常规 2 3 6 2 2 2 2" xfId="33977"/>
    <cellStyle name="常规 2 3 6 2 2 2 3" xfId="33978"/>
    <cellStyle name="常规 2 3 6 2 2 3" xfId="33979"/>
    <cellStyle name="常规 4 5 2 3 2 2" xfId="33980"/>
    <cellStyle name="常规 2 3 6 2 2 4" xfId="33981"/>
    <cellStyle name="常规 4 5 2 3 2 3" xfId="33982"/>
    <cellStyle name="常规 2 3 6 2 4" xfId="33983"/>
    <cellStyle name="壞_B51222 ASA-PECLL 調整 STUDY 3" xfId="33984"/>
    <cellStyle name="超链接 3 5 3 4 2 3" xfId="33985"/>
    <cellStyle name="常规 2 3 6 3 2" xfId="33986"/>
    <cellStyle name="常规 2 3 6 3 2 2" xfId="33987"/>
    <cellStyle name="常规 2 3 6 3 2 3" xfId="33988"/>
    <cellStyle name="超链接 3 5 3 4 2 4" xfId="33989"/>
    <cellStyle name="常规 2 3 6 3 3" xfId="33990"/>
    <cellStyle name="常规 2 3 6 3 4" xfId="33991"/>
    <cellStyle name="常规 2 3 6 4" xfId="33992"/>
    <cellStyle name="常规 2 3 6 4 2" xfId="33993"/>
    <cellStyle name="常规 2 3 6 4 3" xfId="33994"/>
    <cellStyle name="常规 2 3 6 5" xfId="33995"/>
    <cellStyle name="常规 2 3 6 5 2" xfId="33996"/>
    <cellStyle name="常规 2 3 6 5 3" xfId="33997"/>
    <cellStyle name="常规 2 3 6 6" xfId="33998"/>
    <cellStyle name="常规 2 3 6 7" xfId="33999"/>
    <cellStyle name="常规 2 3 6 7 2" xfId="34000"/>
    <cellStyle name="常规 3 4 2 4 2 2 3" xfId="34001"/>
    <cellStyle name="常规 2 3 6 7 3" xfId="34002"/>
    <cellStyle name="常规 2 3 6 8 3" xfId="34003"/>
    <cellStyle name="常规 5 13 8" xfId="34004"/>
    <cellStyle name="超链接 3 4 3 3 3 2 3" xfId="34005"/>
    <cellStyle name="常规 2 3 7 10" xfId="34006"/>
    <cellStyle name="超链接 3 4 3 3 3 2 4" xfId="34007"/>
    <cellStyle name="常规 2 3 7 11" xfId="34008"/>
    <cellStyle name="常规 7 12 6 2" xfId="34009"/>
    <cellStyle name="常规 4 2 3 7 2" xfId="34010"/>
    <cellStyle name="常规 5 13 9" xfId="34011"/>
    <cellStyle name="常规 2 3 7 12" xfId="34012"/>
    <cellStyle name="常规 7 12 6 3" xfId="34013"/>
    <cellStyle name="常规 2 3 7 2 2" xfId="34014"/>
    <cellStyle name="常规 2 3 7 2 3" xfId="34015"/>
    <cellStyle name="常规 2 3 7 2 4" xfId="34016"/>
    <cellStyle name="输出 2 4 9 3" xfId="34017"/>
    <cellStyle name="常规 2 3 7 3" xfId="34018"/>
    <cellStyle name="常规 2 3 7 3 2" xfId="34019"/>
    <cellStyle name="常规 2 3 7 3 3" xfId="34020"/>
    <cellStyle name="常规 2 3 7 4" xfId="34021"/>
    <cellStyle name="常规 2 3 7 4 2" xfId="34022"/>
    <cellStyle name="輔色4 2 5 2 2 2" xfId="34023"/>
    <cellStyle name="常规 2 3 7 4 3" xfId="34024"/>
    <cellStyle name="輸出 2 5 6 2 2 2" xfId="34025"/>
    <cellStyle name="常规 2 3 7 5" xfId="34026"/>
    <cellStyle name="常规 2 3 7 5 2" xfId="34027"/>
    <cellStyle name="常规 2 3 7 5 3" xfId="34028"/>
    <cellStyle name="輸出 2 5 6 2 2 3" xfId="34029"/>
    <cellStyle name="常规 2 3 7 6" xfId="34030"/>
    <cellStyle name="常规 2 3 7 6 2" xfId="34031"/>
    <cellStyle name="常规 2 3 7 7" xfId="34032"/>
    <cellStyle name="常规 2 3 7 8" xfId="34033"/>
    <cellStyle name="常规 2 3 7 8 3" xfId="34034"/>
    <cellStyle name="常规 2 3 8 11" xfId="34035"/>
    <cellStyle name="常规 2 3 8 2" xfId="34036"/>
    <cellStyle name="常规 2 3 8 2 2" xfId="34037"/>
    <cellStyle name="常规 2 3 8 2 3" xfId="34038"/>
    <cellStyle name="常规 2 3 8 2 4" xfId="34039"/>
    <cellStyle name="常规 2 3 8 3" xfId="34040"/>
    <cellStyle name="常规 6 2 2 2 2 4" xfId="34041"/>
    <cellStyle name="常规 2 3 8 3 2" xfId="34042"/>
    <cellStyle name="常规 2 3 8 3 3" xfId="34043"/>
    <cellStyle name="常规 6 2 2 2 3 4" xfId="34044"/>
    <cellStyle name="常规 2 3 8 4 2" xfId="34045"/>
    <cellStyle name="常规 2 3 8 4 3" xfId="34046"/>
    <cellStyle name="輸入 2 4 5 2 11" xfId="34047"/>
    <cellStyle name="常规 2 3 8 5 2" xfId="34048"/>
    <cellStyle name="常规 2 3 8 5 3" xfId="34049"/>
    <cellStyle name="輸出 2 5 6 2 3 3" xfId="34050"/>
    <cellStyle name="常规 2 3 8 6" xfId="34051"/>
    <cellStyle name="常规 2 3 8 6 2" xfId="34052"/>
    <cellStyle name="常规 2 3 8 7" xfId="34053"/>
    <cellStyle name="常规 2 3 8 7 2" xfId="34054"/>
    <cellStyle name="常规 2 3 8 8" xfId="34055"/>
    <cellStyle name="常规 2 3 8 8 2" xfId="34056"/>
    <cellStyle name="常规 2 3 9" xfId="34057"/>
    <cellStyle name="常规 2 3 9 2" xfId="34058"/>
    <cellStyle name="常规 2 3 9 2 2" xfId="34059"/>
    <cellStyle name="常规 2 3 9 2 3" xfId="34060"/>
    <cellStyle name="常规 2 3 9 3" xfId="34061"/>
    <cellStyle name="常规 6 2 2 3 2 4" xfId="34062"/>
    <cellStyle name="常规 2 3 9 3 2" xfId="34063"/>
    <cellStyle name="常规 2 3 9 3 3" xfId="34064"/>
    <cellStyle name="常规 2 3 9 4 3" xfId="34065"/>
    <cellStyle name="輸出 2 5 6 2 4 3" xfId="34066"/>
    <cellStyle name="常规 2 3 9 6" xfId="34067"/>
    <cellStyle name="常规 2 35" xfId="34068"/>
    <cellStyle name="常规 2 40" xfId="34069"/>
    <cellStyle name="常规 2 35 2" xfId="34070"/>
    <cellStyle name="常规 2 40 2" xfId="34071"/>
    <cellStyle name="常规 2 35 2 2" xfId="34072"/>
    <cellStyle name="常规 2 35 2 3" xfId="34073"/>
    <cellStyle name="合計 2 6 6 2 3 2" xfId="34074"/>
    <cellStyle name="常规 2 35 3" xfId="34075"/>
    <cellStyle name="常规 2 40 3" xfId="34076"/>
    <cellStyle name="合計 2 6 6 2 3 3" xfId="34077"/>
    <cellStyle name="常规 2 35 4" xfId="34078"/>
    <cellStyle name="常规 2 36 2 3" xfId="34079"/>
    <cellStyle name="常规 2 36 3 2" xfId="34080"/>
    <cellStyle name="常规 2 36 3 3" xfId="34081"/>
    <cellStyle name="合計 2 6 6 2 4 3" xfId="34082"/>
    <cellStyle name="常规 2 36 4" xfId="34083"/>
    <cellStyle name="常规 2 36 4 2" xfId="34084"/>
    <cellStyle name="常规 2 36 5" xfId="34085"/>
    <cellStyle name="常规 2 36 5 2" xfId="34086"/>
    <cellStyle name="常规 2 36 5 3" xfId="34087"/>
    <cellStyle name="常规 2 36 6" xfId="34088"/>
    <cellStyle name="常规 2 36 7" xfId="34089"/>
    <cellStyle name="常规 2 36 8" xfId="34090"/>
    <cellStyle name="常规 5 5 3 2" xfId="34091"/>
    <cellStyle name="計算方式 2 2 3 3 2 9" xfId="34092"/>
    <cellStyle name="常规 2 37 2 2" xfId="34093"/>
    <cellStyle name="常规 42 4 2 2 6" xfId="34094"/>
    <cellStyle name="常规 2 37 2 3" xfId="34095"/>
    <cellStyle name="合計 2 6 6 2 5 3" xfId="34096"/>
    <cellStyle name="常规 2 37 4" xfId="34097"/>
    <cellStyle name="常规 2 37 4 2" xfId="34098"/>
    <cellStyle name="常规 42 4 2 4 6" xfId="34099"/>
    <cellStyle name="常规 2 37 4 3" xfId="34100"/>
    <cellStyle name="常规 2 37 6" xfId="34101"/>
    <cellStyle name="常规 48 5 2 3" xfId="34102"/>
    <cellStyle name="하이퍼링크 6" xfId="34103"/>
    <cellStyle name="常规 2 38 2" xfId="34104"/>
    <cellStyle name="常规 2 43 2" xfId="34105"/>
    <cellStyle name="하이퍼링크 7" xfId="34106"/>
    <cellStyle name="合計 2 6 6 2 6 2" xfId="34107"/>
    <cellStyle name="常规 2 38 3" xfId="34108"/>
    <cellStyle name="常规 2 43 3" xfId="34109"/>
    <cellStyle name="合計 2 6 6 2 7 2" xfId="34110"/>
    <cellStyle name="常规 2 39 3" xfId="34111"/>
    <cellStyle name="常规 2 44 3" xfId="34112"/>
    <cellStyle name="常规 2 4 10" xfId="34113"/>
    <cellStyle name="常规 2 4 10 2" xfId="34114"/>
    <cellStyle name="常规 2 4 10 3" xfId="34115"/>
    <cellStyle name="常规 2 4 11" xfId="34116"/>
    <cellStyle name="常规 2 4 11 2" xfId="34117"/>
    <cellStyle name="常规 2 4 11 3" xfId="34118"/>
    <cellStyle name="超链接 2 8 5 2" xfId="34119"/>
    <cellStyle name="常规 2 4 12" xfId="34120"/>
    <cellStyle name="超链接 2 8 5 2 3" xfId="34121"/>
    <cellStyle name="常规 2 4 12 3" xfId="34122"/>
    <cellStyle name="超链接 2 8 5 3" xfId="34123"/>
    <cellStyle name="常规 2 4 13" xfId="34124"/>
    <cellStyle name="常规 2 4 13 2" xfId="34125"/>
    <cellStyle name="常规 2 4 13 3" xfId="34126"/>
    <cellStyle name="超链接 2 8 5 4" xfId="34127"/>
    <cellStyle name="常规 2 4 14" xfId="34128"/>
    <cellStyle name="常规 2 4 14 2" xfId="34129"/>
    <cellStyle name="常规 2 4 14 3" xfId="34130"/>
    <cellStyle name="超链接 2 8 5 5" xfId="34131"/>
    <cellStyle name="常规 2 4 15" xfId="34132"/>
    <cellStyle name="常规 2 4 20" xfId="34133"/>
    <cellStyle name="常规 2 4 15 2" xfId="34134"/>
    <cellStyle name="常规 2 4 16" xfId="34135"/>
    <cellStyle name="常规 2 4 21" xfId="34136"/>
    <cellStyle name="常规 2 4 16 2" xfId="34137"/>
    <cellStyle name="常规 2 4 16 3" xfId="34138"/>
    <cellStyle name="常规 2 4 17 2" xfId="34139"/>
    <cellStyle name="常规 2 4 17 3" xfId="34140"/>
    <cellStyle name="输出 2 2 4 2 2 2" xfId="34141"/>
    <cellStyle name="常规 2 4 18" xfId="34142"/>
    <cellStyle name="常规 2 4 18 2" xfId="34143"/>
    <cellStyle name="常规 4 2 2 2 2 3 2 4" xfId="34144"/>
    <cellStyle name="常规 2 4 18 3" xfId="34145"/>
    <cellStyle name="常规 2 4 19 3" xfId="34146"/>
    <cellStyle name="常规 2 4 2 2 5" xfId="34147"/>
    <cellStyle name="常规 2 4 2" xfId="34148"/>
    <cellStyle name="常规 2 4 2 10" xfId="34149"/>
    <cellStyle name="常规 2 4 2 11" xfId="34150"/>
    <cellStyle name="常规 7 16 6 2" xfId="34151"/>
    <cellStyle name="中等 2 2 3 2" xfId="34152"/>
    <cellStyle name="常规 2 4 2 12" xfId="34153"/>
    <cellStyle name="常规 7 16 6 3" xfId="34154"/>
    <cellStyle name="常规 2 4 2 2" xfId="34155"/>
    <cellStyle name="常规 4 2 2 2 2 3 3" xfId="34156"/>
    <cellStyle name="常规 6 14" xfId="34157"/>
    <cellStyle name="常规 2 4 2 2 10" xfId="34158"/>
    <cellStyle name="常规 2 4 2 2 2" xfId="34159"/>
    <cellStyle name="常规 4 2 2 2 2 3 3 2" xfId="34160"/>
    <cellStyle name="常规 2 4 2 2 2 2" xfId="34161"/>
    <cellStyle name="常规 2 4 2 2 2 2 2" xfId="34162"/>
    <cellStyle name="常规 38 2" xfId="34163"/>
    <cellStyle name="常规 43 2" xfId="34164"/>
    <cellStyle name="常规 2 4 2 2 2 2 3" xfId="34165"/>
    <cellStyle name="計算方式 2 3 3 3 2 9" xfId="34166"/>
    <cellStyle name="常规 43 2 2 2" xfId="34167"/>
    <cellStyle name="常规 2 4 2 2 2 2 3 2 2" xfId="34168"/>
    <cellStyle name="常规 2 4 2 2 2 2 3 2 3" xfId="34169"/>
    <cellStyle name="常规 2 4 2 2 3" xfId="34170"/>
    <cellStyle name="常规 4 2 2 2 2 3 3 3" xfId="34171"/>
    <cellStyle name="常规 2 4 2 2 3 2" xfId="34172"/>
    <cellStyle name="好_KEU Budget bunker 2010FY-29-01-2010 3 3" xfId="34173"/>
    <cellStyle name="常规 2 4 2 2 3 2 2" xfId="34174"/>
    <cellStyle name="常规 2 4 2 2 3 2 2 2 3" xfId="34175"/>
    <cellStyle name="常规 2 4 2 2 4 2" xfId="34176"/>
    <cellStyle name="常规 2 4 2 2 6" xfId="34177"/>
    <cellStyle name="常规 2 4 2 2 6 2" xfId="34178"/>
    <cellStyle name="常规 36 4 4 2 3" xfId="34179"/>
    <cellStyle name="常规 2 4 2 2 7" xfId="34180"/>
    <cellStyle name="常规 2 4 2 2 7 2" xfId="34181"/>
    <cellStyle name="常规 36 4 4 3 3" xfId="34182"/>
    <cellStyle name="常规 2 4 2 2 7 3" xfId="34183"/>
    <cellStyle name="常规 3 13 3 2" xfId="34184"/>
    <cellStyle name="常规 2 4 2 2 9 3" xfId="34185"/>
    <cellStyle name="常规 3 13 5 2" xfId="34186"/>
    <cellStyle name="常规 2 4 2 3" xfId="34187"/>
    <cellStyle name="常规 4 2 2 2 2 3 4" xfId="34188"/>
    <cellStyle name="常规 7 14" xfId="34189"/>
    <cellStyle name="常规 2 4 2 3 10" xfId="34190"/>
    <cellStyle name="常规 2 4 2 3 2" xfId="34191"/>
    <cellStyle name="常规 2 4 2 3 2 2" xfId="34192"/>
    <cellStyle name="超链接 2 4 2 5" xfId="34193"/>
    <cellStyle name="常规 2 4 2 3 2 2 2" xfId="34194"/>
    <cellStyle name="常规 2 4 2 3 2 3" xfId="34195"/>
    <cellStyle name="超链接 2 4 3 5" xfId="34196"/>
    <cellStyle name="常规 2 4 2 3 2 3 2" xfId="34197"/>
    <cellStyle name="超链接 2 4 3 6" xfId="34198"/>
    <cellStyle name="常规 2 4 2 3 2 3 3" xfId="34199"/>
    <cellStyle name="常规 2 4 2 3 2 4" xfId="34200"/>
    <cellStyle name="常规 2 4 2 3 3" xfId="34201"/>
    <cellStyle name="常规 2 4 2 3 3 2" xfId="34202"/>
    <cellStyle name="超链接 2 5 2 5" xfId="34203"/>
    <cellStyle name="常规 2 4 2 3 3 2 2" xfId="34204"/>
    <cellStyle name="超链接 2 5 2 5 2" xfId="34205"/>
    <cellStyle name="常规 2 4 2 3 3 2 2 2" xfId="34206"/>
    <cellStyle name="常规 2 4 2 3 3 3" xfId="34207"/>
    <cellStyle name="常规 2 4 2 3 3 4" xfId="34208"/>
    <cellStyle name="常规 2 4 2 3 4" xfId="34209"/>
    <cellStyle name="常规 2 4 2 3 4 2" xfId="34210"/>
    <cellStyle name="超链接 2 6 2 5" xfId="34211"/>
    <cellStyle name="常规 2 4 2 3 4 2 2" xfId="34212"/>
    <cellStyle name="常规 2 4 2 3 4 3" xfId="34213"/>
    <cellStyle name="常规 2 4 2 3 4 4" xfId="34214"/>
    <cellStyle name="常规 2 4 2 3 5" xfId="34215"/>
    <cellStyle name="輸入 2 3 3 3 6" xfId="34216"/>
    <cellStyle name="常规 3 2 3 3 2 2 3" xfId="34217"/>
    <cellStyle name="常规 2 4 2 3 7" xfId="34218"/>
    <cellStyle name="常规 2 4 2 4" xfId="34219"/>
    <cellStyle name="警告文字 2 11" xfId="34220"/>
    <cellStyle name="常规 2 4 2 4 2" xfId="34221"/>
    <cellStyle name="常规 2 4 2 4 2 2" xfId="34222"/>
    <cellStyle name="常规 2 4 2 4 2 3" xfId="34223"/>
    <cellStyle name="常规 2 4 2 4 2 4" xfId="34224"/>
    <cellStyle name="警告文字 2 12" xfId="34225"/>
    <cellStyle name="常规 2 4 2 4 3" xfId="34226"/>
    <cellStyle name="計算方式 2 3 3 3 12" xfId="34227"/>
    <cellStyle name="常规 2 4 2 4 3 2" xfId="34228"/>
    <cellStyle name="常规 2 4 2 4 3 3" xfId="34229"/>
    <cellStyle name="常规 2 4 2 4 3 4" xfId="34230"/>
    <cellStyle name="警告文字 2 13" xfId="34231"/>
    <cellStyle name="常规 2 4 2 4 4" xfId="34232"/>
    <cellStyle name="常规 3 2 3 10" xfId="34233"/>
    <cellStyle name="常规 2 4 2 5" xfId="34234"/>
    <cellStyle name="常规 2 4 2 5 2" xfId="34235"/>
    <cellStyle name="計算方式 2 8 4 10 3" xfId="34236"/>
    <cellStyle name="常规 2 4 2 5 2 2" xfId="34237"/>
    <cellStyle name="常规 2 4 2 5 2 3" xfId="34238"/>
    <cellStyle name="常规 2 4 2 5 3" xfId="34239"/>
    <cellStyle name="常规 2 4 2 5 4" xfId="34240"/>
    <cellStyle name="常规 3 2 3 11" xfId="34241"/>
    <cellStyle name="常规 2 4 2 6" xfId="34242"/>
    <cellStyle name="常规 2 4 2 6 2 2" xfId="34243"/>
    <cellStyle name="常规 2 4 2 6 2 3" xfId="34244"/>
    <cellStyle name="常规 2 4 2 6 3" xfId="34245"/>
    <cellStyle name="常规 2 4 2 6 4" xfId="34246"/>
    <cellStyle name="常规 3 2 3 12" xfId="34247"/>
    <cellStyle name="常规 2 4 2 7" xfId="34248"/>
    <cellStyle name="常规 2 4 2 7 2" xfId="34249"/>
    <cellStyle name="常规 2 4 2 7 3" xfId="34250"/>
    <cellStyle name="常规 2 4 2 7 4" xfId="34251"/>
    <cellStyle name="常规 2 6 11 2" xfId="34252"/>
    <cellStyle name="常规 3 2 3 13" xfId="34253"/>
    <cellStyle name="常规 2 4 2 8" xfId="34254"/>
    <cellStyle name="常规 3 3 3 4 2 3" xfId="34255"/>
    <cellStyle name="常规 2 4 2 8 2" xfId="34256"/>
    <cellStyle name="常规 3 3 3 4 2 4" xfId="34257"/>
    <cellStyle name="常规 2 4 2 8 3" xfId="34258"/>
    <cellStyle name="常规 2 6 11 3" xfId="34259"/>
    <cellStyle name="常规 2 4 2 9" xfId="34260"/>
    <cellStyle name="常规 3 3 3 4 3 3" xfId="34261"/>
    <cellStyle name="常规 2 4 2 9 2" xfId="34262"/>
    <cellStyle name="常规 2 4 2 9 3" xfId="34263"/>
    <cellStyle name="常规 2 4 3" xfId="34264"/>
    <cellStyle name="常规 2 4 3 10" xfId="34265"/>
    <cellStyle name="常规 2 4 3 11" xfId="34266"/>
    <cellStyle name="常规 2 4 3 2" xfId="34267"/>
    <cellStyle name="常规 4 2 2 2 2 4 3" xfId="34268"/>
    <cellStyle name="常规 2 4 3 2 2 2" xfId="34269"/>
    <cellStyle name="常规 2 4 3 2 2 2 2 2 2" xfId="34270"/>
    <cellStyle name="常规 42 4 2 9" xfId="34271"/>
    <cellStyle name="常规 2 4 3 2 2 2 2 2 3" xfId="34272"/>
    <cellStyle name="常规 2 4 3 2 2 2 2 4" xfId="34273"/>
    <cellStyle name="常规 2 4 3 2 2 3" xfId="34274"/>
    <cellStyle name="常规 2 4 3 2 2 3 2 3" xfId="34275"/>
    <cellStyle name="常规 2 4 3 2 2 3 3" xfId="34276"/>
    <cellStyle name="常规 2 4 3 2 2 3 4" xfId="34277"/>
    <cellStyle name="合計 2 3 3 3 2 6 3" xfId="34278"/>
    <cellStyle name="常规 2 4 3 2 2 5" xfId="34279"/>
    <cellStyle name="常规 3 2 2 2 2 2 2 3 4" xfId="34280"/>
    <cellStyle name="常规 2 4 3 2 3" xfId="34281"/>
    <cellStyle name="常规 2 4 3 2 3 2" xfId="34282"/>
    <cellStyle name="常规 2 4 3 2 3 2 2 2" xfId="34283"/>
    <cellStyle name="常规 2 4 3 2 3 2 2 3" xfId="34284"/>
    <cellStyle name="常规 2 4 3 2 3 3" xfId="34285"/>
    <cellStyle name="常规 2 4 3 2 4" xfId="34286"/>
    <cellStyle name="常规 2 4 3 2 4 2" xfId="34287"/>
    <cellStyle name="常规 2 4 3 2 4 2 2" xfId="34288"/>
    <cellStyle name="常规 2 4 3 2 4 2 3" xfId="34289"/>
    <cellStyle name="常规 2 4 3 2 4 3" xfId="34290"/>
    <cellStyle name="常规 2 4 3 2 5" xfId="34291"/>
    <cellStyle name="常规 2 4 3 2 7" xfId="34292"/>
    <cellStyle name="常规 2 4 3 3" xfId="34293"/>
    <cellStyle name="常规 4 2 2 2 2 4 4" xfId="34294"/>
    <cellStyle name="常规 2 4 3 3 3" xfId="34295"/>
    <cellStyle name="常规 2 4 3 3 3 2" xfId="34296"/>
    <cellStyle name="常规 2 4 3 3 3 3" xfId="34297"/>
    <cellStyle name="常规 2 4 3 3 3 4" xfId="34298"/>
    <cellStyle name="常规 2 4 3 3 4" xfId="34299"/>
    <cellStyle name="常规 2 4 3 3 5" xfId="34300"/>
    <cellStyle name="常规 2 4 3 4" xfId="34301"/>
    <cellStyle name="常规 2 4 3 4 2" xfId="34302"/>
    <cellStyle name="常规 2 4 3 4 2 2" xfId="34303"/>
    <cellStyle name="常规 2 4 3 4 2 3" xfId="34304"/>
    <cellStyle name="常规 2 4 3 4 2 4" xfId="34305"/>
    <cellStyle name="常规 2 4 3 4 3" xfId="34306"/>
    <cellStyle name="常规 2 4 3 4 4" xfId="34307"/>
    <cellStyle name="常规 2 4 3 5" xfId="34308"/>
    <cellStyle name="汇总 2 2 2 3 5" xfId="34309"/>
    <cellStyle name="常规 2 4 3 5 2" xfId="34310"/>
    <cellStyle name="汇总 2 2 2 3 5 2" xfId="34311"/>
    <cellStyle name="常规_Sheet1_73" xfId="34312"/>
    <cellStyle name="常规 2 4 3 5 2 2" xfId="34313"/>
    <cellStyle name="汇总 2 2 2 3 5 3" xfId="34314"/>
    <cellStyle name="常规 2 4 3 5 2 3" xfId="34315"/>
    <cellStyle name="汇总 2 2 2 3 6" xfId="34316"/>
    <cellStyle name="常规 2 4 3 5 3" xfId="34317"/>
    <cellStyle name="汇总 2 2 2 3 7" xfId="34318"/>
    <cellStyle name="常规 2 4 3 5 4" xfId="34319"/>
    <cellStyle name="常规 2 4 3 6" xfId="34320"/>
    <cellStyle name="常规 2 4 3 6 2" xfId="34321"/>
    <cellStyle name="常规 2 4 3 6 3" xfId="34322"/>
    <cellStyle name="常规 2 4 3 7" xfId="34323"/>
    <cellStyle name="汇总 2 2 2 5 5" xfId="34324"/>
    <cellStyle name="常规 2 4 3 7 2" xfId="34325"/>
    <cellStyle name="汇总 2 2 2 5 6" xfId="34326"/>
    <cellStyle name="常规 2 4 3 7 3" xfId="34327"/>
    <cellStyle name="常规 2 6 12 2" xfId="34328"/>
    <cellStyle name="常规 2 4 3 8" xfId="34329"/>
    <cellStyle name="常规 3 3 3 5 2 3" xfId="34330"/>
    <cellStyle name="常规 2 4 3 8 2" xfId="34331"/>
    <cellStyle name="常规 2 4 3 8 3" xfId="34332"/>
    <cellStyle name="常规 2 6 12 3" xfId="34333"/>
    <cellStyle name="常规 2 4 3 9" xfId="34334"/>
    <cellStyle name="常规 2 4 4" xfId="34335"/>
    <cellStyle name="常规 2 4 4 10" xfId="34336"/>
    <cellStyle name="常规 2 4 4 2" xfId="34337"/>
    <cellStyle name="常规 4 2 2 2 2 5 3" xfId="34338"/>
    <cellStyle name="常规 2 4 4 2 2" xfId="34339"/>
    <cellStyle name="常规 2 4 4 2 2 2 2 2" xfId="34340"/>
    <cellStyle name="常规 2 4 4 2 2 2 2 3" xfId="34341"/>
    <cellStyle name="超链接 7 3 2 4" xfId="34342"/>
    <cellStyle name="常规 5 13 3" xfId="34343"/>
    <cellStyle name="常规 2 4 4 2 2 2 4" xfId="34344"/>
    <cellStyle name="常规 2 4 4 2 2 3" xfId="34345"/>
    <cellStyle name="常规 2 4 4 2 2 4" xfId="34346"/>
    <cellStyle name="常规 2 4 4 2 3" xfId="34347"/>
    <cellStyle name="常规 2 4 4 2 3 2" xfId="34348"/>
    <cellStyle name="常规 2 4 4 2 3 3" xfId="34349"/>
    <cellStyle name="常规 2 4 4 2 3 4" xfId="34350"/>
    <cellStyle name="常规 2 4 4 2 4" xfId="34351"/>
    <cellStyle name="常规 2 4 4 3" xfId="34352"/>
    <cellStyle name="常规 2 4 4 3 2" xfId="34353"/>
    <cellStyle name="常规 2 4 4 3 2 2 2" xfId="34354"/>
    <cellStyle name="常规 2 4 4 3 2 3" xfId="34355"/>
    <cellStyle name="常规 2 4 4 3 2 4" xfId="34356"/>
    <cellStyle name="常规 2 4 4 3 4" xfId="34357"/>
    <cellStyle name="常规 2 4 4 4" xfId="34358"/>
    <cellStyle name="常规 2 4 4 4 2" xfId="34359"/>
    <cellStyle name="常规 2 4 4 4 2 2" xfId="34360"/>
    <cellStyle name="常规 2 4 4 4 2 3" xfId="34361"/>
    <cellStyle name="常规 2 4 4 4 3" xfId="34362"/>
    <cellStyle name="常规 2 4 4 4 4" xfId="34363"/>
    <cellStyle name="常规 2 4 4 4 5" xfId="34364"/>
    <cellStyle name="常规 2 4 4 5" xfId="34365"/>
    <cellStyle name="常规 2 4 4 5 2" xfId="34366"/>
    <cellStyle name="常规 2 4 4 5 3" xfId="34367"/>
    <cellStyle name="常规 2 4 4 6" xfId="34368"/>
    <cellStyle name="常规 2 4 4 6 2" xfId="34369"/>
    <cellStyle name="常规 2 4 4 6 3" xfId="34370"/>
    <cellStyle name="常规 2 4 4 7" xfId="34371"/>
    <cellStyle name="計算方式 2 2 3 3 11" xfId="34372"/>
    <cellStyle name="常规 2 4 4 7 2" xfId="34373"/>
    <cellStyle name="常规 2 6 13 2" xfId="34374"/>
    <cellStyle name="常规 2 4 4 8" xfId="34375"/>
    <cellStyle name="常规 2 4 4 8 2" xfId="34376"/>
    <cellStyle name="常规 2 4 4 8 3" xfId="34377"/>
    <cellStyle name="常规 2 6 13 3" xfId="34378"/>
    <cellStyle name="常规 2 4 4 9" xfId="34379"/>
    <cellStyle name="常规 2 4 4 9 2" xfId="34380"/>
    <cellStyle name="常规 2 4 4 9 3" xfId="34381"/>
    <cellStyle name="常规 42 4 4 3 2" xfId="34382"/>
    <cellStyle name="常规 2 4 5" xfId="34383"/>
    <cellStyle name="常规 42 4 4 3 2 2" xfId="34384"/>
    <cellStyle name="常规 6 2 4 2 2 2 3" xfId="34385"/>
    <cellStyle name="常规 2 4 5 2" xfId="34386"/>
    <cellStyle name="常规 4 2 2 2 2 6 3" xfId="34387"/>
    <cellStyle name="超链接 3 2 2 2 3 2 2 3" xfId="34388"/>
    <cellStyle name="常规 4 16" xfId="34389"/>
    <cellStyle name="常规 2 4 5 2 2" xfId="34390"/>
    <cellStyle name="常规 2 4 5 2 2 2" xfId="34391"/>
    <cellStyle name="常规 2 4 5 2 2 2 2" xfId="34392"/>
    <cellStyle name="常规 42 8 2 3" xfId="34393"/>
    <cellStyle name="常规 2 4 5 2 2 2 3" xfId="34394"/>
    <cellStyle name="常规 42 8 2 4" xfId="34395"/>
    <cellStyle name="常规 2 4 5 2 2 4" xfId="34396"/>
    <cellStyle name="輸入 2 3 6 2 2" xfId="34397"/>
    <cellStyle name="超链接 3 2 2 2 3 2 2 4" xfId="34398"/>
    <cellStyle name="常规 4 17" xfId="34399"/>
    <cellStyle name="常规 2 4 5 2 3" xfId="34400"/>
    <cellStyle name="常规 2 4 5 2 3 2" xfId="34401"/>
    <cellStyle name="常规 2 4 5 3" xfId="34402"/>
    <cellStyle name="常规 2 4 5 4" xfId="34403"/>
    <cellStyle name="常规 2 4 5 5" xfId="34404"/>
    <cellStyle name="計算方式 2 7 4 10" xfId="34405"/>
    <cellStyle name="常规 2 4 5 6" xfId="34406"/>
    <cellStyle name="計算方式 2 7 4 11" xfId="34407"/>
    <cellStyle name="常规 2 4 5 7" xfId="34408"/>
    <cellStyle name="常规 5 16" xfId="34409"/>
    <cellStyle name="常规 5 21" xfId="34410"/>
    <cellStyle name="常规 2 4 5 7 2" xfId="34411"/>
    <cellStyle name="輸入 2 3 6 7 2" xfId="34412"/>
    <cellStyle name="常规 5 17" xfId="34413"/>
    <cellStyle name="常规 5 22" xfId="34414"/>
    <cellStyle name="常规 2 4 5 7 3" xfId="34415"/>
    <cellStyle name="常规 2 6 14 3" xfId="34416"/>
    <cellStyle name="常规 2 4 5 9" xfId="34417"/>
    <cellStyle name="常规 2 4 5 9 2" xfId="34418"/>
    <cellStyle name="常规 2 4 5 9 3" xfId="34419"/>
    <cellStyle name="常规 2 4 6 2 2" xfId="34420"/>
    <cellStyle name="常规 2 4 6 2 2 2" xfId="34421"/>
    <cellStyle name="常规 42 3 2 2 4 2" xfId="34422"/>
    <cellStyle name="常规 2 4 6 2 2 3" xfId="34423"/>
    <cellStyle name="好_中远印度各类数据统计201212_东南亚分部各类数据统计201303 (4) 2 2" xfId="34424"/>
    <cellStyle name="常规 2 4 6 2 3" xfId="34425"/>
    <cellStyle name="常规 2 4 6 3" xfId="34426"/>
    <cellStyle name="常规 2 4 6 4" xfId="34427"/>
    <cellStyle name="常规 2 4 6 7 2" xfId="34428"/>
    <cellStyle name="常规 2 4 6 7 3" xfId="34429"/>
    <cellStyle name="常规 2 6 15 2" xfId="34430"/>
    <cellStyle name="常规 2 4 6 8" xfId="34431"/>
    <cellStyle name="常规 2 4 6 8 2" xfId="34432"/>
    <cellStyle name="常规 2 4 6 8 3" xfId="34433"/>
    <cellStyle name="常规 2 6 15 3" xfId="34434"/>
    <cellStyle name="常规 2 4 6 9" xfId="34435"/>
    <cellStyle name="常规 2 4 6 9 2" xfId="34436"/>
    <cellStyle name="常规 2 4 6 9 3" xfId="34437"/>
    <cellStyle name="輸入 2 4 3 2 6 3" xfId="34438"/>
    <cellStyle name="常规 2 4 7" xfId="34439"/>
    <cellStyle name="常规 2 4 7 2" xfId="34440"/>
    <cellStyle name="常规 2 4 7 2 2" xfId="34441"/>
    <cellStyle name="常规 2 4 7 2 3" xfId="34442"/>
    <cellStyle name="常规 2 4 7 2 4" xfId="34443"/>
    <cellStyle name="常规 2 4 7 3" xfId="34444"/>
    <cellStyle name="常规 2 4 7 4" xfId="34445"/>
    <cellStyle name="好_VSM 1106" xfId="34446"/>
    <cellStyle name="常规 3 2 4 10" xfId="34447"/>
    <cellStyle name="常规 2 4 7 5" xfId="34448"/>
    <cellStyle name="常规 3 2 4 11" xfId="34449"/>
    <cellStyle name="常规 2 4 7 6" xfId="34450"/>
    <cellStyle name="常规 2 4 7 7" xfId="34451"/>
    <cellStyle name="常规 2 4 7 8 3" xfId="34452"/>
    <cellStyle name="常规 2 4 7 9 2" xfId="34453"/>
    <cellStyle name="常规 2 4 7 9 3" xfId="34454"/>
    <cellStyle name="常规 6 18 8" xfId="34455"/>
    <cellStyle name="常规 2 4 8 10" xfId="34456"/>
    <cellStyle name="常规 6 18 9" xfId="34457"/>
    <cellStyle name="常规 2 4 8 11" xfId="34458"/>
    <cellStyle name="常规 2 4 8 2 2" xfId="34459"/>
    <cellStyle name="一般 2 3 2 2 3" xfId="34460"/>
    <cellStyle name="常规 2 6 2 3 2 5" xfId="34461"/>
    <cellStyle name="常规 2 4 8 2 2 2" xfId="34462"/>
    <cellStyle name="常规 2 4 8 2 3" xfId="34463"/>
    <cellStyle name="常规 2 4 8 2 4" xfId="34464"/>
    <cellStyle name="常规 2 4 8 3" xfId="34465"/>
    <cellStyle name="常规 6 2 3 2 2 4" xfId="34466"/>
    <cellStyle name="常规 2 4 8 3 2" xfId="34467"/>
    <cellStyle name="常规 2 4 8 3 3" xfId="34468"/>
    <cellStyle name="常规 2 4 8 4" xfId="34469"/>
    <cellStyle name="常规 2 4 8 4 2" xfId="34470"/>
    <cellStyle name="常规 21 2 2 2 2 3" xfId="34471"/>
    <cellStyle name="常规 2 4 8 5 3" xfId="34472"/>
    <cellStyle name="常规 21 2 2 2 3 2" xfId="34473"/>
    <cellStyle name="常规 2 4 8 6 2" xfId="34474"/>
    <cellStyle name="常规 2 4 8 6 3" xfId="34475"/>
    <cellStyle name="常规 21 2 2 2 4" xfId="34476"/>
    <cellStyle name="常规 2 4 8 7" xfId="34477"/>
    <cellStyle name="常规 21 2 2 2 5" xfId="34478"/>
    <cellStyle name="常规 2 4 8 8" xfId="34479"/>
    <cellStyle name="常规 2 4 8 9" xfId="34480"/>
    <cellStyle name="常规 2 4 9 2" xfId="34481"/>
    <cellStyle name="常规 2 4 9 3" xfId="34482"/>
    <cellStyle name="常规 2 45 2" xfId="34483"/>
    <cellStyle name="常规 2 50 2" xfId="34484"/>
    <cellStyle name="合計 2 6 6 2 8 2" xfId="34485"/>
    <cellStyle name="常规 2 45 3" xfId="34486"/>
    <cellStyle name="常规 2 50 3" xfId="34487"/>
    <cellStyle name="常规 2 46 2" xfId="34488"/>
    <cellStyle name="常规 2 51 2" xfId="34489"/>
    <cellStyle name="合計 2 6 6 2 9 2" xfId="34490"/>
    <cellStyle name="常规 2 46 3" xfId="34491"/>
    <cellStyle name="常规 2 51 3" xfId="34492"/>
    <cellStyle name="常规 2 47 2" xfId="34493"/>
    <cellStyle name="常规 2 52 2" xfId="34494"/>
    <cellStyle name="常规 8 4 8 2" xfId="34495"/>
    <cellStyle name="常规 2 48" xfId="34496"/>
    <cellStyle name="常规 2 53" xfId="34497"/>
    <cellStyle name="常规 8 4 8 2 2" xfId="34498"/>
    <cellStyle name="常规 2 48 2" xfId="34499"/>
    <cellStyle name="常规 2 53 2" xfId="34500"/>
    <cellStyle name="常规 2 48 3" xfId="34501"/>
    <cellStyle name="常规 2 53 3" xfId="34502"/>
    <cellStyle name="常规 2 5" xfId="34503"/>
    <cellStyle name="常规 2 5 11" xfId="34504"/>
    <cellStyle name="常规 2 5 14" xfId="34505"/>
    <cellStyle name="输出 2 6 4" xfId="34506"/>
    <cellStyle name="常规 2 5 2" xfId="34507"/>
    <cellStyle name="常规 2 5 2 2 10" xfId="34508"/>
    <cellStyle name="常规 2 5 2 2 11" xfId="34509"/>
    <cellStyle name="輔色1 2 3 7" xfId="34510"/>
    <cellStyle name="常规 2 5 2 2 2 2" xfId="34511"/>
    <cellStyle name="常规 2 5 2 2 2 2 2" xfId="34512"/>
    <cellStyle name="常规 2 5 2 2 2 2 2 2" xfId="34513"/>
    <cellStyle name="常规 5 8 3 3" xfId="34514"/>
    <cellStyle name="输出 2 2 2 3 2 5" xfId="34515"/>
    <cellStyle name="常规 2 5 2 2 2 2 2 2 2" xfId="34516"/>
    <cellStyle name="输出 2 2 2 3 2 6" xfId="34517"/>
    <cellStyle name="常规 2 5 2 2 2 2 2 2 3" xfId="34518"/>
    <cellStyle name="好_BMX 1022" xfId="34519"/>
    <cellStyle name="常规 2 5 2 2 2 2 2 3" xfId="34520"/>
    <cellStyle name="常规 2 5 2 2 2 2 2 4" xfId="34521"/>
    <cellStyle name="常规 2 5 2 2 2 3 2" xfId="34522"/>
    <cellStyle name="常规 2 5 2 2 2 3 2 2" xfId="34523"/>
    <cellStyle name="常规 5 9 3 3" xfId="34524"/>
    <cellStyle name="常规 2 5 2 2 2 3 2 3" xfId="34525"/>
    <cellStyle name="常规 2 5 2 2 3" xfId="34526"/>
    <cellStyle name="常规 2 5 2 2 3 2" xfId="34527"/>
    <cellStyle name="常规 2 5 2 2 3 2 2" xfId="34528"/>
    <cellStyle name="常规 2 5 2 2 3 2 2 3" xfId="34529"/>
    <cellStyle name="常规 6 8 3 4" xfId="34530"/>
    <cellStyle name="常规 2 5 2 2 3 2 3" xfId="34531"/>
    <cellStyle name="常规 2 5 2 2 3 2 4" xfId="34532"/>
    <cellStyle name="常规 2 5 2 2 4" xfId="34533"/>
    <cellStyle name="常规 2 5 2 2 4 2" xfId="34534"/>
    <cellStyle name="常规 2 5 2 2 4 2 2" xfId="34535"/>
    <cellStyle name="计算 2 4 4 2" xfId="34536"/>
    <cellStyle name="常规 2 5 2 2 4 2 3" xfId="34537"/>
    <cellStyle name="常规 2 5 2 2 5" xfId="34538"/>
    <cellStyle name="常规 2 5 2 2 6" xfId="34539"/>
    <cellStyle name="常规 2 5 2 2 8" xfId="34540"/>
    <cellStyle name="計算方式 2 8 4 5 2" xfId="34541"/>
    <cellStyle name="常规 2 5 2 2 9" xfId="34542"/>
    <cellStyle name="输出 2 6 4 3" xfId="34543"/>
    <cellStyle name="常规 2 5 2 3" xfId="34544"/>
    <cellStyle name="常规 4 2 2 2 3 3 4" xfId="34545"/>
    <cellStyle name="常规 2 5 2 3 2 2" xfId="34546"/>
    <cellStyle name="常规 2 5 2 3 3" xfId="34547"/>
    <cellStyle name="常规 2 5 2 3 3 2" xfId="34548"/>
    <cellStyle name="常规 2 5 2 3 3 2 2" xfId="34549"/>
    <cellStyle name="常规 2 5 2 3 4" xfId="34550"/>
    <cellStyle name="常规 2 5 2 3 5" xfId="34551"/>
    <cellStyle name="常规 2 5 2 4" xfId="34552"/>
    <cellStyle name="常规 2 5 2 4 2 2" xfId="34553"/>
    <cellStyle name="常规 2 5 2 4 3" xfId="34554"/>
    <cellStyle name="常规 2 5 2 4 4" xfId="34555"/>
    <cellStyle name="輸出 2 2" xfId="34556"/>
    <cellStyle name="常规 2 5 2 4 5" xfId="34557"/>
    <cellStyle name="常规 2 5 2 5 2 2" xfId="34558"/>
    <cellStyle name="常规 2 5 2 5 3" xfId="34559"/>
    <cellStyle name="常规 2 5 2 5 4" xfId="34560"/>
    <cellStyle name="常规 2 5 2 6 3" xfId="34561"/>
    <cellStyle name="常规 2 5 2 6 4" xfId="34562"/>
    <cellStyle name="常规 2 5 2 7 2" xfId="34563"/>
    <cellStyle name="输出 2 6 5" xfId="34564"/>
    <cellStyle name="常规 2 5 3" xfId="34565"/>
    <cellStyle name="输出 2 6 5 2" xfId="34566"/>
    <cellStyle name="常规 2 5 3 2" xfId="34567"/>
    <cellStyle name="常规 4 2 2 2 3 4 3" xfId="34568"/>
    <cellStyle name="常规 2 5 3 2 2" xfId="34569"/>
    <cellStyle name="常规 9 2 2 6 3" xfId="34570"/>
    <cellStyle name="輔色2 2 3 7" xfId="34571"/>
    <cellStyle name="常规 2 5 3 2 2 2" xfId="34572"/>
    <cellStyle name="常规 6 27 3" xfId="34573"/>
    <cellStyle name="常规 6 32 3" xfId="34574"/>
    <cellStyle name="常规 2 5 3 2 2 2 2" xfId="34575"/>
    <cellStyle name="壞_PFS-SJX-110623(5500T Add KHH) 3" xfId="34576"/>
    <cellStyle name="合計 2 5 6 2 6 3" xfId="34577"/>
    <cellStyle name="常规 2 5 3 2 2 2 2 2" xfId="34578"/>
    <cellStyle name="常规 2 5 3 2 2 2 2 3" xfId="34579"/>
    <cellStyle name="常规 2 5 3 2 2 2 3" xfId="34580"/>
    <cellStyle name="常规 2 5 3 2 2 3" xfId="34581"/>
    <cellStyle name="常规 2 5 3 2 2 4" xfId="34582"/>
    <cellStyle name="常规 2 5 3 2 3" xfId="34583"/>
    <cellStyle name="常规 2 5 3 2 3 3" xfId="34584"/>
    <cellStyle name="常规 2 5 3 2 3 4" xfId="34585"/>
    <cellStyle name="输出 2 6 5 3" xfId="34586"/>
    <cellStyle name="常规 2 5 3 3" xfId="34587"/>
    <cellStyle name="常规 2 5 3 3 2" xfId="34588"/>
    <cellStyle name="常规 9 2 2 7 3" xfId="34589"/>
    <cellStyle name="常规 2 5 3 3 2 2" xfId="34590"/>
    <cellStyle name="常规 2 5 3 3 2 2 2" xfId="34591"/>
    <cellStyle name="常规 2 5 3 3 2 3" xfId="34592"/>
    <cellStyle name="常规 2 5 3 3 2 4" xfId="34593"/>
    <cellStyle name="常规 2 5 3 3 4" xfId="34594"/>
    <cellStyle name="常规 2 5 3 4" xfId="34595"/>
    <cellStyle name="常规 2 5 3 4 2" xfId="34596"/>
    <cellStyle name="常规 9 2 2 8 3" xfId="34597"/>
    <cellStyle name="常规 2 5 3 4 2 2" xfId="34598"/>
    <cellStyle name="常规 2 5 3 4 2 3" xfId="34599"/>
    <cellStyle name="常规 2 5 3 4 3" xfId="34600"/>
    <cellStyle name="常规 2 5 3 4 4" xfId="34601"/>
    <cellStyle name="常规 2 5 3 5 3" xfId="34602"/>
    <cellStyle name="常规 2 5 3 6 2" xfId="34603"/>
    <cellStyle name="常规 2 5 3 7 2" xfId="34604"/>
    <cellStyle name="常规 2 5 3 9" xfId="34605"/>
    <cellStyle name="输出 2 6 6" xfId="34606"/>
    <cellStyle name="常规 2 5 4" xfId="34607"/>
    <cellStyle name="输出 2 6 6 2" xfId="34608"/>
    <cellStyle name="常规 2 5 4 2" xfId="34609"/>
    <cellStyle name="常规 2 5 4 2 2" xfId="34610"/>
    <cellStyle name="常规 9 2 3 6 3" xfId="34611"/>
    <cellStyle name="輔色3 2 3 7" xfId="34612"/>
    <cellStyle name="常规 2 5 4 2 2 2" xfId="34613"/>
    <cellStyle name="常规 2 5 4 2 2 3" xfId="34614"/>
    <cellStyle name="常规 2 5 4 2 2 4" xfId="34615"/>
    <cellStyle name="檢查儲存格 2 7 2" xfId="34616"/>
    <cellStyle name="常规 2 5 4 2 3" xfId="34617"/>
    <cellStyle name="檢查儲存格 2 7 3" xfId="34618"/>
    <cellStyle name="常规 2 5 4 2 4" xfId="34619"/>
    <cellStyle name="檢查儲存格 2 7 4" xfId="34620"/>
    <cellStyle name="常规 2 5 4 2 5" xfId="34621"/>
    <cellStyle name="常规 4 3 2 2 5 2" xfId="34622"/>
    <cellStyle name="输出 2 6 6 3" xfId="34623"/>
    <cellStyle name="常规 2 5 4 3" xfId="34624"/>
    <cellStyle name="常规 2 5 4 3 2" xfId="34625"/>
    <cellStyle name="常规 9 2 3 7 3" xfId="34626"/>
    <cellStyle name="常规 2 5 4 3 2 2" xfId="34627"/>
    <cellStyle name="常规 2 5 4 3 2 3" xfId="34628"/>
    <cellStyle name="檢查儲存格 2 8 2" xfId="34629"/>
    <cellStyle name="常规 2 5 4 3 3" xfId="34630"/>
    <cellStyle name="檢查儲存格 2 8 3" xfId="34631"/>
    <cellStyle name="常规 2 5 4 3 4" xfId="34632"/>
    <cellStyle name="常规 2 5 4 4" xfId="34633"/>
    <cellStyle name="常规 2 5 4 4 2" xfId="34634"/>
    <cellStyle name="常规 9 2 3 8 3" xfId="34635"/>
    <cellStyle name="常规 2 5 4 8" xfId="34636"/>
    <cellStyle name="常规 2 5 4 9" xfId="34637"/>
    <cellStyle name="常规 42 4 4 4 2" xfId="34638"/>
    <cellStyle name="输出 2 6 7" xfId="34639"/>
    <cellStyle name="常规 2 5 5" xfId="34640"/>
    <cellStyle name="输出 2 6 7 2" xfId="34641"/>
    <cellStyle name="常规 2 5 5 2" xfId="34642"/>
    <cellStyle name="常规 3 9 11" xfId="34643"/>
    <cellStyle name="輔色4 2 3 7" xfId="34644"/>
    <cellStyle name="常规 2 5 5 2 2 2" xfId="34645"/>
    <cellStyle name="常规 2 5 5 2 2 3" xfId="34646"/>
    <cellStyle name="常规 2 5 5 2 3" xfId="34647"/>
    <cellStyle name="常规 2 5 5 2 4" xfId="34648"/>
    <cellStyle name="输出 2 6 7 3" xfId="34649"/>
    <cellStyle name="常规 2 5 5 3" xfId="34650"/>
    <cellStyle name="常规 2 5 5 4" xfId="34651"/>
    <cellStyle name="輸入 2 4 3 2 7 2" xfId="34652"/>
    <cellStyle name="输出 2 6 8" xfId="34653"/>
    <cellStyle name="常规 2 5 6" xfId="34654"/>
    <cellStyle name="输出 2 6 8 2" xfId="34655"/>
    <cellStyle name="常规 2 5 6 2" xfId="34656"/>
    <cellStyle name="常规 2 5 6 2 2" xfId="34657"/>
    <cellStyle name="常规 9 2 5 6 3" xfId="34658"/>
    <cellStyle name="常规 2 5 6 2 3" xfId="34659"/>
    <cellStyle name="输出 2 6 8 3" xfId="34660"/>
    <cellStyle name="常规 2 5 6 3" xfId="34661"/>
    <cellStyle name="汇总 2 2 6 10" xfId="34662"/>
    <cellStyle name="常规 2 5 6 4" xfId="34663"/>
    <cellStyle name="輸入 2 4 3 2 7 3" xfId="34664"/>
    <cellStyle name="输出 2 6 9" xfId="34665"/>
    <cellStyle name="超链接 3 3 4 2 2 2 2" xfId="34666"/>
    <cellStyle name="常规 2 5 7" xfId="34667"/>
    <cellStyle name="输出 2 6 9 2" xfId="34668"/>
    <cellStyle name="常规 2 5 7 2" xfId="34669"/>
    <cellStyle name="输出 2 6 9 3" xfId="34670"/>
    <cellStyle name="常规 2 5 7 3" xfId="34671"/>
    <cellStyle name="常规 2 5 8 2" xfId="34672"/>
    <cellStyle name="常规 2 5 8 3" xfId="34673"/>
    <cellStyle name="超链接 3 3 4 2 2 2 4" xfId="34674"/>
    <cellStyle name="常规 2 5 9" xfId="34675"/>
    <cellStyle name="常规 2 5 9 2" xfId="34676"/>
    <cellStyle name="常规 2 5 9 3" xfId="34677"/>
    <cellStyle name="常规 2 55 2" xfId="34678"/>
    <cellStyle name="常规 2 55 3" xfId="34679"/>
    <cellStyle name="常规 3 3 2 3" xfId="34680"/>
    <cellStyle name="常规 2 56 2" xfId="34681"/>
    <cellStyle name="常规 3 3 2 4" xfId="34682"/>
    <cellStyle name="常规 2 56 3" xfId="34683"/>
    <cellStyle name="計算方式 2 4 5 2 3 3" xfId="34684"/>
    <cellStyle name="常规 2 57" xfId="34685"/>
    <cellStyle name="常规 2 62" xfId="34686"/>
    <cellStyle name="常规 3 3 3 3" xfId="34687"/>
    <cellStyle name="常规 2 57 2" xfId="34688"/>
    <cellStyle name="常规 3 3 3 4" xfId="34689"/>
    <cellStyle name="常规 2 57 3" xfId="34690"/>
    <cellStyle name="常规 2 58" xfId="34691"/>
    <cellStyle name="常规 2 63" xfId="34692"/>
    <cellStyle name="常规 8 3 2 4 2" xfId="34693"/>
    <cellStyle name="常规 3 3 4 3" xfId="34694"/>
    <cellStyle name="常规 2 58 2" xfId="34695"/>
    <cellStyle name="常规 3 3 4 4" xfId="34696"/>
    <cellStyle name="常规 2 58 3" xfId="34697"/>
    <cellStyle name="常规 3 3 5 4" xfId="34698"/>
    <cellStyle name="常规 2 59 3" xfId="34699"/>
    <cellStyle name="常规 2 6" xfId="34700"/>
    <cellStyle name="常规 2 6 10 3" xfId="34701"/>
    <cellStyle name="常规 2 6 11" xfId="34702"/>
    <cellStyle name="常规 2 6 12" xfId="34703"/>
    <cellStyle name="常规 2 6 13" xfId="34704"/>
    <cellStyle name="常规 2 6 14" xfId="34705"/>
    <cellStyle name="常规 2 6 17" xfId="34706"/>
    <cellStyle name="常规 2 6 2 10" xfId="34707"/>
    <cellStyle name="合計 2 7 5 4" xfId="34708"/>
    <cellStyle name="常规 2 6 2 2 2" xfId="34709"/>
    <cellStyle name="合計 2 7 5 4 2" xfId="34710"/>
    <cellStyle name="常规 2 6 2 2 2 2" xfId="34711"/>
    <cellStyle name="常规 2 6 2 2 2 2 2" xfId="34712"/>
    <cellStyle name="常规 2 6 2 2 2 2 2 2" xfId="34713"/>
    <cellStyle name="常规 2 6 2 2 2 2 3" xfId="34714"/>
    <cellStyle name="常规 48 7 2 2 2" xfId="34715"/>
    <cellStyle name="合計 2 7 5 4 3" xfId="34716"/>
    <cellStyle name="常规 2 6 2 2 2 3" xfId="34717"/>
    <cellStyle name="常规 2 6 2 2 2 5" xfId="34718"/>
    <cellStyle name="常规 2 6 2 3 2" xfId="34719"/>
    <cellStyle name="常规 2 6 2 3 2 2" xfId="34720"/>
    <cellStyle name="常规 2 6 2 3 2 2 2" xfId="34721"/>
    <cellStyle name="常规 2 6 2 3 2 3" xfId="34722"/>
    <cellStyle name="一般 2 3 2 2 2" xfId="34723"/>
    <cellStyle name="常规 2 6 2 3 2 4" xfId="34724"/>
    <cellStyle name="常规 2 6 2 3 3" xfId="34725"/>
    <cellStyle name="常规 2 6 2 3 4" xfId="34726"/>
    <cellStyle name="常规 2 6 2 6 3" xfId="34727"/>
    <cellStyle name="常规 2 6 2 7 2" xfId="34728"/>
    <cellStyle name="常规 2 6 2 7 3" xfId="34729"/>
    <cellStyle name="입력 3 2 4" xfId="34730"/>
    <cellStyle name="常规 2 6 3" xfId="34731"/>
    <cellStyle name="常规 2 6 3 10" xfId="34732"/>
    <cellStyle name="常规 2 6 3 11" xfId="34733"/>
    <cellStyle name="常规 6 5 3 5 2" xfId="34734"/>
    <cellStyle name="입력 3 2 4 2" xfId="34735"/>
    <cellStyle name="常规 2 6 3 2" xfId="34736"/>
    <cellStyle name="輸入 2 2 6 10 3" xfId="34737"/>
    <cellStyle name="常规 2 6 3 2 2" xfId="34738"/>
    <cellStyle name="常规 2 6 3 2 2 2" xfId="34739"/>
    <cellStyle name="常规 2 6 3 2 3" xfId="34740"/>
    <cellStyle name="常规 2 6 3 2 4" xfId="34741"/>
    <cellStyle name="常规 2 6 3 2 5" xfId="34742"/>
    <cellStyle name="常规 2 6 3 3" xfId="34743"/>
    <cellStyle name="보통 3" xfId="34744"/>
    <cellStyle name="常规 2 6 3 3 2" xfId="34745"/>
    <cellStyle name="보통 3 2" xfId="34746"/>
    <cellStyle name="常规 2 6 3 3 2 2" xfId="34747"/>
    <cellStyle name="常规 2 6 3 4" xfId="34748"/>
    <cellStyle name="常规 2 6 3 4 2" xfId="34749"/>
    <cellStyle name="常规 2 6 3 5" xfId="34750"/>
    <cellStyle name="常规 2 6 3 5 2" xfId="34751"/>
    <cellStyle name="常规 2 6 3 6 3" xfId="34752"/>
    <cellStyle name="常规 2 6 3 7" xfId="34753"/>
    <cellStyle name="常规 2 6 3 7 2" xfId="34754"/>
    <cellStyle name="常规 2 6 3 7 3" xfId="34755"/>
    <cellStyle name="樣式 1 10" xfId="34756"/>
    <cellStyle name="好 2 2 2 3 2" xfId="34757"/>
    <cellStyle name="常规 2 6 3 9" xfId="34758"/>
    <cellStyle name="常规 2 6 3 9 2" xfId="34759"/>
    <cellStyle name="常规 2 6 3 9 3" xfId="34760"/>
    <cellStyle name="입력 3 2 5" xfId="34761"/>
    <cellStyle name="常规 2 6 4" xfId="34762"/>
    <cellStyle name="입력 3 2 5 2" xfId="34763"/>
    <cellStyle name="常规 2 6 4 2" xfId="34764"/>
    <cellStyle name="常规 2 6 4 2 2" xfId="34765"/>
    <cellStyle name="常规 2 6 4 2 2 2" xfId="34766"/>
    <cellStyle name="常规 2 6 4 2 3" xfId="34767"/>
    <cellStyle name="常规 2 6 4 2 4" xfId="34768"/>
    <cellStyle name="輸入 2 5 5 2 4" xfId="34769"/>
    <cellStyle name="常规 2 9 2 2 2 2" xfId="34770"/>
    <cellStyle name="常规 2 6 4 2 5" xfId="34771"/>
    <cellStyle name="常规 2 6 4 5 2" xfId="34772"/>
    <cellStyle name="常规 2 6 4 6 2" xfId="34773"/>
    <cellStyle name="常规 2 6 4 6 3" xfId="34774"/>
    <cellStyle name="常规 2 6 4 7" xfId="34775"/>
    <cellStyle name="常规 2 6 4 7 2" xfId="34776"/>
    <cellStyle name="常规 2 6 4 7 3" xfId="34777"/>
    <cellStyle name="常规 2 6 4 8" xfId="34778"/>
    <cellStyle name="常规 2 6 4 8 2" xfId="34779"/>
    <cellStyle name="常规 2 6 4 9" xfId="34780"/>
    <cellStyle name="常规 2 6 4 9 2" xfId="34781"/>
    <cellStyle name="超链接 3 2 2 3 3 3 2 2" xfId="34782"/>
    <cellStyle name="常规 2 6 4 9 3" xfId="34783"/>
    <cellStyle name="常规 42 4 4 5 2" xfId="34784"/>
    <cellStyle name="입력 3 2 6" xfId="34785"/>
    <cellStyle name="常规 2 6 5" xfId="34786"/>
    <cellStyle name="超链接 6 2 2 2 2 2 2" xfId="34787"/>
    <cellStyle name="常规 6 9 5 2" xfId="34788"/>
    <cellStyle name="常规 2 6 5 10" xfId="34789"/>
    <cellStyle name="超链接 6 2 2 2 2 2 3" xfId="34790"/>
    <cellStyle name="常规 6 9 5 3" xfId="34791"/>
    <cellStyle name="常规 2 6 5 11" xfId="34792"/>
    <cellStyle name="입력 3 2 6 2" xfId="34793"/>
    <cellStyle name="常规 2 6 5 2" xfId="34794"/>
    <cellStyle name="常规 2 6 5 2 2" xfId="34795"/>
    <cellStyle name="常规 6 19 5" xfId="34796"/>
    <cellStyle name="常规 2 6 5 2 2 2" xfId="34797"/>
    <cellStyle name="常规 6 19 5 2" xfId="34798"/>
    <cellStyle name="요약 2 2 2 10" xfId="34799"/>
    <cellStyle name="常规 2 6 5 2 2 3" xfId="34800"/>
    <cellStyle name="常规 6 19 5 3" xfId="34801"/>
    <cellStyle name="常规 2 6 5 2 3" xfId="34802"/>
    <cellStyle name="常规 6 19 6" xfId="34803"/>
    <cellStyle name="常规 2 6 5 2 4" xfId="34804"/>
    <cellStyle name="常规 6 19 7" xfId="34805"/>
    <cellStyle name="常规 2 6 5 3 2" xfId="34806"/>
    <cellStyle name="常规 2 6 5 4 3" xfId="34807"/>
    <cellStyle name="常规 2 6 5 5" xfId="34808"/>
    <cellStyle name="常规 2 6 5 6 2" xfId="34809"/>
    <cellStyle name="常规 2 6 5 7" xfId="34810"/>
    <cellStyle name="常规 2 6 5 7 2" xfId="34811"/>
    <cellStyle name="常规 2 6 5 8" xfId="34812"/>
    <cellStyle name="常规 2 6 5 8 2" xfId="34813"/>
    <cellStyle name="常规 2 6 5 8 3" xfId="34814"/>
    <cellStyle name="常规 2 6 5 9" xfId="34815"/>
    <cellStyle name="常规 2 6 5 9 2" xfId="34816"/>
    <cellStyle name="常规 2 6 5 9 3" xfId="34817"/>
    <cellStyle name="常规 5 7 2 2 3" xfId="34818"/>
    <cellStyle name="常规 2 6 6 10" xfId="34819"/>
    <cellStyle name="常规 2 6 6 11" xfId="34820"/>
    <cellStyle name="常规 2 6 6 2 2 3" xfId="34821"/>
    <cellStyle name="常规 2 6 6 2 3" xfId="34822"/>
    <cellStyle name="常规 2 6 6 2 4" xfId="34823"/>
    <cellStyle name="輸入 2 2 2 4 5 3" xfId="34824"/>
    <cellStyle name="常规 2 6 6 3 2" xfId="34825"/>
    <cellStyle name="輸入 2 2 2 4 6 3" xfId="34826"/>
    <cellStyle name="常规 2 6 6 4 2" xfId="34827"/>
    <cellStyle name="常规 2 6 6 4 3" xfId="34828"/>
    <cellStyle name="常规 2 6 6 5" xfId="34829"/>
    <cellStyle name="輸入 2 2 2 4 7 3" xfId="34830"/>
    <cellStyle name="常规 2 6 6 5 2" xfId="34831"/>
    <cellStyle name="常规 2 6 6 6" xfId="34832"/>
    <cellStyle name="輸入 2 2 2 4 9 3" xfId="34833"/>
    <cellStyle name="常规 2 6 6 7 2" xfId="34834"/>
    <cellStyle name="常规 2 6 6 8 2" xfId="34835"/>
    <cellStyle name="常规 2 6 6 9" xfId="34836"/>
    <cellStyle name="常规 2 6 6 9 2" xfId="34837"/>
    <cellStyle name="常规 2 6 6 9 3" xfId="34838"/>
    <cellStyle name="입력 3 2 8" xfId="34839"/>
    <cellStyle name="輸入 2 4 3 2 8 3" xfId="34840"/>
    <cellStyle name="常规 2 6 7" xfId="34841"/>
    <cellStyle name="常规 2 6 7 10" xfId="34842"/>
    <cellStyle name="常规 2 6 7 11" xfId="34843"/>
    <cellStyle name="입력 3 2 8 2" xfId="34844"/>
    <cellStyle name="常规 2 6 7 2" xfId="34845"/>
    <cellStyle name="輸入 2 2 2 5 4 3" xfId="34846"/>
    <cellStyle name="常规 2 6 7 2 2" xfId="34847"/>
    <cellStyle name="常规 2 6 7 2 2 2" xfId="34848"/>
    <cellStyle name="常规 2 6 7 2 3" xfId="34849"/>
    <cellStyle name="常规 2 6 7 2 4" xfId="34850"/>
    <cellStyle name="常规 2 6 7 3" xfId="34851"/>
    <cellStyle name="輸入 2 2 2 5 8 3" xfId="34852"/>
    <cellStyle name="常规 2 6 7 6 2" xfId="34853"/>
    <cellStyle name="常规 2 6 7 6 3" xfId="34854"/>
    <cellStyle name="輸入 2 2 2 5 9 3" xfId="34855"/>
    <cellStyle name="常规 2 6 7 7 2" xfId="34856"/>
    <cellStyle name="常规 2 6 7 7 3" xfId="34857"/>
    <cellStyle name="常规 2 6 7 8 2" xfId="34858"/>
    <cellStyle name="常规 3 28" xfId="34859"/>
    <cellStyle name="常规 3 33" xfId="34860"/>
    <cellStyle name="常规 2 6 7 8 3" xfId="34861"/>
    <cellStyle name="常规 3 29" xfId="34862"/>
    <cellStyle name="常规 3 34" xfId="34863"/>
    <cellStyle name="입력 3 2 9" xfId="34864"/>
    <cellStyle name="常规 2 6 8" xfId="34865"/>
    <cellStyle name="입력 3 2 9 2" xfId="34866"/>
    <cellStyle name="常规 2 6 8 2" xfId="34867"/>
    <cellStyle name="常规 2 6 8 2 2" xfId="34868"/>
    <cellStyle name="常规 2 6 8 2 3" xfId="34869"/>
    <cellStyle name="常规 2 6 9" xfId="34870"/>
    <cellStyle name="常规 2 6 9 2" xfId="34871"/>
    <cellStyle name="常规 2 6 9 3" xfId="34872"/>
    <cellStyle name="常规 3 2 2 5 2 2 2 2" xfId="34873"/>
    <cellStyle name="常规 2 7" xfId="34874"/>
    <cellStyle name="常规 2 7 2 10" xfId="34875"/>
    <cellStyle name="常规 2 7 2 2" xfId="34876"/>
    <cellStyle name="常规 2 7 2 2 2 2" xfId="34877"/>
    <cellStyle name="常规 2 7 2 2 2 2 2" xfId="34878"/>
    <cellStyle name="常规 49 7 2 2 2" xfId="34879"/>
    <cellStyle name="常规 2 7 2 2 2 3" xfId="34880"/>
    <cellStyle name="常规 2 7 2 2 2 4" xfId="34881"/>
    <cellStyle name="常规 2 7 2 2 2 5" xfId="34882"/>
    <cellStyle name="常规 2 7 2 2 3" xfId="34883"/>
    <cellStyle name="常规 2 7 2 2 4" xfId="34884"/>
    <cellStyle name="常规 2 7 2 2 5" xfId="34885"/>
    <cellStyle name="常规 2 7 2 3" xfId="34886"/>
    <cellStyle name="常规 2 7 2 3 2" xfId="34887"/>
    <cellStyle name="常规 2 7 2 3 2 2" xfId="34888"/>
    <cellStyle name="常规 2 7 2 3 3" xfId="34889"/>
    <cellStyle name="常规 2 7 2 3 4" xfId="34890"/>
    <cellStyle name="常规 2 7 2 4" xfId="34891"/>
    <cellStyle name="常规 2 7 2 4 2" xfId="34892"/>
    <cellStyle name="常规 2 7 2 4 3" xfId="34893"/>
    <cellStyle name="常规 2 7 2 4 4" xfId="34894"/>
    <cellStyle name="常规 2 7 2 6" xfId="34895"/>
    <cellStyle name="常规 2 7 2 7" xfId="34896"/>
    <cellStyle name="常规 5 2 2 3 2 3 2" xfId="34897"/>
    <cellStyle name="常规 2 7 2 8" xfId="34898"/>
    <cellStyle name="常规 5 2 2 3 2 3 3" xfId="34899"/>
    <cellStyle name="常规 2 7 2 9" xfId="34900"/>
    <cellStyle name="常规 2 7 3" xfId="34901"/>
    <cellStyle name="常规 2 7 3 2" xfId="34902"/>
    <cellStyle name="常规 2 7 3 2 2" xfId="34903"/>
    <cellStyle name="常规 2 7 3 2 2 2" xfId="34904"/>
    <cellStyle name="常规 2 7 3 2 3" xfId="34905"/>
    <cellStyle name="常规 2 7 3 2 4" xfId="34906"/>
    <cellStyle name="常规 2 7 3 2 5" xfId="34907"/>
    <cellStyle name="超链接 5 7 3 2 2" xfId="34908"/>
    <cellStyle name="常规 2 7 3 3" xfId="34909"/>
    <cellStyle name="常规 2 7 3 3 2" xfId="34910"/>
    <cellStyle name="超链接 5 7 3 2 3" xfId="34911"/>
    <cellStyle name="常规 2 7 3 4" xfId="34912"/>
    <cellStyle name="常规 2 7 3 6" xfId="34913"/>
    <cellStyle name="常规 2 7 3 7" xfId="34914"/>
    <cellStyle name="常规 2 7 4 4" xfId="34915"/>
    <cellStyle name="超链接 3 3 2 2 2 3" xfId="34916"/>
    <cellStyle name="常规 2 7 4 6" xfId="34917"/>
    <cellStyle name="超链接 3 3 2 2 2 4" xfId="34918"/>
    <cellStyle name="常规 2 7 4 7" xfId="34919"/>
    <cellStyle name="常规 2 7 6 3" xfId="34920"/>
    <cellStyle name="常规 2 7 7 2" xfId="34921"/>
    <cellStyle name="常规 2 7 8" xfId="34922"/>
    <cellStyle name="常规 2 7 8 2" xfId="34923"/>
    <cellStyle name="常规 2 8" xfId="34924"/>
    <cellStyle name="常规 2 8 10" xfId="34925"/>
    <cellStyle name="輔色3 2 10" xfId="34926"/>
    <cellStyle name="常规 2 8 11" xfId="34927"/>
    <cellStyle name="입력 3 4 3 2" xfId="34928"/>
    <cellStyle name="常规 2 8 2 2" xfId="34929"/>
    <cellStyle name="输入 2 2 2 2" xfId="34930"/>
    <cellStyle name="常规 4 2 3 2 5" xfId="34931"/>
    <cellStyle name="常规 2 8 2 2 2" xfId="34932"/>
    <cellStyle name="输入 2 2 2 3" xfId="34933"/>
    <cellStyle name="見出し 4 3 2" xfId="34934"/>
    <cellStyle name="常规 4 2 3 2 6" xfId="34935"/>
    <cellStyle name="常规 2 8 2 2 3" xfId="34936"/>
    <cellStyle name="常规 2 8 2 4" xfId="34937"/>
    <cellStyle name="常规 2 8 2 5" xfId="34938"/>
    <cellStyle name="樣式 1 2_B50306CVI" xfId="34939"/>
    <cellStyle name="常规 2 8 2 6" xfId="34940"/>
    <cellStyle name="輔色3 2 2 2" xfId="34941"/>
    <cellStyle name="常规 2 8 2 7" xfId="34942"/>
    <cellStyle name="輔色3 2 2 3" xfId="34943"/>
    <cellStyle name="常规 2 8 2 8" xfId="34944"/>
    <cellStyle name="輔色3 2 2 4" xfId="34945"/>
    <cellStyle name="常规 2 8 2 9" xfId="34946"/>
    <cellStyle name="입력 3 4 4" xfId="34947"/>
    <cellStyle name="常规 2 8 3" xfId="34948"/>
    <cellStyle name="입력 3 4 4 2" xfId="34949"/>
    <cellStyle name="輸入 2 3 5 10 3" xfId="34950"/>
    <cellStyle name="常规 2 8 3 2" xfId="34951"/>
    <cellStyle name="输入 2 3 2 2" xfId="34952"/>
    <cellStyle name="常规 4 2 4 2 5" xfId="34953"/>
    <cellStyle name="常规 2 8 3 2 2" xfId="34954"/>
    <cellStyle name="常规 2 8 3 2 3" xfId="34955"/>
    <cellStyle name="常规 2 8 3 3" xfId="34956"/>
    <cellStyle name="常规 2 8 3 3 2" xfId="34957"/>
    <cellStyle name="超链接 2 10 2 2 2" xfId="34958"/>
    <cellStyle name="常规 2 8 3 4" xfId="34959"/>
    <cellStyle name="常规 2 8 4 3" xfId="34960"/>
    <cellStyle name="입력 3 4 6 2" xfId="34961"/>
    <cellStyle name="常规 2 8 5 2" xfId="34962"/>
    <cellStyle name="입력 3 4 7" xfId="34963"/>
    <cellStyle name="常规 2 8 6" xfId="34964"/>
    <cellStyle name="입력 3 4 8" xfId="34965"/>
    <cellStyle name="常规 2 8 7" xfId="34966"/>
    <cellStyle name="입력 3 4 9" xfId="34967"/>
    <cellStyle name="常规 2 8 8" xfId="34968"/>
    <cellStyle name="常规 2 9" xfId="34969"/>
    <cellStyle name="常规 2 9 10" xfId="34970"/>
    <cellStyle name="常规 2 9 11" xfId="34971"/>
    <cellStyle name="超链接 2 9 5 2" xfId="34972"/>
    <cellStyle name="常规 2 9 12" xfId="34973"/>
    <cellStyle name="輸入 2 5 5 2 5" xfId="34974"/>
    <cellStyle name="常规 2 9 2 2 2 3" xfId="34975"/>
    <cellStyle name="常规 2 9 2 2 4" xfId="34976"/>
    <cellStyle name="常规 2 9 2 2 5" xfId="34977"/>
    <cellStyle name="常规 2 9 2 4" xfId="34978"/>
    <cellStyle name="常规 2 9 2 4 2" xfId="34979"/>
    <cellStyle name="常规 2 9 2 5" xfId="34980"/>
    <cellStyle name="常规 2 9 2 6" xfId="34981"/>
    <cellStyle name="常规 2 9 2 7" xfId="34982"/>
    <cellStyle name="常规 2 9 3" xfId="34983"/>
    <cellStyle name="常规 2 9 3 2" xfId="34984"/>
    <cellStyle name="常规 2 9 3 2 2" xfId="34985"/>
    <cellStyle name="常规 2 9 3 3" xfId="34986"/>
    <cellStyle name="常规 2 9 3 4" xfId="34987"/>
    <cellStyle name="常规 2 9 3 5" xfId="34988"/>
    <cellStyle name="輸入 2 2 5 2 4 3" xfId="34989"/>
    <cellStyle name="常规 2 9 4 2 2" xfId="34990"/>
    <cellStyle name="計算方式 2 5 3 3 2 2 2" xfId="34991"/>
    <cellStyle name="常规 2 9 4 3" xfId="34992"/>
    <cellStyle name="常规 2 9 5 2" xfId="34993"/>
    <cellStyle name="計算方式 2 5 3 3 2 3 2" xfId="34994"/>
    <cellStyle name="常规 2 9 5 3" xfId="34995"/>
    <cellStyle name="常规 2 9 6 2" xfId="34996"/>
    <cellStyle name="常规 2 9 7" xfId="34997"/>
    <cellStyle name="常规 2 9 7 2" xfId="34998"/>
    <cellStyle name="計算方式 2 5 3 3 2 5 2" xfId="34999"/>
    <cellStyle name="常规 2 9 7 3" xfId="35000"/>
    <cellStyle name="計算方式 2 5 3 3 2 6 2" xfId="35001"/>
    <cellStyle name="常规 2 9 8 3" xfId="35002"/>
    <cellStyle name="常规 2 9 9 2" xfId="35003"/>
    <cellStyle name="計算方式 2 5 3 3 2 7 2" xfId="35004"/>
    <cellStyle name="常规 2 9 9 3" xfId="35005"/>
    <cellStyle name="常规 2_CTV改造方案(取消南下蛇口)20110310" xfId="35006"/>
    <cellStyle name="輸出 2 4 2 3 2 4 2" xfId="35007"/>
    <cellStyle name="常规 20 10 2" xfId="35008"/>
    <cellStyle name="輸出 2 4 2 3 2 4 3" xfId="35009"/>
    <cellStyle name="常规 20 10 3" xfId="35010"/>
    <cellStyle name="輸出 2 4 2 3 2 6" xfId="35011"/>
    <cellStyle name="常规 20 12" xfId="35012"/>
    <cellStyle name="常规 20 9 3" xfId="35013"/>
    <cellStyle name="常规 21 15" xfId="35014"/>
    <cellStyle name="常规 3 4 4 2 2 2" xfId="35015"/>
    <cellStyle name="常规 21 2 2 2 3 2 2" xfId="35016"/>
    <cellStyle name="常规 21 2 2 8" xfId="35017"/>
    <cellStyle name="常规 21 2 3 2 2" xfId="35018"/>
    <cellStyle name="常规 21 2 3 2 3" xfId="35019"/>
    <cellStyle name="常规 21 2 3 3 2" xfId="35020"/>
    <cellStyle name="計算方式 2 3 3" xfId="35021"/>
    <cellStyle name="常规 21 2 4 2 2 2" xfId="35022"/>
    <cellStyle name="計算方式 3 3 3" xfId="35023"/>
    <cellStyle name="常规 21 2 4 3 2 2" xfId="35024"/>
    <cellStyle name="計算方式 2 2 5 2 10" xfId="35025"/>
    <cellStyle name="常规 21 2 4 4 2" xfId="35026"/>
    <cellStyle name="常规 21 3 2 2 2 2" xfId="35027"/>
    <cellStyle name="常规 21 3 2 2 2 3" xfId="35028"/>
    <cellStyle name="常规 21 3 2 2 2 4" xfId="35029"/>
    <cellStyle name="常规 21 3 2 3 2 2" xfId="35030"/>
    <cellStyle name="常规 49 2 4 4" xfId="35031"/>
    <cellStyle name="常规 21 4 2 4 2" xfId="35032"/>
    <cellStyle name="常规 21 5 2 2 2 2" xfId="35033"/>
    <cellStyle name="常规 21 5 2 2 4" xfId="35034"/>
    <cellStyle name="常规 21 5 2 2 5" xfId="35035"/>
    <cellStyle name="常规 21 5 2 4 2" xfId="35036"/>
    <cellStyle name="常规 21 5 2 5" xfId="35037"/>
    <cellStyle name="常规 21 5 2 6" xfId="35038"/>
    <cellStyle name="常规 6 10 2 2 2" xfId="35039"/>
    <cellStyle name="好_StartUp_TPS TISPROFORMA120917A (2) 2" xfId="35040"/>
    <cellStyle name="常规 21 5 2 7" xfId="35041"/>
    <cellStyle name="常规 57 2 2 3 2" xfId="35042"/>
    <cellStyle name="計算方式 2 4 2 3 7" xfId="35043"/>
    <cellStyle name="常规 21 5 3 6" xfId="35044"/>
    <cellStyle name="常规 21 5 4 2 2" xfId="35045"/>
    <cellStyle name="常规 21 5 5 2" xfId="35046"/>
    <cellStyle name="常规 21 5 8" xfId="35047"/>
    <cellStyle name="常规 7 3 11" xfId="35048"/>
    <cellStyle name="計算方式 2 4 3 2 4 2" xfId="35049"/>
    <cellStyle name="常规 21 6 2 3 2" xfId="35050"/>
    <cellStyle name="計算方式 2 4 3 2 5 2" xfId="35051"/>
    <cellStyle name="常规 21 6 2 4 2" xfId="35052"/>
    <cellStyle name="常规 21 6 5" xfId="35053"/>
    <cellStyle name="常规 21 6 5 2" xfId="35054"/>
    <cellStyle name="常规 21 6 7" xfId="35055"/>
    <cellStyle name="常规 21 6 8" xfId="35056"/>
    <cellStyle name="計算方式 2 4 4 2 3 2" xfId="35057"/>
    <cellStyle name="常规 21 7 2 2 2" xfId="35058"/>
    <cellStyle name="常规 21 7 2 2 2 2" xfId="35059"/>
    <cellStyle name="計算方式 2 4 4 2 4" xfId="35060"/>
    <cellStyle name="常规 21 7 2 3" xfId="35061"/>
    <cellStyle name="計算方式 2 4 4 2 4 2" xfId="35062"/>
    <cellStyle name="常规 21 7 2 3 2" xfId="35063"/>
    <cellStyle name="常规 21 7 2 3 2 2" xfId="35064"/>
    <cellStyle name="計算方式 2 4 4 2 5" xfId="35065"/>
    <cellStyle name="常规 21 7 2 4" xfId="35066"/>
    <cellStyle name="計算方式 2 4 4 3 3" xfId="35067"/>
    <cellStyle name="常规 21 7 3 2" xfId="35068"/>
    <cellStyle name="常规 21 7 4" xfId="35069"/>
    <cellStyle name="常规 7 12 11" xfId="35070"/>
    <cellStyle name="計算方式 2 4 4 4 3" xfId="35071"/>
    <cellStyle name="常规 21 7 4 2" xfId="35072"/>
    <cellStyle name="常规 21 7 4 2 2" xfId="35073"/>
    <cellStyle name="常规 21 7 5" xfId="35074"/>
    <cellStyle name="計算方式 2 4 4 5 3" xfId="35075"/>
    <cellStyle name="常规 21 7 5 2" xfId="35076"/>
    <cellStyle name="常规 21 7 7" xfId="35077"/>
    <cellStyle name="常规 3 4 3 2 2 3" xfId="35078"/>
    <cellStyle name="常规 21 7 8" xfId="35079"/>
    <cellStyle name="常规 3 4 3 2 2 4" xfId="35080"/>
    <cellStyle name="計算方式 2 4 5 2 3" xfId="35081"/>
    <cellStyle name="常规 21 8 2 2" xfId="35082"/>
    <cellStyle name="計算方式 2 4 5 3 3" xfId="35083"/>
    <cellStyle name="常规 21 8 3 2" xfId="35084"/>
    <cellStyle name="常规 21 8 4" xfId="35085"/>
    <cellStyle name="常规 7 17 11" xfId="35086"/>
    <cellStyle name="計算方式 2 4 5 4 3" xfId="35087"/>
    <cellStyle name="常规 21 8 4 2" xfId="35088"/>
    <cellStyle name="常规 21 9 4" xfId="35089"/>
    <cellStyle name="常规 21 9 4 2" xfId="35090"/>
    <cellStyle name="常规 25 2" xfId="35091"/>
    <cellStyle name="常规 30 2" xfId="35092"/>
    <cellStyle name="常规 25 2 2" xfId="35093"/>
    <cellStyle name="常规 30 2 2" xfId="35094"/>
    <cellStyle name="合計 2 2 2 5 2 5 2" xfId="35095"/>
    <cellStyle name="常规 25 2 2 2 3" xfId="35096"/>
    <cellStyle name="常规 7 10 6 2" xfId="35097"/>
    <cellStyle name="常规 25 2 2 2 3 2" xfId="35098"/>
    <cellStyle name="常规_Sheet1 5" xfId="35099"/>
    <cellStyle name="常规 25 2 2 2 3 2 2 2" xfId="35100"/>
    <cellStyle name="常规_Sheet1 5 2" xfId="35101"/>
    <cellStyle name="常规 25 2 2 2 3 2 2 2 2" xfId="35102"/>
    <cellStyle name="常规 25 2 2 2 3 2 2 2 3" xfId="35103"/>
    <cellStyle name="제목 4 2" xfId="35104"/>
    <cellStyle name="常规 25 2 2 2 3 2 2 3" xfId="35105"/>
    <cellStyle name="제목 4 2 2" xfId="35106"/>
    <cellStyle name="常规 25 2 2 2 3 2 2 3 2" xfId="35107"/>
    <cellStyle name="제목 4 2 3" xfId="35108"/>
    <cellStyle name="常规 25 2 2 2 3 2 2 3 3" xfId="35109"/>
    <cellStyle name="제목 4 3 2" xfId="35110"/>
    <cellStyle name="常规 25 2 2 2 3 2 2 4 2" xfId="35111"/>
    <cellStyle name="常规 25 2 2 2 3 2 3" xfId="35112"/>
    <cellStyle name="常规 25 2 2 2 3 2 3 2" xfId="35113"/>
    <cellStyle name="常规 25 2 2 2 3 2 3 2 2" xfId="35114"/>
    <cellStyle name="제목 5 2" xfId="35115"/>
    <cellStyle name="常规 25 2 2 2 3 2 3 3" xfId="35116"/>
    <cellStyle name="常规 25 2 2 2 3 2 4 2" xfId="35117"/>
    <cellStyle name="常规 25 2 2 2 3 2 4 2 2" xfId="35118"/>
    <cellStyle name="제목 6 2" xfId="35119"/>
    <cellStyle name="常规 25 2 2 2 3 2 4 3" xfId="35120"/>
    <cellStyle name="常规 25 2 2 2 3 2 6" xfId="35121"/>
    <cellStyle name="輸入 2 5 2 5 2 6 2" xfId="35122"/>
    <cellStyle name="常规 25 2 2 2 3 2 7" xfId="35123"/>
    <cellStyle name="常规 25 2 2 2 3 3" xfId="35124"/>
    <cellStyle name="常规 25 2 2 2 3 3 2 2" xfId="35125"/>
    <cellStyle name="常规 48 2 5 4" xfId="35126"/>
    <cellStyle name="常规 25 2 2 2 3 3 2 2 2" xfId="35127"/>
    <cellStyle name="常规 25 2 2 2 3 3 3" xfId="35128"/>
    <cellStyle name="常规 25 2 2 2 3 3 3 2" xfId="35129"/>
    <cellStyle name="常规 25 2 2 2 3 3 3 2 2" xfId="35130"/>
    <cellStyle name="常规 25 2 2 2 3 3 3 3" xfId="35131"/>
    <cellStyle name="常规 5 2 8 2" xfId="35132"/>
    <cellStyle name="常规 25 2 2 2 3 3 4 2" xfId="35133"/>
    <cellStyle name="常规 25 2 2 2 3 3 5 2" xfId="35134"/>
    <cellStyle name="常规 25 2 2 2 3 4 2" xfId="35135"/>
    <cellStyle name="超链接 2 5 2 2 10" xfId="35136"/>
    <cellStyle name="常规 25 2 2 2 3 4 2 2" xfId="35137"/>
    <cellStyle name="常规 48 3 5 4" xfId="35138"/>
    <cellStyle name="常规 25 2 2 2 3 4 2 2 2" xfId="35139"/>
    <cellStyle name="常规 25 2 2 2 3 4 2 3" xfId="35140"/>
    <cellStyle name="常规 5 3 7 2" xfId="35141"/>
    <cellStyle name="常规 25 2 2 2 3 4 3" xfId="35142"/>
    <cellStyle name="常规 25 2 2 2 3 4 3 2" xfId="35143"/>
    <cellStyle name="常规 25 2 2 2 3 4 3 2 2" xfId="35144"/>
    <cellStyle name="常规 25 2 2 2 3 4 3 3" xfId="35145"/>
    <cellStyle name="常规 5 3 8 2" xfId="35146"/>
    <cellStyle name="常规 25 2 2 2 3 4 4" xfId="35147"/>
    <cellStyle name="常规 25 2 2 2 3 4 4 2" xfId="35148"/>
    <cellStyle name="常规 25 2 2 2 3 4 6" xfId="35149"/>
    <cellStyle name="常规 25 2 2 2 3 5" xfId="35150"/>
    <cellStyle name="輸出 2 6 5 2 9 3" xfId="35151"/>
    <cellStyle name="常规 25 2 2 2 3 5 2 2" xfId="35152"/>
    <cellStyle name="合計 6 5 4" xfId="35153"/>
    <cellStyle name="常规 25 2 2 2 3 5 2 2 2" xfId="35154"/>
    <cellStyle name="常规 25 2 2 2 3 5 2 3" xfId="35155"/>
    <cellStyle name="常规 5 4 7 2" xfId="35156"/>
    <cellStyle name="常规 25 2 2 2 3 5 3 2" xfId="35157"/>
    <cellStyle name="常规 25 2 2 2 3 5 3 2 2" xfId="35158"/>
    <cellStyle name="常规 25 2 2 2 3 5 3 3" xfId="35159"/>
    <cellStyle name="常规 5 4 8 2" xfId="35160"/>
    <cellStyle name="常规 25 2 2 2 3 5 4" xfId="35161"/>
    <cellStyle name="常规 25 2 2 2 3 5 4 2" xfId="35162"/>
    <cellStyle name="常规 25 2 2 2 3 5 5 2" xfId="35163"/>
    <cellStyle name="常规 25 2 2 2 3 5 6" xfId="35164"/>
    <cellStyle name="常规 25 2 3" xfId="35165"/>
    <cellStyle name="常规 25 2 3 2" xfId="35166"/>
    <cellStyle name="常规 25 2 3 2 2 2 2" xfId="35167"/>
    <cellStyle name="常规 25 2 3 2 2 2 3" xfId="35168"/>
    <cellStyle name="常规 25 2 3 2 2 2 4" xfId="35169"/>
    <cellStyle name="常规 25 2 3 2 2 2 4 2" xfId="35170"/>
    <cellStyle name="常规 7 3 2 2" xfId="35171"/>
    <cellStyle name="常规 25 2 3 2 2 3 3" xfId="35172"/>
    <cellStyle name="常规 25 2 3 2 2 4" xfId="35173"/>
    <cellStyle name="超链接 2 4 8 4" xfId="35174"/>
    <cellStyle name="常规 25 2 3 2 2 4 2" xfId="35175"/>
    <cellStyle name="輸入 2 4 4 10 3" xfId="35176"/>
    <cellStyle name="常规 7 3 3 2" xfId="35177"/>
    <cellStyle name="超链接 2 4 8 5" xfId="35178"/>
    <cellStyle name="常规 25 2 3 2 2 4 3" xfId="35179"/>
    <cellStyle name="常规 25 2 3 2 2 5" xfId="35180"/>
    <cellStyle name="超链接 2 4 9 4" xfId="35181"/>
    <cellStyle name="常规 25 2 3 2 2 5 2" xfId="35182"/>
    <cellStyle name="常规 25 2 3 2 2 6" xfId="35183"/>
    <cellStyle name="常规 25 2 3 2 2 6 2" xfId="35184"/>
    <cellStyle name="常规 9 2 10 9 2" xfId="35185"/>
    <cellStyle name="常规 25 2 3 2 2 7" xfId="35186"/>
    <cellStyle name="常规 25 2 3 2 3 2" xfId="35187"/>
    <cellStyle name="超链接 2 5 6 4" xfId="35188"/>
    <cellStyle name="常规 25 2 3 2 3 2 2" xfId="35189"/>
    <cellStyle name="超链接 2 6 3 8" xfId="35190"/>
    <cellStyle name="常规 25 2 3 2 3 2 2 2" xfId="35191"/>
    <cellStyle name="超链接 2 5 6 5" xfId="35192"/>
    <cellStyle name="常规 25 2 3 2 3 2 3" xfId="35193"/>
    <cellStyle name="常规 25 2 3 2 3 3" xfId="35194"/>
    <cellStyle name="超链接 2 5 7 4" xfId="35195"/>
    <cellStyle name="常规 25 2 3 2 3 3 2" xfId="35196"/>
    <cellStyle name="常规 3 2 2 2 2 3" xfId="35197"/>
    <cellStyle name="輸入 2 3 3 3 2 7 2" xfId="35198"/>
    <cellStyle name="常规 7 4 2 2" xfId="35199"/>
    <cellStyle name="超链接 2 5 7 5" xfId="35200"/>
    <cellStyle name="常规 25 2 3 2 3 3 3" xfId="35201"/>
    <cellStyle name="常规 3 2 2 2 2 4" xfId="35202"/>
    <cellStyle name="常规 25 2 3 2 3 4" xfId="35203"/>
    <cellStyle name="常规 25 2 3 2 3 4 2" xfId="35204"/>
    <cellStyle name="常规 3 2 2 2 3 3" xfId="35205"/>
    <cellStyle name="常规 25 2 3 2 3 5" xfId="35206"/>
    <cellStyle name="輸入 2 10 4" xfId="35207"/>
    <cellStyle name="常规 25 2 3 2 3 5 2" xfId="35208"/>
    <cellStyle name="常规 3 2 2 2 4 3" xfId="35209"/>
    <cellStyle name="超链接 2 6 6 4" xfId="35210"/>
    <cellStyle name="常规 25 2 3 2 4 2 2" xfId="35211"/>
    <cellStyle name="常规 25 2 3 2 4 2 2 2" xfId="35212"/>
    <cellStyle name="超链接 2 6 6 5" xfId="35213"/>
    <cellStyle name="常规 25 2 3 2 4 2 3" xfId="35214"/>
    <cellStyle name="常规 25 2 3 2 4 3" xfId="35215"/>
    <cellStyle name="常规 25 2 3 2 4 3 2 2" xfId="35216"/>
    <cellStyle name="常规 3 2 2 3 2 3 2" xfId="35217"/>
    <cellStyle name="常规 7 5 2 2" xfId="35218"/>
    <cellStyle name="常规 25 2 3 2 4 3 3" xfId="35219"/>
    <cellStyle name="常规 3 2 2 3 2 4" xfId="35220"/>
    <cellStyle name="常规 25 2 3 2 4 4" xfId="35221"/>
    <cellStyle name="常规 25 2 3 2 4 4 2" xfId="35222"/>
    <cellStyle name="常规 3 2 2 3 3 3" xfId="35223"/>
    <cellStyle name="常规 25 2 3 2 4 5" xfId="35224"/>
    <cellStyle name="常规 25 2 3 2 4 5 2" xfId="35225"/>
    <cellStyle name="常规 3 2 2 3 4 3" xfId="35226"/>
    <cellStyle name="常规 25 2 3 2 5 2" xfId="35227"/>
    <cellStyle name="好 3 3" xfId="35228"/>
    <cellStyle name="超链接 2 7 6 4" xfId="35229"/>
    <cellStyle name="常规 25 2 3 2 5 2 2" xfId="35230"/>
    <cellStyle name="常规 25 2 3 2 5 2 2 2" xfId="35231"/>
    <cellStyle name="好 3 4" xfId="35232"/>
    <cellStyle name="超链接 2 7 6 5" xfId="35233"/>
    <cellStyle name="常规 25 2 3 2 5 2 3" xfId="35234"/>
    <cellStyle name="常规 25 2 3 2 5 3" xfId="35235"/>
    <cellStyle name="常规 25 2 3 2 5 4" xfId="35236"/>
    <cellStyle name="常规 25 2 3 2 5 5" xfId="35237"/>
    <cellStyle name="常规 25 2 3 2 5 5 2" xfId="35238"/>
    <cellStyle name="常规 3 2 2 4 4 3" xfId="35239"/>
    <cellStyle name="常规 25 2 3 2 6 2" xfId="35240"/>
    <cellStyle name="常规 25 2 3 2 6 2 2" xfId="35241"/>
    <cellStyle name="常规 25 2 3 2 6 3" xfId="35242"/>
    <cellStyle name="常规 25 2 3 2 7" xfId="35243"/>
    <cellStyle name="常规 4 2 2 2 2 2 2 3 2" xfId="35244"/>
    <cellStyle name="常规 25 2 3 2 7 2" xfId="35245"/>
    <cellStyle name="常规 25 2 3 2 7 2 2" xfId="35246"/>
    <cellStyle name="千位分隔 2 2 2" xfId="35247"/>
    <cellStyle name="常规 25 2 3 2 7 3" xfId="35248"/>
    <cellStyle name="常规 25 2 3 2 9 2" xfId="35249"/>
    <cellStyle name="常规 25 2 3 3" xfId="35250"/>
    <cellStyle name="常规 25 2 4" xfId="35251"/>
    <cellStyle name="超链接 3 6 5 2" xfId="35252"/>
    <cellStyle name="常规 25 5" xfId="35253"/>
    <cellStyle name="汇总 2 4 2 9 2" xfId="35254"/>
    <cellStyle name="常规 26 3 2" xfId="35255"/>
    <cellStyle name="常规 26 4" xfId="35256"/>
    <cellStyle name="常规 26 5" xfId="35257"/>
    <cellStyle name="輸入 2 3 2 5 11" xfId="35258"/>
    <cellStyle name="常规 26 5 2" xfId="35259"/>
    <cellStyle name="常规 26 5 2 2" xfId="35260"/>
    <cellStyle name="輸入 2 3 2 5 12" xfId="35261"/>
    <cellStyle name="常规 26 5 3" xfId="35262"/>
    <cellStyle name="常规 26 6 2" xfId="35263"/>
    <cellStyle name="常规 26 6 3" xfId="35264"/>
    <cellStyle name="輸入 2 3 2 4 5" xfId="35265"/>
    <cellStyle name="常规 26 7 2" xfId="35266"/>
    <cellStyle name="常规 26 8" xfId="35267"/>
    <cellStyle name="汇总 3 9" xfId="35268"/>
    <cellStyle name="常规 28 2 2" xfId="35269"/>
    <cellStyle name="常规 33 2 2" xfId="35270"/>
    <cellStyle name="常规 29 2" xfId="35271"/>
    <cellStyle name="常规 34 2" xfId="35272"/>
    <cellStyle name="常规 29 3" xfId="35273"/>
    <cellStyle name="常规 34 3" xfId="35274"/>
    <cellStyle name="常规 3 10" xfId="35275"/>
    <cellStyle name="常规 3 10 2" xfId="35276"/>
    <cellStyle name="常规 3 10 2 4" xfId="35277"/>
    <cellStyle name="常规 3 10 2 5" xfId="35278"/>
    <cellStyle name="常规 3 10 3 2" xfId="35279"/>
    <cellStyle name="常规 3 10 3 2 2" xfId="35280"/>
    <cellStyle name="常规 3 10 3 3" xfId="35281"/>
    <cellStyle name="常规 3 10 3 3 2" xfId="35282"/>
    <cellStyle name="常规 3 10 3 4" xfId="35283"/>
    <cellStyle name="常规 3 10 3 5" xfId="35284"/>
    <cellStyle name="常规 3 10 4" xfId="35285"/>
    <cellStyle name="常规 3 10 9 3" xfId="35286"/>
    <cellStyle name="計算方式 2 4 5 2 7 2" xfId="35287"/>
    <cellStyle name="常规 3 11" xfId="35288"/>
    <cellStyle name="计算 2 2 2 6 2" xfId="35289"/>
    <cellStyle name="常规 5 6 8 3" xfId="35290"/>
    <cellStyle name="常规 3 11 10" xfId="35291"/>
    <cellStyle name="常规 3 11 11" xfId="35292"/>
    <cellStyle name="常规 3 7 2 3 2" xfId="35293"/>
    <cellStyle name="常规 3 11 2 2" xfId="35294"/>
    <cellStyle name="常规 3 11 2 2 2" xfId="35295"/>
    <cellStyle name="常规 3 11 2 2 3" xfId="35296"/>
    <cellStyle name="常规 3 11 2 2 4" xfId="35297"/>
    <cellStyle name="常规 3 7 2 3 3" xfId="35298"/>
    <cellStyle name="常规 3 11 2 3" xfId="35299"/>
    <cellStyle name="常规 3 11 2 4" xfId="35300"/>
    <cellStyle name="常规 3 11 2 5" xfId="35301"/>
    <cellStyle name="常规 3 7 2 4 2" xfId="35302"/>
    <cellStyle name="常规 3 11 3 2" xfId="35303"/>
    <cellStyle name="計算方式 2 2 5 2 7 3" xfId="35304"/>
    <cellStyle name="常规 3 11 3 2 2" xfId="35305"/>
    <cellStyle name="常规 3 7 2 4 3" xfId="35306"/>
    <cellStyle name="常规 3 11 3 3" xfId="35307"/>
    <cellStyle name="計算方式 2 2 5 2 8 3" xfId="35308"/>
    <cellStyle name="常规 3 11 3 3 2" xfId="35309"/>
    <cellStyle name="常规 3 7 2 5" xfId="35310"/>
    <cellStyle name="常规 3 11 4" xfId="35311"/>
    <cellStyle name="常规 3 11 4 3" xfId="35312"/>
    <cellStyle name="常规 3 9 2 4 2 2" xfId="35313"/>
    <cellStyle name="計算方式 2 4 5 2 7 3" xfId="35314"/>
    <cellStyle name="常规 3 12" xfId="35315"/>
    <cellStyle name="常规 3 7 3 4 2" xfId="35316"/>
    <cellStyle name="常规 3 12 3 2" xfId="35317"/>
    <cellStyle name="常规 3 12 3 3" xfId="35318"/>
    <cellStyle name="常规 3 12 5 2" xfId="35319"/>
    <cellStyle name="常规 3 12 5 3" xfId="35320"/>
    <cellStyle name="常规 3 7 3 7" xfId="35321"/>
    <cellStyle name="설명 텍스트 4 2" xfId="35322"/>
    <cellStyle name="常规 3 12 6" xfId="35323"/>
    <cellStyle name="常规 3 12 6 2" xfId="35324"/>
    <cellStyle name="常规 3 12 6 3" xfId="35325"/>
    <cellStyle name="설명 텍스트 4 3" xfId="35326"/>
    <cellStyle name="常规 3 12 7" xfId="35327"/>
    <cellStyle name="常规 3 12 8" xfId="35328"/>
    <cellStyle name="常规 3 12 8 3" xfId="35329"/>
    <cellStyle name="常规 42 2 5 2" xfId="35330"/>
    <cellStyle name="常规 49 4 2 2 2" xfId="35331"/>
    <cellStyle name="常规 3 12 9" xfId="35332"/>
    <cellStyle name="常规 3 12 9 3" xfId="35333"/>
    <cellStyle name="표준 2 2 5" xfId="35334"/>
    <cellStyle name="常规 3 13 11" xfId="35335"/>
    <cellStyle name="常规 3 13 5 3" xfId="35336"/>
    <cellStyle name="설명 텍스트 5 2" xfId="35337"/>
    <cellStyle name="常规 3 13 6" xfId="35338"/>
    <cellStyle name="설명 텍스트 5 3" xfId="35339"/>
    <cellStyle name="常规 3 13 7" xfId="35340"/>
    <cellStyle name="常规 3 13 8" xfId="35341"/>
    <cellStyle name="常规 3 13 8 3" xfId="35342"/>
    <cellStyle name="超链接 3 3 3 2 2 7" xfId="35343"/>
    <cellStyle name="常规 42 2 6 2" xfId="35344"/>
    <cellStyle name="常规 49 4 2 3 2" xfId="35345"/>
    <cellStyle name="常规 3 13 9" xfId="35346"/>
    <cellStyle name="常规 3 7 5 3" xfId="35347"/>
    <cellStyle name="常规 3 14 2" xfId="35348"/>
    <cellStyle name="輸入 2 3 3 3 5 3" xfId="35349"/>
    <cellStyle name="常规 3 2 3 3 2 2 2 3" xfId="35350"/>
    <cellStyle name="常规 3 14 2 2" xfId="35351"/>
    <cellStyle name="超链接 2 8 3 6" xfId="35352"/>
    <cellStyle name="常规 3 14 2 2 3" xfId="35353"/>
    <cellStyle name="常规 5 14 10" xfId="35354"/>
    <cellStyle name="常规 3 2 3 3 2 2 2 4" xfId="35355"/>
    <cellStyle name="常规 3 14 2 3" xfId="35356"/>
    <cellStyle name="常规 3 7 5 4" xfId="35357"/>
    <cellStyle name="常规 3 14 3" xfId="35358"/>
    <cellStyle name="常规 3 14 3 2" xfId="35359"/>
    <cellStyle name="常规 3 14 3 3" xfId="35360"/>
    <cellStyle name="常规 3 14 4 2" xfId="35361"/>
    <cellStyle name="常规 3 14 4 3" xfId="35362"/>
    <cellStyle name="常规 3 14 5" xfId="35363"/>
    <cellStyle name="常规 9 2 12 4 3" xfId="35364"/>
    <cellStyle name="常规 3 14 5 2" xfId="35365"/>
    <cellStyle name="常规 3 14 5 3" xfId="35366"/>
    <cellStyle name="常规 3 14 6" xfId="35367"/>
    <cellStyle name="常规 3 14 6 3" xfId="35368"/>
    <cellStyle name="常规 3 14 7" xfId="35369"/>
    <cellStyle name="常规 3 14 8" xfId="35370"/>
    <cellStyle name="常规 3 14 8 3" xfId="35371"/>
    <cellStyle name="常规 42 2 7 2" xfId="35372"/>
    <cellStyle name="常规 3 14 9" xfId="35373"/>
    <cellStyle name="常规 3 14 9 3" xfId="35374"/>
    <cellStyle name="常规 3 7 6 3" xfId="35375"/>
    <cellStyle name="常规 3 15 2" xfId="35376"/>
    <cellStyle name="常规 3 20 2" xfId="35377"/>
    <cellStyle name="常规 3 2 3 3 2 3 2 3" xfId="35378"/>
    <cellStyle name="常规 3 15 2 2" xfId="35379"/>
    <cellStyle name="超链接 3 8 3 5" xfId="35380"/>
    <cellStyle name="常规 3 15 2 2 2" xfId="35381"/>
    <cellStyle name="常规 3 15 2 3" xfId="35382"/>
    <cellStyle name="常规 3 15 2 4" xfId="35383"/>
    <cellStyle name="常规 3 15 3" xfId="35384"/>
    <cellStyle name="常规 3 20 3" xfId="35385"/>
    <cellStyle name="常规 3 15 3 3" xfId="35386"/>
    <cellStyle name="常规 3 15 4" xfId="35387"/>
    <cellStyle name="常规 3 20 4" xfId="35388"/>
    <cellStyle name="常规 9 2 12 5 2" xfId="35389"/>
    <cellStyle name="强调文字颜色 3 2 2 7" xfId="35390"/>
    <cellStyle name="常规 3 15 4 2" xfId="35391"/>
    <cellStyle name="常规 3 15 4 3" xfId="35392"/>
    <cellStyle name="常规 3 15 5" xfId="35393"/>
    <cellStyle name="常规 9 2 12 5 3" xfId="35394"/>
    <cellStyle name="常规 3 15 5 2" xfId="35395"/>
    <cellStyle name="常规 3 15 6" xfId="35396"/>
    <cellStyle name="常规 3 15 6 2" xfId="35397"/>
    <cellStyle name="常规 3 15 7" xfId="35398"/>
    <cellStyle name="常规 3 15 8" xfId="35399"/>
    <cellStyle name="常规 6 4 4 2 2" xfId="35400"/>
    <cellStyle name="常规 3 15 9" xfId="35401"/>
    <cellStyle name="常规 3 16" xfId="35402"/>
    <cellStyle name="常规 3 21" xfId="35403"/>
    <cellStyle name="常规 5 7 8 3" xfId="35404"/>
    <cellStyle name="常规 3 16 10" xfId="35405"/>
    <cellStyle name="常规 3 7 7 3" xfId="35406"/>
    <cellStyle name="常规 3 16 2" xfId="35407"/>
    <cellStyle name="常规 3 21 2" xfId="35408"/>
    <cellStyle name="常规 3 16 2 2" xfId="35409"/>
    <cellStyle name="常规 3 16 2 3" xfId="35410"/>
    <cellStyle name="常规 3 16 3" xfId="35411"/>
    <cellStyle name="常规 3 21 3" xfId="35412"/>
    <cellStyle name="常规 3 16 3 3" xfId="35413"/>
    <cellStyle name="常规 3 16 4 2" xfId="35414"/>
    <cellStyle name="常规 3 16 4 3" xfId="35415"/>
    <cellStyle name="常规 3 16 5 2" xfId="35416"/>
    <cellStyle name="常规 3 16 5 3" xfId="35417"/>
    <cellStyle name="常规 3 16 6" xfId="35418"/>
    <cellStyle name="常规 3 16 6 2" xfId="35419"/>
    <cellStyle name="常规 3 16 6 3" xfId="35420"/>
    <cellStyle name="常规 3 16 8 3" xfId="35421"/>
    <cellStyle name="常规 6 4 4 3 2" xfId="35422"/>
    <cellStyle name="常规 3 16 9" xfId="35423"/>
    <cellStyle name="常规 3 16 9 3" xfId="35424"/>
    <cellStyle name="常规 3 17" xfId="35425"/>
    <cellStyle name="常规 3 22" xfId="35426"/>
    <cellStyle name="常规 3 7 8 3" xfId="35427"/>
    <cellStyle name="常规 3 17 2" xfId="35428"/>
    <cellStyle name="常规 3 22 2" xfId="35429"/>
    <cellStyle name="常规 3 17 2 2" xfId="35430"/>
    <cellStyle name="常规 3 17 3" xfId="35431"/>
    <cellStyle name="常规 3 22 3" xfId="35432"/>
    <cellStyle name="常规 3 17 3 2" xfId="35433"/>
    <cellStyle name="常规 3 17 5 2" xfId="35434"/>
    <cellStyle name="常规 3 17 6" xfId="35435"/>
    <cellStyle name="常规 3 17 6 2" xfId="35436"/>
    <cellStyle name="常规 3 17 6 3" xfId="35437"/>
    <cellStyle name="常规 3 17 7" xfId="35438"/>
    <cellStyle name="常规 3 17 8 3" xfId="35439"/>
    <cellStyle name="常规 3 17 9 3" xfId="35440"/>
    <cellStyle name="常规 3 18" xfId="35441"/>
    <cellStyle name="常规 3 23" xfId="35442"/>
    <cellStyle name="常规 3 18 10" xfId="35443"/>
    <cellStyle name="常规 6 4 2 3 2" xfId="35444"/>
    <cellStyle name="常规 3 18 11" xfId="35445"/>
    <cellStyle name="常规 6 4 2 3 3" xfId="35446"/>
    <cellStyle name="常规 3 7 9 3" xfId="35447"/>
    <cellStyle name="检查单元格 2 7" xfId="35448"/>
    <cellStyle name="常规 3 18 2" xfId="35449"/>
    <cellStyle name="常规 3 23 2" xfId="35450"/>
    <cellStyle name="常规 3 18 2 3" xfId="35451"/>
    <cellStyle name="常规 9 2 4 2" xfId="35452"/>
    <cellStyle name="常规 6 10 2 4" xfId="35453"/>
    <cellStyle name="常规 3 18 3" xfId="35454"/>
    <cellStyle name="常规 3 23 3" xfId="35455"/>
    <cellStyle name="常规 6 10 3 3" xfId="35456"/>
    <cellStyle name="常规 3 18 3 2" xfId="35457"/>
    <cellStyle name="常规 57 2 3 4" xfId="35458"/>
    <cellStyle name="常规 3 18 3 3" xfId="35459"/>
    <cellStyle name="常规 9 2 5 2" xfId="35460"/>
    <cellStyle name="常规 3 18 4" xfId="35461"/>
    <cellStyle name="常规 9 2 12 8 2" xfId="35462"/>
    <cellStyle name="常规 6 10 4 3" xfId="35463"/>
    <cellStyle name="常规 3 18 4 2" xfId="35464"/>
    <cellStyle name="常规 57 2 4 4" xfId="35465"/>
    <cellStyle name="常规 3 18 4 3" xfId="35466"/>
    <cellStyle name="常规 3 3 4 2 3 2 2" xfId="35467"/>
    <cellStyle name="常规 9 2 6 2" xfId="35468"/>
    <cellStyle name="常规 3 18 5" xfId="35469"/>
    <cellStyle name="常规 9 2 12 8 3" xfId="35470"/>
    <cellStyle name="常规 3 18 5 3" xfId="35471"/>
    <cellStyle name="常规 9 2 7 2" xfId="35472"/>
    <cellStyle name="常规 3 18 6" xfId="35473"/>
    <cellStyle name="常规 6 10 6 3" xfId="35474"/>
    <cellStyle name="常规 3 18 6 2" xfId="35475"/>
    <cellStyle name="常规 3 18 7" xfId="35476"/>
    <cellStyle name="常规 3 19" xfId="35477"/>
    <cellStyle name="常规 3 24" xfId="35478"/>
    <cellStyle name="常规 3 19 2" xfId="35479"/>
    <cellStyle name="常规 3 24 2" xfId="35480"/>
    <cellStyle name="常规 6 11 2 3" xfId="35481"/>
    <cellStyle name="常规 3 19 2 2" xfId="35482"/>
    <cellStyle name="常规 3 19 2 3" xfId="35483"/>
    <cellStyle name="常规 9 3 4 2" xfId="35484"/>
    <cellStyle name="常规 6 11 2 4" xfId="35485"/>
    <cellStyle name="常规 3 19 3" xfId="35486"/>
    <cellStyle name="常规 3 24 3" xfId="35487"/>
    <cellStyle name="常规 3 19 4" xfId="35488"/>
    <cellStyle name="常规 9 2 12 9 2" xfId="35489"/>
    <cellStyle name="常规 3 2 10 4" xfId="35490"/>
    <cellStyle name="注释 2 3 3 2 3 2" xfId="35491"/>
    <cellStyle name="輸入 2 6 2 4 2 4" xfId="35492"/>
    <cellStyle name="常规 3 2 17" xfId="35493"/>
    <cellStyle name="常规 3 2 2" xfId="35494"/>
    <cellStyle name="輸入 2 3 6 6" xfId="35495"/>
    <cellStyle name="常规 3 2 2 10 2" xfId="35496"/>
    <cellStyle name="輸入 2 3 6 7" xfId="35497"/>
    <cellStyle name="常规 3 2 2 10 3" xfId="35498"/>
    <cellStyle name="常规 3 2 2 2" xfId="35499"/>
    <cellStyle name="常规 3 2 2 2 10" xfId="35500"/>
    <cellStyle name="常规 4 2 2 3 2 2 2 2" xfId="35501"/>
    <cellStyle name="常规 3 2 2 2 11" xfId="35502"/>
    <cellStyle name="常规 4 2 2 3 2 2 2 3" xfId="35503"/>
    <cellStyle name="常规 3 2 2 2 12" xfId="35504"/>
    <cellStyle name="合計 2 4 2 3 2 7 3" xfId="35505"/>
    <cellStyle name="常规 3 2 2 2 2" xfId="35506"/>
    <cellStyle name="超链接 2 5 7 3" xfId="35507"/>
    <cellStyle name="常规 3 2 2 2 2 2" xfId="35508"/>
    <cellStyle name="常规 3 2 2 2 2 2 2 2 2 2" xfId="35509"/>
    <cellStyle name="常规 3 2 2 2 2 2 2 2 2 2 2" xfId="35510"/>
    <cellStyle name="常规 3 2 2 2 2 2 2 2 2 3" xfId="35511"/>
    <cellStyle name="常规 3 2 2 2 2 2 2 2 2 3 2" xfId="35512"/>
    <cellStyle name="常规 3 2 2 2 2 2 2 2 2 4" xfId="35513"/>
    <cellStyle name="常规 4 2 2 2 2 4 2 3" xfId="35514"/>
    <cellStyle name="常规 3 2 2 2 2 2 2 2 4" xfId="35515"/>
    <cellStyle name="常规 3 2 2 2 2 2 2 3 2 2" xfId="35516"/>
    <cellStyle name="超链接 6 2 2" xfId="35517"/>
    <cellStyle name="常规 3 2 2 2 2 2 3 2 2 2" xfId="35518"/>
    <cellStyle name="超链接 6 3" xfId="35519"/>
    <cellStyle name="常规 3 2 2 2 2 2 3 2 3" xfId="35520"/>
    <cellStyle name="超链接 6 4" xfId="35521"/>
    <cellStyle name="常规 3 2 2 2 2 2 3 2 4" xfId="35522"/>
    <cellStyle name="超链接 7 2" xfId="35523"/>
    <cellStyle name="常规 3 2 2 2 2 2 3 3 2" xfId="35524"/>
    <cellStyle name="常规 5 2 2 2 2 2 2 3" xfId="35525"/>
    <cellStyle name="常规 9 2 2 5 2" xfId="35526"/>
    <cellStyle name="常规 3 2 2 2 2 3 2 2 2" xfId="35527"/>
    <cellStyle name="常规 3 2 2 2 2 3 2 2 2 3" xfId="35528"/>
    <cellStyle name="常规 5 2 2 2 2 2 2 4" xfId="35529"/>
    <cellStyle name="常规 9 2 2 5 3" xfId="35530"/>
    <cellStyle name="常规 3 2 2 2 2 3 2 2 3" xfId="35531"/>
    <cellStyle name="常规 9 2 2 6" xfId="35532"/>
    <cellStyle name="常规 3 2 2 2 2 3 2 3" xfId="35533"/>
    <cellStyle name="输出 2 2 2 3 2 10" xfId="35534"/>
    <cellStyle name="常规 5 2 2 2 2 3 2 3" xfId="35535"/>
    <cellStyle name="常规 9 2 3 5 2" xfId="35536"/>
    <cellStyle name="常规 3 2 2 2 2 3 3 2 2" xfId="35537"/>
    <cellStyle name="超链接 3 5 5 2 2" xfId="35538"/>
    <cellStyle name="常规 9 2 3 7" xfId="35539"/>
    <cellStyle name="출력 2 2 2 2 6 2" xfId="35540"/>
    <cellStyle name="常规 3 2 2 2 2 3 3 4" xfId="35541"/>
    <cellStyle name="輸入 2 3 3 3 2 7 3" xfId="35542"/>
    <cellStyle name="常规 7 4 2 3" xfId="35543"/>
    <cellStyle name="常规 3 2 2 2 2 5" xfId="35544"/>
    <cellStyle name="好 2 7 3" xfId="35545"/>
    <cellStyle name="常规 3 2 2 2 2 5 2 3" xfId="35546"/>
    <cellStyle name="常规 7 4 2 7" xfId="35547"/>
    <cellStyle name="合計 2 5 3 3 2 10" xfId="35548"/>
    <cellStyle name="常规 3 2 2 2 2 9" xfId="35549"/>
    <cellStyle name="常规 3 2 2 2 3 2" xfId="35550"/>
    <cellStyle name="常规 3 2 2 2 3 2 2" xfId="35551"/>
    <cellStyle name="常规 3 2 2 2 3 2 2 2 2" xfId="35552"/>
    <cellStyle name="常规 3 2 2 2 3 2 2 2 2 2" xfId="35553"/>
    <cellStyle name="常规 3 2 2 2 3 2 2 2 3" xfId="35554"/>
    <cellStyle name="常规 3 2 2 2 3 2 2 2 4" xfId="35555"/>
    <cellStyle name="超链接 2 8 3 8" xfId="35556"/>
    <cellStyle name="常规 3 2 2 2 3 3 2" xfId="35557"/>
    <cellStyle name="常规 5 2 2 3 2 2 2 3" xfId="35558"/>
    <cellStyle name="常规 3 2 2 2 3 3 2 2 2" xfId="35559"/>
    <cellStyle name="常规 3 2 2 2 3 3 2 2 3" xfId="35560"/>
    <cellStyle name="輸入 2 3 3 3 2 8 2" xfId="35561"/>
    <cellStyle name="常规 7 4 3 2" xfId="35562"/>
    <cellStyle name="常规 3 2 2 2 3 4" xfId="35563"/>
    <cellStyle name="常规 3 2 2 2 3 4 2 3" xfId="35564"/>
    <cellStyle name="輸入 2 3 3 3 2 8 3" xfId="35565"/>
    <cellStyle name="常规 7 4 3 3" xfId="35566"/>
    <cellStyle name="输出 2 2 4 2 2" xfId="35567"/>
    <cellStyle name="常规 3 2 2 2 3 5" xfId="35568"/>
    <cellStyle name="常规 3 2 2 2 4" xfId="35569"/>
    <cellStyle name="輸入 2 10 3" xfId="35570"/>
    <cellStyle name="常规 3 2 2 2 4 2" xfId="35571"/>
    <cellStyle name="輸入 2 10 3 2" xfId="35572"/>
    <cellStyle name="常规 3 2 2 2 4 2 2" xfId="35573"/>
    <cellStyle name="計算方式 2 10 9 3" xfId="35574"/>
    <cellStyle name="常规 3 2 2 2 4 2 2 2 3" xfId="35575"/>
    <cellStyle name="輸入 2 10 4 2" xfId="35576"/>
    <cellStyle name="常规 3 2 2 2 4 3 2" xfId="35577"/>
    <cellStyle name="常规 3 2 2 2 4 3 2 2" xfId="35578"/>
    <cellStyle name="輸入 2 3 3 3 2 9 2" xfId="35579"/>
    <cellStyle name="常规 7 4 4 2" xfId="35580"/>
    <cellStyle name="輸入 2 10 5" xfId="35581"/>
    <cellStyle name="常规 3 2 2 2 4 4" xfId="35582"/>
    <cellStyle name="常规 3 2 2 2 5" xfId="35583"/>
    <cellStyle name="常规 3 2 2 2 5 2" xfId="35584"/>
    <cellStyle name="常规 3 2 2 2 5 2 2" xfId="35585"/>
    <cellStyle name="常规 7 4 5 2" xfId="35586"/>
    <cellStyle name="常规 3 2 2 2 5 4" xfId="35587"/>
    <cellStyle name="輸入 2 12 3" xfId="35588"/>
    <cellStyle name="常规 3 2 2 2 6 2" xfId="35589"/>
    <cellStyle name="輸入 2 12 3 2" xfId="35590"/>
    <cellStyle name="常规 3 2 2 2 6 2 2" xfId="35591"/>
    <cellStyle name="輸入 2 12 3 3" xfId="35592"/>
    <cellStyle name="常规 3 2 2 2 6 2 3" xfId="35593"/>
    <cellStyle name="輸入 2 12 4" xfId="35594"/>
    <cellStyle name="常规 3 2 2 2 6 3" xfId="35595"/>
    <cellStyle name="常规 7 4 6 2" xfId="35596"/>
    <cellStyle name="輸入 2 12 5" xfId="35597"/>
    <cellStyle name="常规 3 2 2 2 6 4" xfId="35598"/>
    <cellStyle name="輸入 2 13 3" xfId="35599"/>
    <cellStyle name="常规 3 2 2 2 7 2" xfId="35600"/>
    <cellStyle name="常规 3 2 2 2 7 3" xfId="35601"/>
    <cellStyle name="常规 7 4 7 2" xfId="35602"/>
    <cellStyle name="常规 3 2 2 2 7 4" xfId="35603"/>
    <cellStyle name="常规 3 2 2 3 2 2 2 2" xfId="35604"/>
    <cellStyle name="常规 3 2 2 3 2 2 2 2 2" xfId="35605"/>
    <cellStyle name="常规 8 2 4" xfId="35606"/>
    <cellStyle name="常规 3 2 2 3 2 2 2 2 2 2" xfId="35607"/>
    <cellStyle name="常规 8 2 5" xfId="35608"/>
    <cellStyle name="常规 3 2 2 3 2 2 2 2 2 3" xfId="35609"/>
    <cellStyle name="輸出 2 2 6 3 2" xfId="35610"/>
    <cellStyle name="常规 7 19 2 2" xfId="35611"/>
    <cellStyle name="常规 3 2 2 3 2 2 2 2 3" xfId="35612"/>
    <cellStyle name="常规 3 2 2 3 2 2 2 3" xfId="35613"/>
    <cellStyle name="常规 3 2 2 3 2 2 3 2 2" xfId="35614"/>
    <cellStyle name="常规 3 2 2 3 2 3 2 2" xfId="35615"/>
    <cellStyle name="计算 2 2 2 12" xfId="35616"/>
    <cellStyle name="常规 5 2 3 2 2 2 2 3" xfId="35617"/>
    <cellStyle name="常规 3 2 2 3 2 3 2 2 2" xfId="35618"/>
    <cellStyle name="常规 3 2 2 3 2 3 2 2 3" xfId="35619"/>
    <cellStyle name="常规 3 2 2 3 2 3 2 3" xfId="35620"/>
    <cellStyle name="출력 2 3 2 2 5 2" xfId="35621"/>
    <cellStyle name="常规 3 2 2 3 2 3 2 4" xfId="35622"/>
    <cellStyle name="常规 3 2 2 3 2 4 2 2" xfId="35623"/>
    <cellStyle name="常规 3 2 2 3 2 4 2 3" xfId="35624"/>
    <cellStyle name="常规 3 2 2 3 3 2 2 2" xfId="35625"/>
    <cellStyle name="常规 3 2 2 3 3 2 2 2 2" xfId="35626"/>
    <cellStyle name="常规 3 2 2 3 3 2 2 2 3" xfId="35627"/>
    <cellStyle name="常规 3 2 2 3 3 3 2" xfId="35628"/>
    <cellStyle name="常规 3 2 2 3 3 3 2 2" xfId="35629"/>
    <cellStyle name="常规 3 2 2 3 3 3 2 3" xfId="35630"/>
    <cellStyle name="常规 7 5 3 2" xfId="35631"/>
    <cellStyle name="常规 3 2 2 3 3 4" xfId="35632"/>
    <cellStyle name="常规 3 2 2 3 3 4 2" xfId="35633"/>
    <cellStyle name="常规 7 5 3 3" xfId="35634"/>
    <cellStyle name="输出 2 2 5 2 2" xfId="35635"/>
    <cellStyle name="常规 3 2 2 3 3 5" xfId="35636"/>
    <cellStyle name="常规 3 2 2 3 4 2 2" xfId="35637"/>
    <cellStyle name="常规 3 2 2 3 4 2 2 2" xfId="35638"/>
    <cellStyle name="常规 7 5 4 2" xfId="35639"/>
    <cellStyle name="常规 3 2 2 3 4 4" xfId="35640"/>
    <cellStyle name="常规 7 5 5 2" xfId="35641"/>
    <cellStyle name="常规 3 2 2 3 5 4" xfId="35642"/>
    <cellStyle name="常规 3 2 2 4 2 2 2 2 2" xfId="35643"/>
    <cellStyle name="常规 6 12" xfId="35644"/>
    <cellStyle name="常规 3 2 2 4 2 2 2 2 3" xfId="35645"/>
    <cellStyle name="常规 6 13" xfId="35646"/>
    <cellStyle name="常规 3 2 2 4 2 2 2 3" xfId="35647"/>
    <cellStyle name="常规 3 2 2 4 2 2 4" xfId="35648"/>
    <cellStyle name="常规 3 2 2 4 2 3 2 2" xfId="35649"/>
    <cellStyle name="常规 3 2 2 4 2 3 2 3" xfId="35650"/>
    <cellStyle name="常规 3 2 2 4 2 3 3" xfId="35651"/>
    <cellStyle name="常规 3 2 2 4 2 3 4" xfId="35652"/>
    <cellStyle name="計算方式 2 3 6 2 4 2" xfId="35653"/>
    <cellStyle name="常规 7 6 2 3" xfId="35654"/>
    <cellStyle name="常规 3 2 2 4 2 5" xfId="35655"/>
    <cellStyle name="常规 3 2 2 4 3 2 2 2" xfId="35656"/>
    <cellStyle name="常规 3 2 2 4 3 2 2 3" xfId="35657"/>
    <cellStyle name="常规 3 2 2 4 3 2 4" xfId="35658"/>
    <cellStyle name="常规 7 6 4 2" xfId="35659"/>
    <cellStyle name="常规 3 2 2 4 4 4" xfId="35660"/>
    <cellStyle name="好 7 2" xfId="35661"/>
    <cellStyle name="常规 3 2 2 4 5 2" xfId="35662"/>
    <cellStyle name="常规 3 2 2 4 5 3" xfId="35663"/>
    <cellStyle name="常规 3 2 2 5 2 2 2" xfId="35664"/>
    <cellStyle name="常规 3 2 2 5 2 2 2 3" xfId="35665"/>
    <cellStyle name="常规 3 2 2 5 2 2 3" xfId="35666"/>
    <cellStyle name="常规 3 2 2 5 2 2 4" xfId="35667"/>
    <cellStyle name="常规 3 2 2 5 2 3" xfId="35668"/>
    <cellStyle name="常规 7 7 2 2" xfId="35669"/>
    <cellStyle name="常规 3 2 2 5 2 4" xfId="35670"/>
    <cellStyle name="常规 3 2 2 5 3 2 3" xfId="35671"/>
    <cellStyle name="常规 3 2 2 5 3 3" xfId="35672"/>
    <cellStyle name="常规 7 7 3 2" xfId="35673"/>
    <cellStyle name="常规 3 2 2 5 3 4" xfId="35674"/>
    <cellStyle name="常规 3 2 2 5 4" xfId="35675"/>
    <cellStyle name="常规 3 2 2 6 2 2" xfId="35676"/>
    <cellStyle name="常规 3 2 2 6 2 2 3" xfId="35677"/>
    <cellStyle name="千位分隔 2 2 2 2" xfId="35678"/>
    <cellStyle name="常规 3 2 2 6 2 3" xfId="35679"/>
    <cellStyle name="常规 7 8 2 2" xfId="35680"/>
    <cellStyle name="千位分隔 2 2 2 3" xfId="35681"/>
    <cellStyle name="常规 3 2 2 6 2 4" xfId="35682"/>
    <cellStyle name="常规 3 2 2 6 3 2" xfId="35683"/>
    <cellStyle name="常规 3 2 2 6 3 3" xfId="35684"/>
    <cellStyle name="常规 3 2 2 7 2 3" xfId="35685"/>
    <cellStyle name="常规 3 2 3" xfId="35686"/>
    <cellStyle name="常规 3 2 3 2" xfId="35687"/>
    <cellStyle name="常规 3 2 3 2 2" xfId="35688"/>
    <cellStyle name="常规 3 2 3 2 2 2" xfId="35689"/>
    <cellStyle name="常规 3 2 3 2 2 2 2 2 2" xfId="35690"/>
    <cellStyle name="常规 3 2 3 2 2 2 2 2 2 2" xfId="35691"/>
    <cellStyle name="常规 3 2 3 2 2 2 2 2 2 3" xfId="35692"/>
    <cellStyle name="常规 48 3 4 2" xfId="35693"/>
    <cellStyle name="常规 3 2 3 2 2 2 2 2 3" xfId="35694"/>
    <cellStyle name="常规 48 3 4 3" xfId="35695"/>
    <cellStyle name="常规 3 2 3 2 2 2 2 2 4" xfId="35696"/>
    <cellStyle name="輸入 2 2 3 3 6 2" xfId="35697"/>
    <cellStyle name="常规 3 2 3 2 2 2 3 2" xfId="35698"/>
    <cellStyle name="常规 3 2 3 2 2 2 3 2 2" xfId="35699"/>
    <cellStyle name="常规 48 4 4 2" xfId="35700"/>
    <cellStyle name="常规 3 2 3 2 2 2 3 2 3" xfId="35701"/>
    <cellStyle name="輸入 2 2 3 3 6 3" xfId="35702"/>
    <cellStyle name="常规 3 2 3 2 2 2 3 3" xfId="35703"/>
    <cellStyle name="常规 3 2 3 2 2 2 3 4" xfId="35704"/>
    <cellStyle name="常规 3 2 3 2 2 3" xfId="35705"/>
    <cellStyle name="常规 3 2 3 2 2 3 2 3" xfId="35706"/>
    <cellStyle name="常规 3 2 3 2 2 3 2 4" xfId="35707"/>
    <cellStyle name="출력 2 2 2 4 9" xfId="35708"/>
    <cellStyle name="常规 8 4 2 2" xfId="35709"/>
    <cellStyle name="常规 3 2 3 2 2 4" xfId="35710"/>
    <cellStyle name="출력 2 2 2 4 9 2" xfId="35711"/>
    <cellStyle name="常规 8 4 2 2 2" xfId="35712"/>
    <cellStyle name="常规 3 2 3 2 2 4 2" xfId="35713"/>
    <cellStyle name="常规 3 2 3 2 2 4 2 2" xfId="35714"/>
    <cellStyle name="常规 3 2 3 2 2 4 2 3" xfId="35715"/>
    <cellStyle name="常规 5 2 5 2 2 2" xfId="35716"/>
    <cellStyle name="常规 8 4 2 4" xfId="35717"/>
    <cellStyle name="常规 3 2 3 2 2 6" xfId="35718"/>
    <cellStyle name="常规 5 2 5 2 2 3" xfId="35719"/>
    <cellStyle name="常规 3 2 3 2 2 7" xfId="35720"/>
    <cellStyle name="常规 3 2 3 2 3 2" xfId="35721"/>
    <cellStyle name="常规 3 2 3 2 3 2 2 2" xfId="35722"/>
    <cellStyle name="常规 7 15 2 4" xfId="35723"/>
    <cellStyle name="常规 3 2 3 2 3 2 2 2 2" xfId="35724"/>
    <cellStyle name="常规 3 2 3 2 3 2 2 2 3" xfId="35725"/>
    <cellStyle name="常规 3 2 3 2 3 2 2 3" xfId="35726"/>
    <cellStyle name="常规 3 2 3 2 3 2 4" xfId="35727"/>
    <cellStyle name="常规 3 2 3 2 3 3" xfId="35728"/>
    <cellStyle name="常规 3 2 3 2 3 3 2" xfId="35729"/>
    <cellStyle name="輸出 2 2 3 3 4" xfId="35730"/>
    <cellStyle name="常规 3 2 3 2 3 3 2 2" xfId="35731"/>
    <cellStyle name="常规 7 16 2 4" xfId="35732"/>
    <cellStyle name="常规 3 2 3 2 3 3 3" xfId="35733"/>
    <cellStyle name="常规 3 2 3 2 3 3 4" xfId="35734"/>
    <cellStyle name="常规 3 2 3 2 4" xfId="35735"/>
    <cellStyle name="常规 3 2 3 2 4 2" xfId="35736"/>
    <cellStyle name="常规 3 2 3 2 4 2 2" xfId="35737"/>
    <cellStyle name="常规 3 2 3 2 4 2 3" xfId="35738"/>
    <cellStyle name="常规 3 2 3 2 4 2 4" xfId="35739"/>
    <cellStyle name="常规 3 2 3 2 4 3" xfId="35740"/>
    <cellStyle name="常规 8 4 4 2" xfId="35741"/>
    <cellStyle name="常规 3 2 3 2 4 4" xfId="35742"/>
    <cellStyle name="常规 3 2 3 2 5" xfId="35743"/>
    <cellStyle name="常规 3 2 3 2 5 2" xfId="35744"/>
    <cellStyle name="常规 3 2 3 2 5 2 2" xfId="35745"/>
    <cellStyle name="常规 3 2 3 2 5 2 3" xfId="35746"/>
    <cellStyle name="常规 3 2 3 2 5 3" xfId="35747"/>
    <cellStyle name="요약 2 4" xfId="35748"/>
    <cellStyle name="常规 8 4 5 2" xfId="35749"/>
    <cellStyle name="常规 3 2 3 2 5 4" xfId="35750"/>
    <cellStyle name="常规 3 2 3 2 6" xfId="35751"/>
    <cellStyle name="常规 3 2 3 2 6 2" xfId="35752"/>
    <cellStyle name="輸入 2 3 3 3 5 2" xfId="35753"/>
    <cellStyle name="常规 3 2 3 3 2 2 2 2" xfId="35754"/>
    <cellStyle name="常规 3 2 3 3 2 2 2 2 3" xfId="35755"/>
    <cellStyle name="常规 3 2 3 3 2 3 2 2" xfId="35756"/>
    <cellStyle name="常规 8 5 2 2" xfId="35757"/>
    <cellStyle name="注释 2 2 10 2" xfId="35758"/>
    <cellStyle name="常规 3 2 3 3 2 4" xfId="35759"/>
    <cellStyle name="常规 8 5 2 2 2" xfId="35760"/>
    <cellStyle name="常规 3 2 3 3 2 4 2" xfId="35761"/>
    <cellStyle name="常规 8 5 2 3" xfId="35762"/>
    <cellStyle name="常规 3 2 3 3 2 5" xfId="35763"/>
    <cellStyle name="常规 3 2 3 3 3 2" xfId="35764"/>
    <cellStyle name="常规 3 2 3 3 3 2 2" xfId="35765"/>
    <cellStyle name="常规 3 2 3 3 3 2 2 2" xfId="35766"/>
    <cellStyle name="常规 3 2 3 3 3 2 2 3" xfId="35767"/>
    <cellStyle name="常规 3 2 3 3 3 3" xfId="35768"/>
    <cellStyle name="常规 8 5 3 2" xfId="35769"/>
    <cellStyle name="注释 2 2 11 2" xfId="35770"/>
    <cellStyle name="常规 3 2 3 3 3 4" xfId="35771"/>
    <cellStyle name="常规 3 2 3 3 4 3" xfId="35772"/>
    <cellStyle name="常规 3 2 3 3 6" xfId="35773"/>
    <cellStyle name="常规 3 2 3 4 2 2 2 3" xfId="35774"/>
    <cellStyle name="常规 3 3 7" xfId="35775"/>
    <cellStyle name="常规 3 2 3 4 6" xfId="35776"/>
    <cellStyle name="常规 3 2 3 5 4" xfId="35777"/>
    <cellStyle name="常规 3 2 3 6 2" xfId="35778"/>
    <cellStyle name="强调文字颜色 3 2 4" xfId="35779"/>
    <cellStyle name="常规 3 2 3 6 2 2" xfId="35780"/>
    <cellStyle name="强调文字颜色 3 2 5" xfId="35781"/>
    <cellStyle name="常规 3 2 3 6 2 3" xfId="35782"/>
    <cellStyle name="常规 3 2 3 6 3" xfId="35783"/>
    <cellStyle name="常规 3 2 3 6 4" xfId="35784"/>
    <cellStyle name="常规 3 2 3 7 2" xfId="35785"/>
    <cellStyle name="常规 3 2 3 7 3" xfId="35786"/>
    <cellStyle name="常规 3 2 3 8 3" xfId="35787"/>
    <cellStyle name="常规 3 2 3 9 2" xfId="35788"/>
    <cellStyle name="常规 3 2 3 9 3" xfId="35789"/>
    <cellStyle name="常规 3 2 4" xfId="35790"/>
    <cellStyle name="常规 3 2 4 2" xfId="35791"/>
    <cellStyle name="常规 3 2 4 2 2" xfId="35792"/>
    <cellStyle name="常规 3 2 4 2 2 2" xfId="35793"/>
    <cellStyle name="常规 3 2 4 2 2 3" xfId="35794"/>
    <cellStyle name="常规 3 2 4 2 2 3 2 2" xfId="35795"/>
    <cellStyle name="常规 3 2 4 2 2 3 2 3" xfId="35796"/>
    <cellStyle name="常规 3 2 4 2 2 3 3" xfId="35797"/>
    <cellStyle name="常规 3 2 4 2 2 3 4" xfId="35798"/>
    <cellStyle name="連結的儲存格 2 6 2 2" xfId="35799"/>
    <cellStyle name="常规 3 2 4 2 2 4" xfId="35800"/>
    <cellStyle name="連結的儲存格 2 6 2 3" xfId="35801"/>
    <cellStyle name="常规 3 2 4 2 2 5" xfId="35802"/>
    <cellStyle name="常规 3 2 4 2 3 2" xfId="35803"/>
    <cellStyle name="常规 3 2 4 2 3 2 2" xfId="35804"/>
    <cellStyle name="常规 3 2 4 2 3 2 2 3" xfId="35805"/>
    <cellStyle name="常规 3 2 4 2 3 2 3" xfId="35806"/>
    <cellStyle name="常规 3 2 4 2 3 2 4" xfId="35807"/>
    <cellStyle name="常规 3 2 4 2 3 3" xfId="35808"/>
    <cellStyle name="常规 9 4 3 2" xfId="35809"/>
    <cellStyle name="連結的儲存格 2 6 3 2" xfId="35810"/>
    <cellStyle name="常规 3 2 4 2 3 4" xfId="35811"/>
    <cellStyle name="常规 3 2 4 2 4" xfId="35812"/>
    <cellStyle name="常规 6 12 2" xfId="35813"/>
    <cellStyle name="常规 3 2 4 2 4 2" xfId="35814"/>
    <cellStyle name="常规 6 12 2 2" xfId="35815"/>
    <cellStyle name="常规 57 4 2 3" xfId="35816"/>
    <cellStyle name="輸出 8 5" xfId="35817"/>
    <cellStyle name="常规 3 2 4 2 4 2 2" xfId="35818"/>
    <cellStyle name="常规 6 12 2 2 2" xfId="35819"/>
    <cellStyle name="輸出 8 6" xfId="35820"/>
    <cellStyle name="常规 3 2 4 2 4 2 3" xfId="35821"/>
    <cellStyle name="常规 6 12 2 2 3" xfId="35822"/>
    <cellStyle name="常规 3 2 4 2 4 3" xfId="35823"/>
    <cellStyle name="常规 6 12 2 3" xfId="35824"/>
    <cellStyle name="常规 3 2 4 2 4 4" xfId="35825"/>
    <cellStyle name="常规 6 12 2 4" xfId="35826"/>
    <cellStyle name="常规 3 2 4 2 7" xfId="35827"/>
    <cellStyle name="常规 6 12 5" xfId="35828"/>
    <cellStyle name="常规 3 2 4 2 8" xfId="35829"/>
    <cellStyle name="常规 6 12 6" xfId="35830"/>
    <cellStyle name="常规 3 2 4 3 2 2 2 2" xfId="35831"/>
    <cellStyle name="常规 3 2 4 3 2 2 2 3" xfId="35832"/>
    <cellStyle name="常规 3 2 4 3 2 2 3" xfId="35833"/>
    <cellStyle name="常规 9 5 2 2" xfId="35834"/>
    <cellStyle name="連結的儲存格 2 7 2 2" xfId="35835"/>
    <cellStyle name="常规 3 2 4 3 2 4" xfId="35836"/>
    <cellStyle name="常规 3 2 4 3 3 2" xfId="35837"/>
    <cellStyle name="常规 3 2 4 3 3 2 2" xfId="35838"/>
    <cellStyle name="常规 3 2 4 3 3 3" xfId="35839"/>
    <cellStyle name="常规 9 5 3 2" xfId="35840"/>
    <cellStyle name="常规 3 2 4 3 3 4" xfId="35841"/>
    <cellStyle name="連結的儲存格 2 8 2 2" xfId="35842"/>
    <cellStyle name="常规 3 2 4 4 2 4" xfId="35843"/>
    <cellStyle name="計算方式 2 5 2 4 4" xfId="35844"/>
    <cellStyle name="汇总 2 6 11" xfId="35845"/>
    <cellStyle name="常规 3 2 4 5 2" xfId="35846"/>
    <cellStyle name="計算方式 2 5 2 4 4 2" xfId="35847"/>
    <cellStyle name="常规 3 2 4 5 2 2" xfId="35848"/>
    <cellStyle name="計算方式 2 5 2 4 4 3" xfId="35849"/>
    <cellStyle name="常规 3 2 4 5 2 3" xfId="35850"/>
    <cellStyle name="計算方式 2 5 2 4 5" xfId="35851"/>
    <cellStyle name="汇总 2 6 12" xfId="35852"/>
    <cellStyle name="常规 3 2 4 5 3" xfId="35853"/>
    <cellStyle name="常规 3 2 5" xfId="35854"/>
    <cellStyle name="常规 3 2 5 2" xfId="35855"/>
    <cellStyle name="常规 3 2 5 2 2 2" xfId="35856"/>
    <cellStyle name="常规 3 2 5 2 2 2 2" xfId="35857"/>
    <cellStyle name="常规 3 2 5 2 2 2 2 2" xfId="35858"/>
    <cellStyle name="常规 3 2 5 2 2 3" xfId="35859"/>
    <cellStyle name="常规 3 2 5 2 2 3 2" xfId="35860"/>
    <cellStyle name="常规 3 2 5 2 3" xfId="35861"/>
    <cellStyle name="常规 3 2 5 2 3 3" xfId="35862"/>
    <cellStyle name="常规 3 2 5 2 3 4" xfId="35863"/>
    <cellStyle name="常规 4 4 2 3 6" xfId="35864"/>
    <cellStyle name="常规 3 2 5 3 2 2 2" xfId="35865"/>
    <cellStyle name="計算方式 2 5 3 3 4 2" xfId="35866"/>
    <cellStyle name="常规 3 2 5 4 2 2" xfId="35867"/>
    <cellStyle name="計算方式 2 5 3 3 5" xfId="35868"/>
    <cellStyle name="常规 3 2 5 4 3" xfId="35869"/>
    <cellStyle name="常规 3 2 5 5 3" xfId="35870"/>
    <cellStyle name="常规 3 2 5 7" xfId="35871"/>
    <cellStyle name="常规 3 2 6" xfId="35872"/>
    <cellStyle name="常规 3 2 6 2" xfId="35873"/>
    <cellStyle name="輸入 2 3 5 9 3" xfId="35874"/>
    <cellStyle name="常规 3 2 6 2 2" xfId="35875"/>
    <cellStyle name="常规 3 2 6 2 2 2" xfId="35876"/>
    <cellStyle name="常规 5 3 2 3 6" xfId="35877"/>
    <cellStyle name="常规 3 2 6 2 2 2 2" xfId="35878"/>
    <cellStyle name="常规 3 2 6 2 2 3" xfId="35879"/>
    <cellStyle name="常规 5 4 2 3 2 2" xfId="35880"/>
    <cellStyle name="常规 3 2 6 2 3" xfId="35881"/>
    <cellStyle name="常规 3 2 7 2" xfId="35882"/>
    <cellStyle name="注释 2 2 3 12" xfId="35883"/>
    <cellStyle name="輸入 2 3 6 9 3" xfId="35884"/>
    <cellStyle name="常规 3 2 7 2 2" xfId="35885"/>
    <cellStyle name="常规 3 2 7 2 2 2" xfId="35886"/>
    <cellStyle name="合計 2 7 4 2" xfId="35887"/>
    <cellStyle name="常规 3 2 7 2 2 3" xfId="35888"/>
    <cellStyle name="注释 2 2 3 13" xfId="35889"/>
    <cellStyle name="常规 3 2 7 2 3" xfId="35890"/>
    <cellStyle name="常规 3 2 7 2 4" xfId="35891"/>
    <cellStyle name="常规 3 2 8 2" xfId="35892"/>
    <cellStyle name="常规 3 2 8 2 2" xfId="35893"/>
    <cellStyle name="常规 3 2 8 2 3" xfId="35894"/>
    <cellStyle name="常规 3 2 9 2" xfId="35895"/>
    <cellStyle name="常规 3 2 9 2 2" xfId="35896"/>
    <cellStyle name="常规 3 25" xfId="35897"/>
    <cellStyle name="常规 3 30" xfId="35898"/>
    <cellStyle name="常规 3 26" xfId="35899"/>
    <cellStyle name="常规 3 31" xfId="35900"/>
    <cellStyle name="常规 3 26 2" xfId="35901"/>
    <cellStyle name="常规 3 31 2" xfId="35902"/>
    <cellStyle name="常规 3 27" xfId="35903"/>
    <cellStyle name="常规 3 32" xfId="35904"/>
    <cellStyle name="常规 3 28 2" xfId="35905"/>
    <cellStyle name="常规 3 33 2" xfId="35906"/>
    <cellStyle name="常规 3 28 3" xfId="35907"/>
    <cellStyle name="常规 3 33 3" xfId="35908"/>
    <cellStyle name="常规 3 29 2" xfId="35909"/>
    <cellStyle name="常规 3 34 2" xfId="35910"/>
    <cellStyle name="常规 3 29 3" xfId="35911"/>
    <cellStyle name="常规 3 34 3" xfId="35912"/>
    <cellStyle name="常规 3 3 11" xfId="35913"/>
    <cellStyle name="常规 3 3 12" xfId="35914"/>
    <cellStyle name="常规 3 3 2 2" xfId="35915"/>
    <cellStyle name="常规 42 2 2 4" xfId="35916"/>
    <cellStyle name="常规 3 3 2 2 2 2 2 2 2 2" xfId="35917"/>
    <cellStyle name="常规 42 2 2 5" xfId="35918"/>
    <cellStyle name="常规 3 3 2 2 2 2 2 2 2 3" xfId="35919"/>
    <cellStyle name="常规 3 3 2 2 2 2 3 2 2" xfId="35920"/>
    <cellStyle name="常规 3 3 2 2 2 2 3 2 3" xfId="35921"/>
    <cellStyle name="常规 6 18 2" xfId="35922"/>
    <cellStyle name="常规 6 2 2 2 2 2 2 3" xfId="35923"/>
    <cellStyle name="常规 6 23 2" xfId="35924"/>
    <cellStyle name="常规 3 3 2 2 2 3 2 2 2" xfId="35925"/>
    <cellStyle name="常规 6 18 3" xfId="35926"/>
    <cellStyle name="常规 6 23 3" xfId="35927"/>
    <cellStyle name="輔色2 2 3 3 2" xfId="35928"/>
    <cellStyle name="常规 3 3 2 2 2 3 2 2 3" xfId="35929"/>
    <cellStyle name="常规 6 25" xfId="35930"/>
    <cellStyle name="常规 6 30" xfId="35931"/>
    <cellStyle name="常规 3 3 2 2 2 3 2 4" xfId="35932"/>
    <cellStyle name="常规 3 3 2 2 3 3 2 2" xfId="35933"/>
    <cellStyle name="常规 3 3 2 2 3 3 2 3" xfId="35934"/>
    <cellStyle name="常规 3 3 2 2 7" xfId="35935"/>
    <cellStyle name="一般 7 6" xfId="35936"/>
    <cellStyle name="輸出 2 2 2 5 2 2" xfId="35937"/>
    <cellStyle name="常规 3 3 2 3 2 2 2 2 2" xfId="35938"/>
    <cellStyle name="一般 7 7" xfId="35939"/>
    <cellStyle name="輸出 2 2 2 5 2 3" xfId="35940"/>
    <cellStyle name="常规 3 3 2 3 2 2 2 2 3" xfId="35941"/>
    <cellStyle name="輸出 2 2 2 5 3" xfId="35942"/>
    <cellStyle name="常规 3 3 2 3 2 2 2 3" xfId="35943"/>
    <cellStyle name="常规 7 15 4 3" xfId="35944"/>
    <cellStyle name="輸出 2 2 2 5 4" xfId="35945"/>
    <cellStyle name="常规 3 3 2 3 2 2 2 4" xfId="35946"/>
    <cellStyle name="輸出 2 2 2 6 2" xfId="35947"/>
    <cellStyle name="常规 3 3 2 3 2 2 3 2" xfId="35948"/>
    <cellStyle name="常规 7 15 5 2" xfId="35949"/>
    <cellStyle name="常规 3 3 2 3 2 3 2 2" xfId="35950"/>
    <cellStyle name="常规 7 16 4 2" xfId="35951"/>
    <cellStyle name="常规 3 3 2 3 2 3 2 3" xfId="35952"/>
    <cellStyle name="常规 7 16 4 3" xfId="35953"/>
    <cellStyle name="常规 3 3 2 3 2 3 4" xfId="35954"/>
    <cellStyle name="常规 7 16 6" xfId="35955"/>
    <cellStyle name="常规 3 3 2 3 3 2 4" xfId="35956"/>
    <cellStyle name="超链接 8 6 2 2 3" xfId="35957"/>
    <cellStyle name="常规 3 3 2 3 3 3" xfId="35958"/>
    <cellStyle name="常规 3 3 2 3 3 3 2" xfId="35959"/>
    <cellStyle name="常规 3 3 2 3 3 3 3" xfId="35960"/>
    <cellStyle name="輸入 2 6 6 10 2" xfId="35961"/>
    <cellStyle name="超链接 8 6 2 2 4" xfId="35962"/>
    <cellStyle name="常规 3 3 2 3 3 4" xfId="35963"/>
    <cellStyle name="超链接 8 6 2 3" xfId="35964"/>
    <cellStyle name="常规 3 3 2 3 4" xfId="35965"/>
    <cellStyle name="常规 3 3 2 3 4 3" xfId="35966"/>
    <cellStyle name="常规 3 3 2 4 2 2 2 3" xfId="35967"/>
    <cellStyle name="着色 2 2 2" xfId="35968"/>
    <cellStyle name="常规 3 3 2 4 2 2 4" xfId="35969"/>
    <cellStyle name="超链接 8 6 3 2" xfId="35970"/>
    <cellStyle name="常规 3 3 2 4 3" xfId="35971"/>
    <cellStyle name="常规 3 3 2 4 4" xfId="35972"/>
    <cellStyle name="常规 3 3 2 4 4 2" xfId="35973"/>
    <cellStyle name="常规 3 3 2 5" xfId="35974"/>
    <cellStyle name="常规 3 3 2 6 2 2" xfId="35975"/>
    <cellStyle name="常规 3 3 2 6 3" xfId="35976"/>
    <cellStyle name="常规 3 3 2 6 3 2" xfId="35977"/>
    <cellStyle name="常规 3 3 2 7" xfId="35978"/>
    <cellStyle name="常规 3 3 3 2" xfId="35979"/>
    <cellStyle name="常规 3 3 3 2 2" xfId="35980"/>
    <cellStyle name="超链接 2 4 4 3" xfId="35981"/>
    <cellStyle name="常规 3 3 3 2 2 2 2" xfId="35982"/>
    <cellStyle name="超链接 2 4 4 4" xfId="35983"/>
    <cellStyle name="常规 3 3 3 2 2 2 3" xfId="35984"/>
    <cellStyle name="超链接 2 4 4 5" xfId="35985"/>
    <cellStyle name="常规 3 3 3 2 2 2 4" xfId="35986"/>
    <cellStyle name="常规 3 3 3 2 2 3" xfId="35987"/>
    <cellStyle name="超链接 2 4 5 3" xfId="35988"/>
    <cellStyle name="常规 3 3 3 2 2 3 2" xfId="35989"/>
    <cellStyle name="超链接 2 4 5 3 2" xfId="35990"/>
    <cellStyle name="常规 3 3 3 2 2 3 2 2" xfId="35991"/>
    <cellStyle name="超链接 2 4 5 3 3" xfId="35992"/>
    <cellStyle name="常规 3 3 3 2 2 3 2 3" xfId="35993"/>
    <cellStyle name="超链接 2 4 5 4" xfId="35994"/>
    <cellStyle name="常规 3 3 3 2 2 3 3" xfId="35995"/>
    <cellStyle name="超链接 2 4 5 5" xfId="35996"/>
    <cellStyle name="常规 3 3 3 2 2 3 4" xfId="35997"/>
    <cellStyle name="合計 2 4 2 3 2 6 2" xfId="35998"/>
    <cellStyle name="常规 3 3 3 2 2 4" xfId="35999"/>
    <cellStyle name="合計 2 4 2 3 2 6 3" xfId="36000"/>
    <cellStyle name="常规 3 3 3 2 2 5" xfId="36001"/>
    <cellStyle name="常规 3 3 3 2 3 2" xfId="36002"/>
    <cellStyle name="超链接 2 5 4 3" xfId="36003"/>
    <cellStyle name="常规 3 3 3 2 3 2 2" xfId="36004"/>
    <cellStyle name="超链接 2 5 4 3 3" xfId="36005"/>
    <cellStyle name="常规 3 3 3 2 3 2 2 3" xfId="36006"/>
    <cellStyle name="超链接 2 5 4 4" xfId="36007"/>
    <cellStyle name="常规 3 3 3 2 3 2 3" xfId="36008"/>
    <cellStyle name="超链接 2 5 4 5" xfId="36009"/>
    <cellStyle name="常规 3 3 3 2 3 2 4" xfId="36010"/>
    <cellStyle name="常规 3 3 3 2 3 3" xfId="36011"/>
    <cellStyle name="超链接 2 5 5 3" xfId="36012"/>
    <cellStyle name="常规 3 3 3 2 3 3 2" xfId="36013"/>
    <cellStyle name="超链接 2 5 5 4" xfId="36014"/>
    <cellStyle name="常规 3 3 3 2 3 3 3" xfId="36015"/>
    <cellStyle name="合計 2 4 2 3 2 7 2" xfId="36016"/>
    <cellStyle name="常规 3 3 3 2 3 4" xfId="36017"/>
    <cellStyle name="常规 3 3 3 2 4 2" xfId="36018"/>
    <cellStyle name="常规 3 3 3 2 4 3" xfId="36019"/>
    <cellStyle name="常规 3 3 3 2 5 2" xfId="36020"/>
    <cellStyle name="好 2" xfId="36021"/>
    <cellStyle name="常规 3 3 3 2 5 3" xfId="36022"/>
    <cellStyle name="常规 3 3 3 2 7" xfId="36023"/>
    <cellStyle name="常规 3 3 3 3 2 3" xfId="36024"/>
    <cellStyle name="常规 3 3 3 3 2 4" xfId="36025"/>
    <cellStyle name="常规 3 3 3 3 3 2" xfId="36026"/>
    <cellStyle name="常规 3 3 3 3 3 3" xfId="36027"/>
    <cellStyle name="常规 3 3 3 3 3 4" xfId="36028"/>
    <cellStyle name="常规 3 3 3 3 4" xfId="36029"/>
    <cellStyle name="常规 3 3 3 3 4 2" xfId="36030"/>
    <cellStyle name="常规 3 3 3 3 5" xfId="36031"/>
    <cellStyle name="常规 3 3 3 3 5 2" xfId="36032"/>
    <cellStyle name="常规 3 3 3 4 3" xfId="36033"/>
    <cellStyle name="常规 3 3 3 4 3 2" xfId="36034"/>
    <cellStyle name="常规 3 3 3 4 4" xfId="36035"/>
    <cellStyle name="常规 3 3 3 5" xfId="36036"/>
    <cellStyle name="常规 3 3 3 5 2 2" xfId="36037"/>
    <cellStyle name="常规 3 3 3 5 3" xfId="36038"/>
    <cellStyle name="常规 3 3 3 6 3" xfId="36039"/>
    <cellStyle name="常规 3 3 3 7" xfId="36040"/>
    <cellStyle name="常规 3 3 4" xfId="36041"/>
    <cellStyle name="常规 3 3 4 2" xfId="36042"/>
    <cellStyle name="计算 2 2 4 4" xfId="36043"/>
    <cellStyle name="常规 3 3 4 2 2 2 2 2" xfId="36044"/>
    <cellStyle name="计算 2 2 4 5" xfId="36045"/>
    <cellStyle name="常规 3 3 4 2 2 2 2 3" xfId="36046"/>
    <cellStyle name="출력 2 2 2 2 2 8 2" xfId="36047"/>
    <cellStyle name="常规 3 3 4 2 3 2" xfId="36048"/>
    <cellStyle name="常规 9 2 6" xfId="36049"/>
    <cellStyle name="출력 2 2 2 2 2 9" xfId="36050"/>
    <cellStyle name="常规 3 3 4 2 4" xfId="36051"/>
    <cellStyle name="常规 3 3 4 3 3 2" xfId="36052"/>
    <cellStyle name="常规 3 3 4 3 3 3" xfId="36053"/>
    <cellStyle name="常规 3 3 4 3 4" xfId="36054"/>
    <cellStyle name="常规 3 3 4 4 3" xfId="36055"/>
    <cellStyle name="常规 3 3 4 5" xfId="36056"/>
    <cellStyle name="計算方式 2 6 2 4 5" xfId="36057"/>
    <cellStyle name="常规 3 3 4 5 3" xfId="36058"/>
    <cellStyle name="常规 3 3 4 6" xfId="36059"/>
    <cellStyle name="常规 42 4 5 2 2" xfId="36060"/>
    <cellStyle name="常规 49 4 4 2 2 2" xfId="36061"/>
    <cellStyle name="常规 3 3 5" xfId="36062"/>
    <cellStyle name="常规 42 4 5 2 2 2" xfId="36063"/>
    <cellStyle name="常规 3 3 5 2" xfId="36064"/>
    <cellStyle name="輸入 2 4 4 9 3" xfId="36065"/>
    <cellStyle name="常规 3 3 5 2 2" xfId="36066"/>
    <cellStyle name="常规 3 3 5 2 2 2" xfId="36067"/>
    <cellStyle name="常规 6 5 8" xfId="36068"/>
    <cellStyle name="輸出 2 7 4 5 3" xfId="36069"/>
    <cellStyle name="常规 3 3 5 2 2 2 2" xfId="36070"/>
    <cellStyle name="常规 6 5 9" xfId="36071"/>
    <cellStyle name="常规 3 3 5 2 2 2 3" xfId="36072"/>
    <cellStyle name="常规 3 3 5 2 2 3" xfId="36073"/>
    <cellStyle name="常规 6 6 8" xfId="36074"/>
    <cellStyle name="輸出 2 7 4 6 3" xfId="36075"/>
    <cellStyle name="常规 3 3 5 2 2 3 2" xfId="36076"/>
    <cellStyle name="常规 3 3 5 2 2 4" xfId="36077"/>
    <cellStyle name="常规 3 3 5 2 3" xfId="36078"/>
    <cellStyle name="常规 3 3 5 3 2 2" xfId="36079"/>
    <cellStyle name="常规 3 3 5 4 3" xfId="36080"/>
    <cellStyle name="常规 3 3 5 5" xfId="36081"/>
    <cellStyle name="好_NE1-3 2010-03-03 3" xfId="36082"/>
    <cellStyle name="常规 3 3 5 5 2" xfId="36083"/>
    <cellStyle name="常规 3 3 5 6" xfId="36084"/>
    <cellStyle name="輸入 2 4 5 9 3" xfId="36085"/>
    <cellStyle name="常规 3 3 6 2 2" xfId="36086"/>
    <cellStyle name="常规 3 3 6 2 2 2" xfId="36087"/>
    <cellStyle name="常规 3 3 6 2 3" xfId="36088"/>
    <cellStyle name="常规 3 3 6 4" xfId="36089"/>
    <cellStyle name="常规 3 3 7 2" xfId="36090"/>
    <cellStyle name="常规 3 3 7 2 2" xfId="36091"/>
    <cellStyle name="常规 3 3 7 2 3" xfId="36092"/>
    <cellStyle name="常规 3 3 7 4" xfId="36093"/>
    <cellStyle name="常规 3 3 8" xfId="36094"/>
    <cellStyle name="常规 3 3 8 2" xfId="36095"/>
    <cellStyle name="常规 3 3 8 3" xfId="36096"/>
    <cellStyle name="常规 3 3 8 4" xfId="36097"/>
    <cellStyle name="常规 3 3 9" xfId="36098"/>
    <cellStyle name="常规 3 3 9 2" xfId="36099"/>
    <cellStyle name="常规 3 3 9 3" xfId="36100"/>
    <cellStyle name="常规 3 35" xfId="36101"/>
    <cellStyle name="常规 3 40" xfId="36102"/>
    <cellStyle name="常规 3 35 2" xfId="36103"/>
    <cellStyle name="常规 3 40 2" xfId="36104"/>
    <cellStyle name="常规 3 35 3" xfId="36105"/>
    <cellStyle name="常规 3 40 3" xfId="36106"/>
    <cellStyle name="常规 3 37 3" xfId="36107"/>
    <cellStyle name="常规 6 2 2 3 3" xfId="36108"/>
    <cellStyle name="常规 3 39 3" xfId="36109"/>
    <cellStyle name="常规 3 4 11 3" xfId="36110"/>
    <cellStyle name="常规 3 4 12" xfId="36111"/>
    <cellStyle name="常规 3 4 13" xfId="36112"/>
    <cellStyle name="常规 3 4 14" xfId="36113"/>
    <cellStyle name="常规 3 4 2" xfId="36114"/>
    <cellStyle name="超链接 12 2 3 2" xfId="36115"/>
    <cellStyle name="常规 5 7 6" xfId="36116"/>
    <cellStyle name="常规 3 4 2 10" xfId="36117"/>
    <cellStyle name="常规 3 4 2 2" xfId="36118"/>
    <cellStyle name="常规 4 2 2 3 2 3 3" xfId="36119"/>
    <cellStyle name="常规 3 4 2 2 3 2 2 3" xfId="36120"/>
    <cellStyle name="常规 7 15 8" xfId="36121"/>
    <cellStyle name="常规 3 4 2 2 5" xfId="36122"/>
    <cellStyle name="常规 3 4 2 2 6" xfId="36123"/>
    <cellStyle name="常规 3 4 2 2 7" xfId="36124"/>
    <cellStyle name="常规 3 4 2 3" xfId="36125"/>
    <cellStyle name="常规 4 2 2 3 2 3 4" xfId="36126"/>
    <cellStyle name="常规 3 4 2 3 2 2 2 2" xfId="36127"/>
    <cellStyle name="警告文本 3 2 2" xfId="36128"/>
    <cellStyle name="常规 3 4 2 3 2 4" xfId="36129"/>
    <cellStyle name="常规 3 4 2 3 3 4" xfId="36130"/>
    <cellStyle name="常规 5 7 10" xfId="36131"/>
    <cellStyle name="常规 3 4 2 3 5" xfId="36132"/>
    <cellStyle name="常规 3 4 2 4" xfId="36133"/>
    <cellStyle name="常规 3 4 2 5" xfId="36134"/>
    <cellStyle name="常规 3 4 3" xfId="36135"/>
    <cellStyle name="链接单元格 2 2 5" xfId="36136"/>
    <cellStyle name="常规 3 4 3 2" xfId="36137"/>
    <cellStyle name="計算方式 2 4 4 6 3" xfId="36138"/>
    <cellStyle name="常规 3 4 3 2 2 2 2" xfId="36139"/>
    <cellStyle name="常规 3 4 3 2 2 2 2 3" xfId="36140"/>
    <cellStyle name="計算方式 2 4 4 7 3" xfId="36141"/>
    <cellStyle name="常规 3 4 3 2 2 3 2" xfId="36142"/>
    <cellStyle name="計算方式 2 4 5 6 3" xfId="36143"/>
    <cellStyle name="常规 3 4 3 2 3 2 2" xfId="36144"/>
    <cellStyle name="常规 3 4 3 2 3 2 3" xfId="36145"/>
    <cellStyle name="常规 3 4 3 2 3 3" xfId="36146"/>
    <cellStyle name="計算方式 2 4 5 7 3" xfId="36147"/>
    <cellStyle name="常规 3 4 3 2 3 3 2" xfId="36148"/>
    <cellStyle name="常规 3 4 3 2 3 4" xfId="36149"/>
    <cellStyle name="常规 3 4 3 2 4" xfId="36150"/>
    <cellStyle name="常规 3 4 3 2 4 2" xfId="36151"/>
    <cellStyle name="常规 3 4 3 2 4 3" xfId="36152"/>
    <cellStyle name="链接单元格 2 2 6" xfId="36153"/>
    <cellStyle name="常规 3 4 3 3" xfId="36154"/>
    <cellStyle name="常规 3 4 3 3 2" xfId="36155"/>
    <cellStyle name="常规 3 4 3 3 2 2" xfId="36156"/>
    <cellStyle name="常规 3 4 3 3 2 3" xfId="36157"/>
    <cellStyle name="常规 3 4 3 3 2 4" xfId="36158"/>
    <cellStyle name="常规 3 4 3 3 3" xfId="36159"/>
    <cellStyle name="常规 3 4 3 3 3 2" xfId="36160"/>
    <cellStyle name="常规 3 4 3 3 3 3" xfId="36161"/>
    <cellStyle name="常规 3 4 3 3 4" xfId="36162"/>
    <cellStyle name="链接单元格 2 2 7" xfId="36163"/>
    <cellStyle name="常规 3 4 3 4" xfId="36164"/>
    <cellStyle name="常规 3 4 3 4 2" xfId="36165"/>
    <cellStyle name="常规 3 4 3 4 2 2" xfId="36166"/>
    <cellStyle name="常规 3 4 3 4 3" xfId="36167"/>
    <cellStyle name="常规 3 4 3 4 4" xfId="36168"/>
    <cellStyle name="常规 3 4 3 5" xfId="36169"/>
    <cellStyle name="常规 3 4 3 5 2" xfId="36170"/>
    <cellStyle name="常规 3 4 3 5 3" xfId="36171"/>
    <cellStyle name="常规 3 4 4" xfId="36172"/>
    <cellStyle name="常规 3 4 4 2 2 2 2" xfId="36173"/>
    <cellStyle name="常规 3 4 4 2 2 2 3" xfId="36174"/>
    <cellStyle name="常规 3 4 4 2 2 3" xfId="36175"/>
    <cellStyle name="메모 3 10" xfId="36176"/>
    <cellStyle name="常规 3 4 4 2 2 3 2" xfId="36177"/>
    <cellStyle name="常规 3 4 4 2 3" xfId="36178"/>
    <cellStyle name="常规 3 4 4 2 4" xfId="36179"/>
    <cellStyle name="常规 3 4 4 3" xfId="36180"/>
    <cellStyle name="常规 3 4 4 3 2 2" xfId="36181"/>
    <cellStyle name="常规 3 4 4 3 2 3" xfId="36182"/>
    <cellStyle name="常规 3 4 4 3 3" xfId="36183"/>
    <cellStyle name="常规 3 4 4 3 3 2" xfId="36184"/>
    <cellStyle name="常规 3 4 4 3 3 3" xfId="36185"/>
    <cellStyle name="常规 3 4 4 3 4" xfId="36186"/>
    <cellStyle name="常规 3 4 4 4" xfId="36187"/>
    <cellStyle name="常规 3 4 4 4 3" xfId="36188"/>
    <cellStyle name="常规 3 4 4 5" xfId="36189"/>
    <cellStyle name="常规 42 4 5 3 2" xfId="36190"/>
    <cellStyle name="常规 3 4 5" xfId="36191"/>
    <cellStyle name="常规 3 4 5 2 2 2 2" xfId="36192"/>
    <cellStyle name="常规 3 4 5 2 3" xfId="36193"/>
    <cellStyle name="常规 3 4 5 2 4" xfId="36194"/>
    <cellStyle name="常规 3 4 5 3 3" xfId="36195"/>
    <cellStyle name="常规 3 4 5 4" xfId="36196"/>
    <cellStyle name="常规 3 4 5 5" xfId="36197"/>
    <cellStyle name="常规 3 4 7" xfId="36198"/>
    <cellStyle name="常规 3 4 7 2" xfId="36199"/>
    <cellStyle name="常规 3 4 7 3" xfId="36200"/>
    <cellStyle name="計算方式 2 7 5 2 4" xfId="36201"/>
    <cellStyle name="常规 3 4 7 3 2" xfId="36202"/>
    <cellStyle name="常规 3 4 8" xfId="36203"/>
    <cellStyle name="常规 3 4 8 2" xfId="36204"/>
    <cellStyle name="常规 3 4 8 3" xfId="36205"/>
    <cellStyle name="常规 3 4 9" xfId="36206"/>
    <cellStyle name="常规 3 4 9 2" xfId="36207"/>
    <cellStyle name="常规 3 4 9 3" xfId="36208"/>
    <cellStyle name="常规 3 46" xfId="36209"/>
    <cellStyle name="常规 6 2 2 7" xfId="36210"/>
    <cellStyle name="常规 3 47" xfId="36211"/>
    <cellStyle name="常规 6 2 2 8" xfId="36212"/>
    <cellStyle name="常规 3 48" xfId="36213"/>
    <cellStyle name="常规 6 2 2 9" xfId="36214"/>
    <cellStyle name="常规 3 48 2" xfId="36215"/>
    <cellStyle name="常规 3 49" xfId="36216"/>
    <cellStyle name="常规 3 5" xfId="36217"/>
    <cellStyle name="常规 3 5 10" xfId="36218"/>
    <cellStyle name="常规 3 5 11" xfId="36219"/>
    <cellStyle name="常规 3 5 12" xfId="36220"/>
    <cellStyle name="常规 3 5 2" xfId="36221"/>
    <cellStyle name="常规 3 5 2 2" xfId="36222"/>
    <cellStyle name="常规 4 2 2 3 3 3 3" xfId="36223"/>
    <cellStyle name="常规 3 5 2 2 2 2 2" xfId="36224"/>
    <cellStyle name="常规 3 5 2 2 2 2 2 2" xfId="36225"/>
    <cellStyle name="常规 3 5 2 2 2 2 2 3" xfId="36226"/>
    <cellStyle name="常规 3 5 2 2 2 4" xfId="36227"/>
    <cellStyle name="常规 3 5 2 2 2 5" xfId="36228"/>
    <cellStyle name="常规 3 5 2 3" xfId="36229"/>
    <cellStyle name="常规 3 5 2 3 2" xfId="36230"/>
    <cellStyle name="常规 3 5 2 3 2 2" xfId="36231"/>
    <cellStyle name="常规 3 5 2 3 2 3" xfId="36232"/>
    <cellStyle name="常规 3 5 2 3 2 4" xfId="36233"/>
    <cellStyle name="常规 3 5 2 4" xfId="36234"/>
    <cellStyle name="常规 3 5 2 4 2" xfId="36235"/>
    <cellStyle name="常规 3 5 3 2 2 2 3" xfId="36236"/>
    <cellStyle name="常规 3 5 3 2 2 3" xfId="36237"/>
    <cellStyle name="常规 3 5 3 3 2 2" xfId="36238"/>
    <cellStyle name="常规 3 5 3 3 2 3" xfId="36239"/>
    <cellStyle name="常规 3 5 4 2" xfId="36240"/>
    <cellStyle name="常规 3 5 4 2 2" xfId="36241"/>
    <cellStyle name="貨幣 3" xfId="36242"/>
    <cellStyle name="常规 3 5 4 2 2 2" xfId="36243"/>
    <cellStyle name="常规 3 5 4 2 2 3" xfId="36244"/>
    <cellStyle name="常规 3 5 4 3" xfId="36245"/>
    <cellStyle name="常规 3 5 4 3 2" xfId="36246"/>
    <cellStyle name="常规 3 5 4 4" xfId="36247"/>
    <cellStyle name="常规 42 4 5 4 2" xfId="36248"/>
    <cellStyle name="常规 3 5 5" xfId="36249"/>
    <cellStyle name="常规 3 5 5 3" xfId="36250"/>
    <cellStyle name="常规 3 5 5 3 2" xfId="36251"/>
    <cellStyle name="常规 3 5 6" xfId="36252"/>
    <cellStyle name="常规 3 5 6 2" xfId="36253"/>
    <cellStyle name="輸入 2 6 5 9 3" xfId="36254"/>
    <cellStyle name="常规 3 5 6 2 2" xfId="36255"/>
    <cellStyle name="常规 3 5 6 3" xfId="36256"/>
    <cellStyle name="常规 3 5 7" xfId="36257"/>
    <cellStyle name="常规 3 5 8" xfId="36258"/>
    <cellStyle name="常规 3 5 8 2" xfId="36259"/>
    <cellStyle name="常规 3 5 8 3" xfId="36260"/>
    <cellStyle name="常规 3 5 9" xfId="36261"/>
    <cellStyle name="常规 3 5 9 3" xfId="36262"/>
    <cellStyle name="常规 3 6" xfId="36263"/>
    <cellStyle name="常规 3 6 10" xfId="36264"/>
    <cellStyle name="常规 3 6 11" xfId="36265"/>
    <cellStyle name="常规 3 6 2" xfId="36266"/>
    <cellStyle name="输出 2 2 10 3" xfId="36267"/>
    <cellStyle name="常规 3 6 2 2" xfId="36268"/>
    <cellStyle name="常规 3 6 2 2 2 3" xfId="36269"/>
    <cellStyle name="常规 3 6 2 2 2 4" xfId="36270"/>
    <cellStyle name="常规 3 6 2 2 2 5" xfId="36271"/>
    <cellStyle name="日期描述 3 2" xfId="36272"/>
    <cellStyle name="常规 3 6 2 2 3 2 2" xfId="36273"/>
    <cellStyle name="常规 3 6 2 2 4" xfId="36274"/>
    <cellStyle name="合計 2 4 3 2 10 2" xfId="36275"/>
    <cellStyle name="常规 3 6 2 2 5" xfId="36276"/>
    <cellStyle name="合計 2 4 3 2 10 3" xfId="36277"/>
    <cellStyle name="常规 3 6 2 2 6" xfId="36278"/>
    <cellStyle name="常规 3 6 2 3" xfId="36279"/>
    <cellStyle name="常规 3 6 2 3 2" xfId="36280"/>
    <cellStyle name="常规 3 6 2 3 2 2" xfId="36281"/>
    <cellStyle name="常规 3 6 2 3 3" xfId="36282"/>
    <cellStyle name="常规 3 6 2 3 4" xfId="36283"/>
    <cellStyle name="常规 3 6 3 2 2 3" xfId="36284"/>
    <cellStyle name="計算方式 2 12 3 3" xfId="36285"/>
    <cellStyle name="常规 3 6 3 2 4" xfId="36286"/>
    <cellStyle name="常规 3 6 3 2 5" xfId="36287"/>
    <cellStyle name="輸入 2 3 2 5 10 3" xfId="36288"/>
    <cellStyle name="常规 3 6 4 2 2" xfId="36289"/>
    <cellStyle name="常规 3 6 4 2 3" xfId="36290"/>
    <cellStyle name="常规 42 4 5 5 2" xfId="36291"/>
    <cellStyle name="常规 3 6 5" xfId="36292"/>
    <cellStyle name="常规 3 6 6" xfId="36293"/>
    <cellStyle name="常规 3 6 7" xfId="36294"/>
    <cellStyle name="常规 3 6 7 2" xfId="36295"/>
    <cellStyle name="常规 3 6 7 3" xfId="36296"/>
    <cellStyle name="常规 3 6 8" xfId="36297"/>
    <cellStyle name="常规 3 6 8 2" xfId="36298"/>
    <cellStyle name="常规 3 6 8 3" xfId="36299"/>
    <cellStyle name="超链接 3 4 3 3 2 3 2 4" xfId="36300"/>
    <cellStyle name="常规 3 6 9 2" xfId="36301"/>
    <cellStyle name="常规 3 6 9 3" xfId="36302"/>
    <cellStyle name="輸出 2 2 5 2 11" xfId="36303"/>
    <cellStyle name="常规 3 7 2 2 2 3" xfId="36304"/>
    <cellStyle name="常规 3 7 2 2 2 4" xfId="36305"/>
    <cellStyle name="常规 3 7 2 2 4" xfId="36306"/>
    <cellStyle name="常规 3 7 2 2 5" xfId="36307"/>
    <cellStyle name="常规 3 7 2 2 6" xfId="36308"/>
    <cellStyle name="常规 4 6 2" xfId="36309"/>
    <cellStyle name="计算 2 15" xfId="36310"/>
    <cellStyle name="常规 3 7 2 3 3 2" xfId="36311"/>
    <cellStyle name="常规 3 7 2 4 4" xfId="36312"/>
    <cellStyle name="常规 3 7 3 2 4" xfId="36313"/>
    <cellStyle name="常规 3 7 5" xfId="36314"/>
    <cellStyle name="常规 6 2 2 10" xfId="36315"/>
    <cellStyle name="常规 3 7 5 2" xfId="36316"/>
    <cellStyle name="常规 3 7 6" xfId="36317"/>
    <cellStyle name="常规 6 2 2 11" xfId="36318"/>
    <cellStyle name="常规 3 7 6 2" xfId="36319"/>
    <cellStyle name="常规 3 7 7" xfId="36320"/>
    <cellStyle name="常规 3 7 7 2" xfId="36321"/>
    <cellStyle name="常规 3 7 8" xfId="36322"/>
    <cellStyle name="常规 3 7 9 2" xfId="36323"/>
    <cellStyle name="常规 3 8" xfId="36324"/>
    <cellStyle name="计算 2 2 6 7 3" xfId="36325"/>
    <cellStyle name="常规 3 8 10" xfId="36326"/>
    <cellStyle name="常规 3 8 2" xfId="36327"/>
    <cellStyle name="常规 3 8 3 2" xfId="36328"/>
    <cellStyle name="計算方式 2 3 2 4 5 2" xfId="36329"/>
    <cellStyle name="常规 3 8 3 3" xfId="36330"/>
    <cellStyle name="計算方式 2 3 2 4 6 2" xfId="36331"/>
    <cellStyle name="常规 3 8 4 3" xfId="36332"/>
    <cellStyle name="計算方式 2 3 2 4 6 3" xfId="36333"/>
    <cellStyle name="常规 3 8 4 4" xfId="36334"/>
    <cellStyle name="常规 3 8 5" xfId="36335"/>
    <cellStyle name="常规 3 8 5 2" xfId="36336"/>
    <cellStyle name="計算方式 2 3 2 4 7 2" xfId="36337"/>
    <cellStyle name="常规 3 8 5 3" xfId="36338"/>
    <cellStyle name="常规 3 8 6" xfId="36339"/>
    <cellStyle name="常规 3 8 6 2" xfId="36340"/>
    <cellStyle name="計算方式 2 3 2 4 8 2" xfId="36341"/>
    <cellStyle name="常规 3 8 6 3" xfId="36342"/>
    <cellStyle name="常规 3 8 7" xfId="36343"/>
    <cellStyle name="常规 3 8 7 2" xfId="36344"/>
    <cellStyle name="計算方式 2 3 2 4 9 2" xfId="36345"/>
    <cellStyle name="常规 3 8 7 3" xfId="36346"/>
    <cellStyle name="常规 3 8 8" xfId="36347"/>
    <cellStyle name="常规 3 8 8 2" xfId="36348"/>
    <cellStyle name="常规 3 8 8 3" xfId="36349"/>
    <cellStyle name="常规 3 8 9" xfId="36350"/>
    <cellStyle name="常规 3 8 9 2" xfId="36351"/>
    <cellStyle name="常规 3 8 9 3" xfId="36352"/>
    <cellStyle name="常规 3 9" xfId="36353"/>
    <cellStyle name="輔色4 2 3 6" xfId="36354"/>
    <cellStyle name="常规 49 4 3 2 3" xfId="36355"/>
    <cellStyle name="常规 3 9 10" xfId="36356"/>
    <cellStyle name="常规 5 3 3 2 5" xfId="36357"/>
    <cellStyle name="超链接 5 6 3" xfId="36358"/>
    <cellStyle name="常规 3 9 2 2 2" xfId="36359"/>
    <cellStyle name="超链接 5 6 4" xfId="36360"/>
    <cellStyle name="常规 3 9 2 2 3" xfId="36361"/>
    <cellStyle name="超链接 5 6 5" xfId="36362"/>
    <cellStyle name="常规 3 9 2 2 4" xfId="36363"/>
    <cellStyle name="超链接 5 6 6" xfId="36364"/>
    <cellStyle name="常规 3 9 2 2 5" xfId="36365"/>
    <cellStyle name="計算方式 2 3 2 5 4 2" xfId="36366"/>
    <cellStyle name="常规 3 9 2 3" xfId="36367"/>
    <cellStyle name="超链接 5 7 3" xfId="36368"/>
    <cellStyle name="常规 3 9 2 3 2" xfId="36369"/>
    <cellStyle name="超链接 5 7 3 2" xfId="36370"/>
    <cellStyle name="常规 3 9 2 3 2 2" xfId="36371"/>
    <cellStyle name="超链接 5 7 4" xfId="36372"/>
    <cellStyle name="常规 3 9 2 3 3" xfId="36373"/>
    <cellStyle name="計算方式 2 3 2 5 4 3" xfId="36374"/>
    <cellStyle name="常规 3 9 2 4" xfId="36375"/>
    <cellStyle name="超链接 5 8 3" xfId="36376"/>
    <cellStyle name="常规 3 9 2 4 2" xfId="36377"/>
    <cellStyle name="常规 3 9 2 5" xfId="36378"/>
    <cellStyle name="요약 3 10" xfId="36379"/>
    <cellStyle name="輔色1 2 2 6" xfId="36380"/>
    <cellStyle name="超链接 5 9 3" xfId="36381"/>
    <cellStyle name="常规 3 9 2 5 2" xfId="36382"/>
    <cellStyle name="一般 10 2 3 2" xfId="36383"/>
    <cellStyle name="常规 3 9 2 6" xfId="36384"/>
    <cellStyle name="常规 5 3 4 2 5" xfId="36385"/>
    <cellStyle name="超链接 6 6 3" xfId="36386"/>
    <cellStyle name="常规 3 9 3 2 2" xfId="36387"/>
    <cellStyle name="計算方式 2 2 6 2 10" xfId="36388"/>
    <cellStyle name="超链接 6 6 4" xfId="36389"/>
    <cellStyle name="常规 3 9 3 2 3" xfId="36390"/>
    <cellStyle name="計算方式 2 3 2 5 5 2" xfId="36391"/>
    <cellStyle name="常规 3 9 3 3" xfId="36392"/>
    <cellStyle name="超链接 6 7 3" xfId="36393"/>
    <cellStyle name="常规 3 9 3 3 2" xfId="36394"/>
    <cellStyle name="常规 3 9 3 3 2 2" xfId="36395"/>
    <cellStyle name="計算方式 2 3 2 5 5 3" xfId="36396"/>
    <cellStyle name="常规 3 9 3 4" xfId="36397"/>
    <cellStyle name="常规 3 9 4 2" xfId="36398"/>
    <cellStyle name="計算方式 2 3 2 5 6 2" xfId="36399"/>
    <cellStyle name="常规 3 9 4 3" xfId="36400"/>
    <cellStyle name="計算方式 2 3 2 5 6 3" xfId="36401"/>
    <cellStyle name="超链接 2 11 3 3 2" xfId="36402"/>
    <cellStyle name="常规 3 9 4 4" xfId="36403"/>
    <cellStyle name="超链接 3 3 3 4 2 2" xfId="36404"/>
    <cellStyle name="常规 3 9 4 5" xfId="36405"/>
    <cellStyle name="常规 3 9 5" xfId="36406"/>
    <cellStyle name="常规 3 9 5 2" xfId="36407"/>
    <cellStyle name="超链接 8 6 3" xfId="36408"/>
    <cellStyle name="常规 3 9 5 2 2" xfId="36409"/>
    <cellStyle name="計算方式 2 3 2 5 7 2" xfId="36410"/>
    <cellStyle name="常规 3 9 5 3" xfId="36411"/>
    <cellStyle name="常规 3 9 6 2" xfId="36412"/>
    <cellStyle name="計算方式 2 3 2 5 8 2" xfId="36413"/>
    <cellStyle name="常规 3 9 6 3" xfId="36414"/>
    <cellStyle name="常规 3 9 7" xfId="36415"/>
    <cellStyle name="常规 3 9 7 2" xfId="36416"/>
    <cellStyle name="計算方式 2 3 2 5 9 2" xfId="36417"/>
    <cellStyle name="常规 3 9 7 3" xfId="36418"/>
    <cellStyle name="常规 3 9 8" xfId="36419"/>
    <cellStyle name="常规 3 9 8 2" xfId="36420"/>
    <cellStyle name="常规 3 9 8 3" xfId="36421"/>
    <cellStyle name="常规 5 5 7 2 2" xfId="36422"/>
    <cellStyle name="常规 3 9 9" xfId="36423"/>
    <cellStyle name="常规 3 9 9 2" xfId="36424"/>
    <cellStyle name="常规 3 9 9 3" xfId="36425"/>
    <cellStyle name="汇总 2 4 2 8 2" xfId="36426"/>
    <cellStyle name="常规 31 2 2" xfId="36427"/>
    <cellStyle name="常规 32 2 2" xfId="36428"/>
    <cellStyle name="超链接 4 7" xfId="36429"/>
    <cellStyle name="常规 34 2 2" xfId="36430"/>
    <cellStyle name="常规 35 2" xfId="36431"/>
    <cellStyle name="常规 40 2" xfId="36432"/>
    <cellStyle name="常规 35 2 2" xfId="36433"/>
    <cellStyle name="常规 40 2 2" xfId="36434"/>
    <cellStyle name="常规 35 3" xfId="36435"/>
    <cellStyle name="常规 40 3" xfId="36436"/>
    <cellStyle name="常规 36 12" xfId="36437"/>
    <cellStyle name="常规 36 2" xfId="36438"/>
    <cellStyle name="常规 41 2" xfId="36439"/>
    <cellStyle name="常规 36 2 2" xfId="36440"/>
    <cellStyle name="常规 41 2 2" xfId="36441"/>
    <cellStyle name="常规 36 2 2 2 2 2" xfId="36442"/>
    <cellStyle name="常规 36 2 2 3 2 2" xfId="36443"/>
    <cellStyle name="常规 36 2 3" xfId="36444"/>
    <cellStyle name="常规 41 2 3" xfId="36445"/>
    <cellStyle name="常规 5 2 2 3 2 2 4" xfId="36446"/>
    <cellStyle name="常规 36 2 3 2" xfId="36447"/>
    <cellStyle name="常规 36 2 3 2 2" xfId="36448"/>
    <cellStyle name="常规 36 2 3 3" xfId="36449"/>
    <cellStyle name="常规 36 2 4 2" xfId="36450"/>
    <cellStyle name="常规 36 2 4 2 2" xfId="36451"/>
    <cellStyle name="常规 36 2 4 3" xfId="36452"/>
    <cellStyle name="常规 36 2 5" xfId="36453"/>
    <cellStyle name="常规 49 3 2 2" xfId="36454"/>
    <cellStyle name="常规 36 2 5 2" xfId="36455"/>
    <cellStyle name="常规 49 3 2 2 2" xfId="36456"/>
    <cellStyle name="常规 36 2 6" xfId="36457"/>
    <cellStyle name="常规 49 3 2 3" xfId="36458"/>
    <cellStyle name="超链接 3 3 2 2 2 7" xfId="36459"/>
    <cellStyle name="常规 36 2 6 2" xfId="36460"/>
    <cellStyle name="常规 49 3 2 3 2" xfId="36461"/>
    <cellStyle name="常规 36 2 7" xfId="36462"/>
    <cellStyle name="常规 49 3 2 4" xfId="36463"/>
    <cellStyle name="常规 36 3" xfId="36464"/>
    <cellStyle name="常规 41 3" xfId="36465"/>
    <cellStyle name="輔色3 2 3 5" xfId="36466"/>
    <cellStyle name="常规 36 3 5 2" xfId="36467"/>
    <cellStyle name="常规 49 3 3 2 2" xfId="36468"/>
    <cellStyle name="常规 36 4" xfId="36469"/>
    <cellStyle name="常规 41 4" xfId="36470"/>
    <cellStyle name="常规 36 4 2 2 2" xfId="36471"/>
    <cellStyle name="常规 36 4 2 2 2 2" xfId="36472"/>
    <cellStyle name="常规 36 4 2 2 3" xfId="36473"/>
    <cellStyle name="常规 36 4 2 3" xfId="36474"/>
    <cellStyle name="計算方式 2 2 5 2 5 3" xfId="36475"/>
    <cellStyle name="常规 36 4 2 3 2 2" xfId="36476"/>
    <cellStyle name="常规 36 4 2 3 3" xfId="36477"/>
    <cellStyle name="超链接 3 4 2 8 2 2" xfId="36478"/>
    <cellStyle name="常规 36 4 2 6" xfId="36479"/>
    <cellStyle name="常规 36 4 3 2" xfId="36480"/>
    <cellStyle name="제목 1 3 3" xfId="36481"/>
    <cellStyle name="常规 36 4 3 2 2" xfId="36482"/>
    <cellStyle name="常规 36 4 3 2 2 2" xfId="36483"/>
    <cellStyle name="常规 36 4 3 2 3" xfId="36484"/>
    <cellStyle name="常规 36 4 3 3" xfId="36485"/>
    <cellStyle name="제목 1 4 3" xfId="36486"/>
    <cellStyle name="常规 36 4 3 3 2" xfId="36487"/>
    <cellStyle name="常规 36 4 3 3 3" xfId="36488"/>
    <cellStyle name="常规 36 4 3 4" xfId="36489"/>
    <cellStyle name="常规 36 4 3 6" xfId="36490"/>
    <cellStyle name="제목 2 3 3" xfId="36491"/>
    <cellStyle name="常规 36 4 4 2 2" xfId="36492"/>
    <cellStyle name="常规 36 4 4 2 2 2" xfId="36493"/>
    <cellStyle name="常规 36 4 4 3" xfId="36494"/>
    <cellStyle name="제목 2 4 3" xfId="36495"/>
    <cellStyle name="常规 36 4 4 3 2" xfId="36496"/>
    <cellStyle name="常规 36 4 4 3 2 2" xfId="36497"/>
    <cellStyle name="常规 36 4 4 4" xfId="36498"/>
    <cellStyle name="제목 3 3 3" xfId="36499"/>
    <cellStyle name="常规 36 4 5 2 2" xfId="36500"/>
    <cellStyle name="常规 49 3 4 2 2 2" xfId="36501"/>
    <cellStyle name="常规 36 4 5 3" xfId="36502"/>
    <cellStyle name="常规 49 3 4 2 3" xfId="36503"/>
    <cellStyle name="常规 36 4 6" xfId="36504"/>
    <cellStyle name="常规 49 3 4 3" xfId="36505"/>
    <cellStyle name="常规 36 4 6 2" xfId="36506"/>
    <cellStyle name="常规 49 3 4 3 2" xfId="36507"/>
    <cellStyle name="제목 4 3 3" xfId="36508"/>
    <cellStyle name="常规 36 4 6 2 2" xfId="36509"/>
    <cellStyle name="常规 36 4 6 3" xfId="36510"/>
    <cellStyle name="常规 36 4 7" xfId="36511"/>
    <cellStyle name="常规 49 3 4 4" xfId="36512"/>
    <cellStyle name="常规 36 4 7 2" xfId="36513"/>
    <cellStyle name="常规 36 4 8" xfId="36514"/>
    <cellStyle name="常规 6 3 6 2" xfId="36515"/>
    <cellStyle name="常规 36 4 8 2" xfId="36516"/>
    <cellStyle name="常规 36 4 9" xfId="36517"/>
    <cellStyle name="常规 57 2" xfId="36518"/>
    <cellStyle name="常规 6 3 6 3" xfId="36519"/>
    <cellStyle name="常规 36 5" xfId="36520"/>
    <cellStyle name="常规 36 5 2" xfId="36521"/>
    <cellStyle name="常规 36 5 2 2" xfId="36522"/>
    <cellStyle name="常规 36 5 2 3" xfId="36523"/>
    <cellStyle name="常规 36 5 3" xfId="36524"/>
    <cellStyle name="常规 36 5 3 2" xfId="36525"/>
    <cellStyle name="常规 36 5 3 3" xfId="36526"/>
    <cellStyle name="超链接 2 2 2 2 2" xfId="36527"/>
    <cellStyle name="常规 36 5 4" xfId="36528"/>
    <cellStyle name="超链接 2 2 2 2 2 2" xfId="36529"/>
    <cellStyle name="常规 36 5 4 2" xfId="36530"/>
    <cellStyle name="超链接 2 2 2 2 3" xfId="36531"/>
    <cellStyle name="常规 36 5 5" xfId="36532"/>
    <cellStyle name="常规 49 3 5 2" xfId="36533"/>
    <cellStyle name="輸入 2 2 4" xfId="36534"/>
    <cellStyle name="超链接 2 2 2 2 3 2" xfId="36535"/>
    <cellStyle name="常规 36 5 5 2" xfId="36536"/>
    <cellStyle name="常规 49 3 5 2 2" xfId="36537"/>
    <cellStyle name="超链接 2 2 2 2 4" xfId="36538"/>
    <cellStyle name="常规 36 5 6" xfId="36539"/>
    <cellStyle name="常规 49 3 5 3" xfId="36540"/>
    <cellStyle name="常规 36 6" xfId="36541"/>
    <cellStyle name="常规 36 6 2 2 2" xfId="36542"/>
    <cellStyle name="常规 5 3 3 3 3" xfId="36543"/>
    <cellStyle name="常规 36 6 2 3" xfId="36544"/>
    <cellStyle name="常规 36 6 3 2 2" xfId="36545"/>
    <cellStyle name="常规 48 3 2 6 3" xfId="36546"/>
    <cellStyle name="常规 5 3 4 3 3" xfId="36547"/>
    <cellStyle name="常规 36 6 3 3" xfId="36548"/>
    <cellStyle name="超链接 2 2 2 3 2" xfId="36549"/>
    <cellStyle name="常规 36 6 4" xfId="36550"/>
    <cellStyle name="超链接 2 2 2 3 3" xfId="36551"/>
    <cellStyle name="常规 36 6 5" xfId="36552"/>
    <cellStyle name="常规 49 3 6 2" xfId="36553"/>
    <cellStyle name="輸入 3 2 4" xfId="36554"/>
    <cellStyle name="超链接 2 2 2 3 3 2" xfId="36555"/>
    <cellStyle name="常规 36 6 5 2" xfId="36556"/>
    <cellStyle name="常规 49 3 6 2 2" xfId="36557"/>
    <cellStyle name="超链接 2 2 2 3 4" xfId="36558"/>
    <cellStyle name="常规 36 6 6" xfId="36559"/>
    <cellStyle name="常规 49 3 6 3" xfId="36560"/>
    <cellStyle name="常规 36 7" xfId="36561"/>
    <cellStyle name="常规 36 7 2 2" xfId="36562"/>
    <cellStyle name="常规 36 7 3" xfId="36563"/>
    <cellStyle name="常规 36 8" xfId="36564"/>
    <cellStyle name="常规 36 8 2 2" xfId="36565"/>
    <cellStyle name="常规 36 8 3" xfId="36566"/>
    <cellStyle name="常规 37" xfId="36567"/>
    <cellStyle name="常规 42" xfId="36568"/>
    <cellStyle name="常规 37 2" xfId="36569"/>
    <cellStyle name="常规 42 2" xfId="36570"/>
    <cellStyle name="常规 37 2 2" xfId="36571"/>
    <cellStyle name="常规 42 2 2" xfId="36572"/>
    <cellStyle name="常规 37 3" xfId="36573"/>
    <cellStyle name="常规 42 3" xfId="36574"/>
    <cellStyle name="常规 38" xfId="36575"/>
    <cellStyle name="常规 43" xfId="36576"/>
    <cellStyle name="常规 39" xfId="36577"/>
    <cellStyle name="常规 44" xfId="36578"/>
    <cellStyle name="常规 4 10" xfId="36579"/>
    <cellStyle name="常规 4 10 3" xfId="36580"/>
    <cellStyle name="常规 4 11" xfId="36581"/>
    <cellStyle name="輸出 2 10 7 2" xfId="36582"/>
    <cellStyle name="常规 42 3 2 3" xfId="36583"/>
    <cellStyle name="计算 2 2 6 9 3" xfId="36584"/>
    <cellStyle name="常规 4 11 2 2" xfId="36585"/>
    <cellStyle name="常规 4 12" xfId="36586"/>
    <cellStyle name="常规 42 4 2 3" xfId="36587"/>
    <cellStyle name="常规 4 12 2 2" xfId="36588"/>
    <cellStyle name="常规 4 13" xfId="36589"/>
    <cellStyle name="合計 2 10 2 9 2" xfId="36590"/>
    <cellStyle name="常规 4 13 4" xfId="36591"/>
    <cellStyle name="常规 4 14" xfId="36592"/>
    <cellStyle name="常规 4 15 2" xfId="36593"/>
    <cellStyle name="常规 4 2" xfId="36594"/>
    <cellStyle name="常规 4 2 10" xfId="36595"/>
    <cellStyle name="常规 4 2 11" xfId="36596"/>
    <cellStyle name="常规 4 2 12" xfId="36597"/>
    <cellStyle name="常规 4 2 13" xfId="36598"/>
    <cellStyle name="常规 4 2 2 2" xfId="36599"/>
    <cellStyle name="常规 4 2 2 2 2" xfId="36600"/>
    <cellStyle name="常规 7 18 11" xfId="36601"/>
    <cellStyle name="計算方式 2 4 5 9 3" xfId="36602"/>
    <cellStyle name="常规 4 2 2 2 2 2" xfId="36603"/>
    <cellStyle name="常规 4 2 2 2 2 2 2" xfId="36604"/>
    <cellStyle name="常规 4 2 2 2 2 2 2 2" xfId="36605"/>
    <cellStyle name="常规 4 2 2 2 2 2 2 2 2" xfId="36606"/>
    <cellStyle name="常规 4 2 2 2 2 2 2 3" xfId="36607"/>
    <cellStyle name="常规 4 2 2 2 2 2 3" xfId="36608"/>
    <cellStyle name="常规 4 2 2 2 2 2 3 2" xfId="36609"/>
    <cellStyle name="常规 4 2 2 2 2 2 3 2 2" xfId="36610"/>
    <cellStyle name="常规 4 2 2 2 2 2 3 3" xfId="36611"/>
    <cellStyle name="常规 4 2 2 2 2 2 4" xfId="36612"/>
    <cellStyle name="常规 4 2 2 2 2 2 5" xfId="36613"/>
    <cellStyle name="常规 4 2 2 2 2 3" xfId="36614"/>
    <cellStyle name="常规 4 2 2 2 2 3 2" xfId="36615"/>
    <cellStyle name="常规 4 2 2 2 2 3 2 2" xfId="36616"/>
    <cellStyle name="常规 4 2 2 2 2 3 2 2 2" xfId="36617"/>
    <cellStyle name="常规 4 2 2 2 2 3 2 3" xfId="36618"/>
    <cellStyle name="常规 4 2 2 2 2 3 2 3 2" xfId="36619"/>
    <cellStyle name="常规 4 2 2 2 2 4" xfId="36620"/>
    <cellStyle name="常规 4 2 2 2 2 4 2" xfId="36621"/>
    <cellStyle name="常规 4 2 2 2 2 5" xfId="36622"/>
    <cellStyle name="常规 4 2 2 2 2 5 2" xfId="36623"/>
    <cellStyle name="常规 49 2 2 5 2 2" xfId="36624"/>
    <cellStyle name="常规 6 2 4 2 2 2" xfId="36625"/>
    <cellStyle name="常规 4 2 2 2 2 6" xfId="36626"/>
    <cellStyle name="常规 6 2 4 2 2 2 2" xfId="36627"/>
    <cellStyle name="常规 4 2 2 2 2 6 2" xfId="36628"/>
    <cellStyle name="常规 4 2 2 2 3" xfId="36629"/>
    <cellStyle name="常规 4 2 2 2 3 2" xfId="36630"/>
    <cellStyle name="合計 2 7 5 2 10" xfId="36631"/>
    <cellStyle name="常规 4 2 2 2 3 2 2" xfId="36632"/>
    <cellStyle name="常规 4 2 2 2 3 2 2 2" xfId="36633"/>
    <cellStyle name="常规 5 4 2 2 2 4" xfId="36634"/>
    <cellStyle name="常规 4 2 2 2 3 2 2 2 2" xfId="36635"/>
    <cellStyle name="常规 4 2 2 2 3 2 2 3" xfId="36636"/>
    <cellStyle name="输出 2 6 3 2" xfId="36637"/>
    <cellStyle name="合計 2 7 5 2 11" xfId="36638"/>
    <cellStyle name="常规 4 2 2 2 3 2 3" xfId="36639"/>
    <cellStyle name="常规 4 2 2 2 3 2 3 2" xfId="36640"/>
    <cellStyle name="常规 4 2 2 2 3 2 3 3" xfId="36641"/>
    <cellStyle name="输出 2 6 3 3" xfId="36642"/>
    <cellStyle name="常规 4 2 2 2 3 2 4" xfId="36643"/>
    <cellStyle name="常规 4 2 2 2 3 3" xfId="36644"/>
    <cellStyle name="常规 4 2 2 2 3 3 2 3" xfId="36645"/>
    <cellStyle name="常规 4 2 2 2 3 4" xfId="36646"/>
    <cellStyle name="常规 4 2 2 2 3 4 2" xfId="36647"/>
    <cellStyle name="常规 4 2 2 2 3 5" xfId="36648"/>
    <cellStyle name="常规 4 2 2 2 3 6" xfId="36649"/>
    <cellStyle name="常规 4 2 2 2 4" xfId="36650"/>
    <cellStyle name="常规 4 2 2 2 4 2" xfId="36651"/>
    <cellStyle name="輸出 2 6 2 4 3 3" xfId="36652"/>
    <cellStyle name="常规 4 2 2 2 4 2 2" xfId="36653"/>
    <cellStyle name="常规 4 2 2 2 4 2 2 2" xfId="36654"/>
    <cellStyle name="常规 4 2 2 2 4 2 2 3" xfId="36655"/>
    <cellStyle name="입력 3 2 2 2" xfId="36656"/>
    <cellStyle name="常规 4 2 2 2 4 2 3" xfId="36657"/>
    <cellStyle name="常规 4 2 2 2 4 3" xfId="36658"/>
    <cellStyle name="輸出 2 6 2 4 4 3" xfId="36659"/>
    <cellStyle name="常规 4 2 2 2 4 3 2" xfId="36660"/>
    <cellStyle name="常规 4 2 2 2 5" xfId="36661"/>
    <cellStyle name="常规 4 2 2 2 5 2" xfId="36662"/>
    <cellStyle name="合計 7 2 3 3" xfId="36663"/>
    <cellStyle name="常规 4 2 2 2 5 2 2" xfId="36664"/>
    <cellStyle name="常规 4 2 2 2 5 2 3" xfId="36665"/>
    <cellStyle name="常规 4 2 2 2 5 3" xfId="36666"/>
    <cellStyle name="常规 4 2 2 2 5 4" xfId="36667"/>
    <cellStyle name="見出し 3 3 2" xfId="36668"/>
    <cellStyle name="常规 4 2 2 2 6" xfId="36669"/>
    <cellStyle name="常规 4 2 2 2 6 2" xfId="36670"/>
    <cellStyle name="見出し 3 3 3" xfId="36671"/>
    <cellStyle name="常规 4 2 2 2 7" xfId="36672"/>
    <cellStyle name="常规 7 19 11" xfId="36673"/>
    <cellStyle name="常规 4 2 2 2 7 2" xfId="36674"/>
    <cellStyle name="常规 7 11 2" xfId="36675"/>
    <cellStyle name="常规 4 2 2 3" xfId="36676"/>
    <cellStyle name="常规 7 11 2 2" xfId="36677"/>
    <cellStyle name="常规 4 2 2 3 2" xfId="36678"/>
    <cellStyle name="常规 7 11 2 2 2" xfId="36679"/>
    <cellStyle name="常规 4 2 2 3 2 2" xfId="36680"/>
    <cellStyle name="输入 2 2 2 3 2 7 3" xfId="36681"/>
    <cellStyle name="合計 9 5 3" xfId="36682"/>
    <cellStyle name="常规 4 2 2 3 2 2 2 2 2" xfId="36683"/>
    <cellStyle name="常规 4 2 2 3 2 2 2 2 3" xfId="36684"/>
    <cellStyle name="常规 4 2 2 3 2 2 2 4" xfId="36685"/>
    <cellStyle name="常规 7 11 2 2 3" xfId="36686"/>
    <cellStyle name="常规 4 2 2 3 2 3" xfId="36687"/>
    <cellStyle name="常规 4 2 2 3 2 3 2" xfId="36688"/>
    <cellStyle name="常规 4 2 2 3 2 3 2 2" xfId="36689"/>
    <cellStyle name="常规 4 2 2 3 2 3 2 3" xfId="36690"/>
    <cellStyle name="常规 4 2 2 3 2 4" xfId="36691"/>
    <cellStyle name="常规 7 11 2 3" xfId="36692"/>
    <cellStyle name="常规 4 2 2 3 3" xfId="36693"/>
    <cellStyle name="常规 4 2 2 3 3 2" xfId="36694"/>
    <cellStyle name="常规 4 2 2 3 3 2 2" xfId="36695"/>
    <cellStyle name="常规 4 2 2 3 3 2 2 2" xfId="36696"/>
    <cellStyle name="常规 4 2 2 3 3 2 2 3" xfId="36697"/>
    <cellStyle name="出力 2" xfId="36698"/>
    <cellStyle name="常规 4 2 2 3 3 2 3" xfId="36699"/>
    <cellStyle name="出力 3" xfId="36700"/>
    <cellStyle name="常规 4 2 2 3 3 2 4" xfId="36701"/>
    <cellStyle name="常规 4 2 2 3 3 3" xfId="36702"/>
    <cellStyle name="常规 4 2 2 3 3 3 2" xfId="36703"/>
    <cellStyle name="常规 4 2 2 3 3 4" xfId="36704"/>
    <cellStyle name="常规 7 11 2 4" xfId="36705"/>
    <cellStyle name="常规 4 2 2 3 4" xfId="36706"/>
    <cellStyle name="常规 4 2 2 3 4 2" xfId="36707"/>
    <cellStyle name="常规 4 2 2 3 4 2 2" xfId="36708"/>
    <cellStyle name="常规 4 2 2 3 4 2 3" xfId="36709"/>
    <cellStyle name="输出 2 2 10" xfId="36710"/>
    <cellStyle name="常规 4 2 2 3 4 3" xfId="36711"/>
    <cellStyle name="输出 2 2 11" xfId="36712"/>
    <cellStyle name="常规 4 2 2 3 4 4" xfId="36713"/>
    <cellStyle name="常规 4 2 2 3 5" xfId="36714"/>
    <cellStyle name="常规 4 2 2 3 5 2" xfId="36715"/>
    <cellStyle name="常规 4 2 2 3 5 3" xfId="36716"/>
    <cellStyle name="見出し 3 4 2" xfId="36717"/>
    <cellStyle name="常规 4 2 2 3 6" xfId="36718"/>
    <cellStyle name="合計 2 2 2 5 3 2" xfId="36719"/>
    <cellStyle name="常规 7 11 3" xfId="36720"/>
    <cellStyle name="常规 4 2 2 4" xfId="36721"/>
    <cellStyle name="常规 7 11 3 2" xfId="36722"/>
    <cellStyle name="常规 4 2 2 4 2" xfId="36723"/>
    <cellStyle name="常规 4 2 2 4 2 2" xfId="36724"/>
    <cellStyle name="常规 4 2 2 4 2 2 2 2" xfId="36725"/>
    <cellStyle name="常规 4 2 2 4 2 2 2 3" xfId="36726"/>
    <cellStyle name="常规 4 2 2 4 2 2 3" xfId="36727"/>
    <cellStyle name="常规 4 2 2 4 2 2 4" xfId="36728"/>
    <cellStyle name="常规 4 2 2 4 2 3" xfId="36729"/>
    <cellStyle name="常规 4 2 2 4 2 4" xfId="36730"/>
    <cellStyle name="常规 7 11 3 3" xfId="36731"/>
    <cellStyle name="常规 4 2 2 4 3" xfId="36732"/>
    <cellStyle name="常规 4 2 2 4 3 2" xfId="36733"/>
    <cellStyle name="常规 4 2 2 4 3 2 2" xfId="36734"/>
    <cellStyle name="常规 4 2 2 4 3 2 3" xfId="36735"/>
    <cellStyle name="常规 4 2 2 4 3 3" xfId="36736"/>
    <cellStyle name="常规 4 2 2 4 3 3 2" xfId="36737"/>
    <cellStyle name="常规 4 2 2 4 3 3 3" xfId="36738"/>
    <cellStyle name="常规 4 5 2 2" xfId="36739"/>
    <cellStyle name="常规 4 2 2 4 4" xfId="36740"/>
    <cellStyle name="常规 4 2 2 4 4 2" xfId="36741"/>
    <cellStyle name="常规 4 2 2 4 4 3" xfId="36742"/>
    <cellStyle name="常规 4 2 2 4 5" xfId="36743"/>
    <cellStyle name="常规 4 2 2 4 5 2" xfId="36744"/>
    <cellStyle name="常规 4 2 2 4 6" xfId="36745"/>
    <cellStyle name="合計 2 2 2 5 3 3" xfId="36746"/>
    <cellStyle name="超链接 2 5 2 4 2 2" xfId="36747"/>
    <cellStyle name="常规 7 11 4" xfId="36748"/>
    <cellStyle name="常规 4 2 2 5" xfId="36749"/>
    <cellStyle name="常规 4 2 2 5 2 2" xfId="36750"/>
    <cellStyle name="輸出 2 6 5 2 3 3" xfId="36751"/>
    <cellStyle name="常规 4 2 2 5 2 2 2" xfId="36752"/>
    <cellStyle name="常规 4 2 2 5 2 2 3" xfId="36753"/>
    <cellStyle name="常规 4 2 2 5 2 3" xfId="36754"/>
    <cellStyle name="常规 4 2 2 5 2 4" xfId="36755"/>
    <cellStyle name="常规 7 11 4 3" xfId="36756"/>
    <cellStyle name="常规 4 2 2 5 3" xfId="36757"/>
    <cellStyle name="常规 4 2 2 5 3 2" xfId="36758"/>
    <cellStyle name="常规 4 2 2 5 3 3" xfId="36759"/>
    <cellStyle name="常规 4 2 2 6 2 2" xfId="36760"/>
    <cellStyle name="常规 4 2 2 6 2 3" xfId="36761"/>
    <cellStyle name="常规 4 2 2 6 3 2" xfId="36762"/>
    <cellStyle name="常规 4 2 2 6 3 3" xfId="36763"/>
    <cellStyle name="計算方式 2 6 5 2 2 2" xfId="36764"/>
    <cellStyle name="常规 4 2 2 6 4" xfId="36765"/>
    <cellStyle name="超链接 3 4 3 3 2 3 4" xfId="36766"/>
    <cellStyle name="常规 7 11 7 2" xfId="36767"/>
    <cellStyle name="常规 4 2 2 8 2" xfId="36768"/>
    <cellStyle name="常规 7 11 8" xfId="36769"/>
    <cellStyle name="常规 4 2 2 9" xfId="36770"/>
    <cellStyle name="常规 4 2 3" xfId="36771"/>
    <cellStyle name="常规 4 2 3 2" xfId="36772"/>
    <cellStyle name="計算方式 2 5 5 9 3" xfId="36773"/>
    <cellStyle name="常规 4 2 3 2 2 2" xfId="36774"/>
    <cellStyle name="常规 7 17" xfId="36775"/>
    <cellStyle name="常规 7 22" xfId="36776"/>
    <cellStyle name="常规 4 2 3 2 2 2 2" xfId="36777"/>
    <cellStyle name="常规 7 17 2" xfId="36778"/>
    <cellStyle name="常规 7 22 2" xfId="36779"/>
    <cellStyle name="常规 4 2 8 3" xfId="36780"/>
    <cellStyle name="輸出 2 2 5 3" xfId="36781"/>
    <cellStyle name="常规 4 2 3 2 2 3 2" xfId="36782"/>
    <cellStyle name="常规 7 18 2" xfId="36783"/>
    <cellStyle name="常规 7 23 2" xfId="36784"/>
    <cellStyle name="常规 4 2 9 3" xfId="36785"/>
    <cellStyle name="輸出 2 2 5 3 3" xfId="36786"/>
    <cellStyle name="常规 4 2 3 2 2 3 2 3" xfId="36787"/>
    <cellStyle name="常规 7 18 2 3" xfId="36788"/>
    <cellStyle name="輸出 2 2 5 4" xfId="36789"/>
    <cellStyle name="汇总 2 6 7 2" xfId="36790"/>
    <cellStyle name="常规 4 2 3 2 2 3 3" xfId="36791"/>
    <cellStyle name="常规 7 18 3" xfId="36792"/>
    <cellStyle name="常规 7 23 3" xfId="36793"/>
    <cellStyle name="輸入 2 3 3 3 11" xfId="36794"/>
    <cellStyle name="常规 4 2 3 2 2 5" xfId="36795"/>
    <cellStyle name="常规 7 25" xfId="36796"/>
    <cellStyle name="常规 7 30" xfId="36797"/>
    <cellStyle name="常规 4 2 3 2 3" xfId="36798"/>
    <cellStyle name="常规 4 2 3 2 3 2" xfId="36799"/>
    <cellStyle name="常规 4 2 3 2 3 2 2" xfId="36800"/>
    <cellStyle name="열어본 하이퍼링크 2 5" xfId="36801"/>
    <cellStyle name="常规 4 2 3 2 3 2 2 2" xfId="36802"/>
    <cellStyle name="常规 4 2 3 2 3 2 3" xfId="36803"/>
    <cellStyle name="常规 4 2 3 2 3 2 4" xfId="36804"/>
    <cellStyle name="常规 4 2 3 2 3 3" xfId="36805"/>
    <cellStyle name="輸出 2 3 5 3" xfId="36806"/>
    <cellStyle name="常规 4 2 3 2 3 3 2" xfId="36807"/>
    <cellStyle name="輸出 2 3 5 4" xfId="36808"/>
    <cellStyle name="常规 4 2 3 2 3 3 3" xfId="36809"/>
    <cellStyle name="常规 4 2 3 2 3 4" xfId="36810"/>
    <cellStyle name="常规 4 2 3 2 4" xfId="36811"/>
    <cellStyle name="常规 4 2 3 2 4 2" xfId="36812"/>
    <cellStyle name="常规 4 4 8 3" xfId="36813"/>
    <cellStyle name="輸出 2 4 4 3" xfId="36814"/>
    <cellStyle name="常规 4 2 3 2 4 2 2" xfId="36815"/>
    <cellStyle name="輸出 2 4 4 4" xfId="36816"/>
    <cellStyle name="常规 4 2 3 2 4 2 3" xfId="36817"/>
    <cellStyle name="常规 4 2 3 2 4 3" xfId="36818"/>
    <cellStyle name="常规 4 2 3 2 4 4" xfId="36819"/>
    <cellStyle name="常规 7 12 2" xfId="36820"/>
    <cellStyle name="常规 4 2 3 3" xfId="36821"/>
    <cellStyle name="常规 5 2 8 3" xfId="36822"/>
    <cellStyle name="輸出 3 2 4 3" xfId="36823"/>
    <cellStyle name="常规 4 2 3 3 2 2 2" xfId="36824"/>
    <cellStyle name="合計 2 2 9 8 3" xfId="36825"/>
    <cellStyle name="常规 4 2 3 3 2 2 2 2" xfId="36826"/>
    <cellStyle name="常规 4 2 3 3 2 2 2 3" xfId="36827"/>
    <cellStyle name="常规 5 2 9 3" xfId="36828"/>
    <cellStyle name="요약 2 3 9" xfId="36829"/>
    <cellStyle name="常规 4 2 3 3 2 3 2" xfId="36830"/>
    <cellStyle name="메모 7" xfId="36831"/>
    <cellStyle name="常规 7 12 2 3" xfId="36832"/>
    <cellStyle name="常规 4 2 3 3 3" xfId="36833"/>
    <cellStyle name="常规 4 2 3 3 3 2" xfId="36834"/>
    <cellStyle name="常规 5 3 8 3" xfId="36835"/>
    <cellStyle name="요약 3 2 9" xfId="36836"/>
    <cellStyle name="常规 4 2 3 3 3 2 2" xfId="36837"/>
    <cellStyle name="常规 4 2 3 3 3 3" xfId="36838"/>
    <cellStyle name="常规 5 3 9 3" xfId="36839"/>
    <cellStyle name="計算方式 2 12" xfId="36840"/>
    <cellStyle name="常规 4 2 3 3 3 3 2" xfId="36841"/>
    <cellStyle name="常规 4 2 3 3 3 4" xfId="36842"/>
    <cellStyle name="메모 8" xfId="36843"/>
    <cellStyle name="常规 7 12 2 4" xfId="36844"/>
    <cellStyle name="常规 4 2 3 3 4" xfId="36845"/>
    <cellStyle name="常规 4 2 3 3 4 2" xfId="36846"/>
    <cellStyle name="常规 4 2 3 3 4 3" xfId="36847"/>
    <cellStyle name="合計 2 2 2 5 4 2" xfId="36848"/>
    <cellStyle name="常规 7 12 3" xfId="36849"/>
    <cellStyle name="常规 4 2 3 4" xfId="36850"/>
    <cellStyle name="常规 7 12 3 2" xfId="36851"/>
    <cellStyle name="常规 4 2 3 4 2" xfId="36852"/>
    <cellStyle name="常规 5 10 9" xfId="36853"/>
    <cellStyle name="常规 7 12 3 3" xfId="36854"/>
    <cellStyle name="常规 4 2 3 4 3" xfId="36855"/>
    <cellStyle name="常规 4 2 3 4 4" xfId="36856"/>
    <cellStyle name="合計 2 2 2 5 4 3" xfId="36857"/>
    <cellStyle name="常规 7 12 4" xfId="36858"/>
    <cellStyle name="常规 4 2 3 5" xfId="36859"/>
    <cellStyle name="输出 2 2 2 7" xfId="36860"/>
    <cellStyle name="常规 4 2 3 5 2 2" xfId="36861"/>
    <cellStyle name="常规 5 11 9 2" xfId="36862"/>
    <cellStyle name="常规 4 2 3 5 4" xfId="36863"/>
    <cellStyle name="常规 7 12 5" xfId="36864"/>
    <cellStyle name="常规 4 2 3 6" xfId="36865"/>
    <cellStyle name="常规 7 12 5 2" xfId="36866"/>
    <cellStyle name="常规 4 2 3 6 2" xfId="36867"/>
    <cellStyle name="常规 5 12 9" xfId="36868"/>
    <cellStyle name="常规 7 12 5 3" xfId="36869"/>
    <cellStyle name="常规 4 2 3 6 3" xfId="36870"/>
    <cellStyle name="常规 5 4 10" xfId="36871"/>
    <cellStyle name="常规 4 2 4" xfId="36872"/>
    <cellStyle name="常规 4 2 4 2 3 2 2" xfId="36873"/>
    <cellStyle name="常规 4 2 4 2 4" xfId="36874"/>
    <cellStyle name="常规 4 2 4 3 2 2 2" xfId="36875"/>
    <cellStyle name="常规 7 13 2 3" xfId="36876"/>
    <cellStyle name="超链接 3 7 2 2 2 4" xfId="36877"/>
    <cellStyle name="常规 4 2 4 3 3" xfId="36878"/>
    <cellStyle name="常规 4 2 4 3 3 3" xfId="36879"/>
    <cellStyle name="常规 7 13 2 4" xfId="36880"/>
    <cellStyle name="常规 4 2 4 3 4" xfId="36881"/>
    <cellStyle name="常规 7 13 3 3" xfId="36882"/>
    <cellStyle name="常规 4 2 4 4 3" xfId="36883"/>
    <cellStyle name="常规 4 2 4 4 4" xfId="36884"/>
    <cellStyle name="常规 7 13 4 2" xfId="36885"/>
    <cellStyle name="常规 4 2 4 5 2" xfId="36886"/>
    <cellStyle name="常规 7 13 4 3" xfId="36887"/>
    <cellStyle name="常规 4 2 4 5 3" xfId="36888"/>
    <cellStyle name="常规 7 13 6" xfId="36889"/>
    <cellStyle name="常规 4 2 4 7" xfId="36890"/>
    <cellStyle name="常规 4 2 5" xfId="36891"/>
    <cellStyle name="常规 4 2 5 2 2 2 3" xfId="36892"/>
    <cellStyle name="注释 2 2 3 2 10" xfId="36893"/>
    <cellStyle name="常规 4 2 5 2 3" xfId="36894"/>
    <cellStyle name="常规 7 14 2 2" xfId="36895"/>
    <cellStyle name="常规 4 2 5 3 2" xfId="36896"/>
    <cellStyle name="常规 7 14 2 3" xfId="36897"/>
    <cellStyle name="常规 4 2 5 3 3" xfId="36898"/>
    <cellStyle name="常规 4 2 5 3 3 2" xfId="36899"/>
    <cellStyle name="常规 4 2 5 3 3 3" xfId="36900"/>
    <cellStyle name="常规 7 14 2 4" xfId="36901"/>
    <cellStyle name="常规 4 2 5 3 4" xfId="36902"/>
    <cellStyle name="常规 7 14 3 3" xfId="36903"/>
    <cellStyle name="常规 4 2 5 4 3" xfId="36904"/>
    <cellStyle name="常规 7 14 4 2" xfId="36905"/>
    <cellStyle name="常规 4 2 5 5 2" xfId="36906"/>
    <cellStyle name="常规 4 2 6" xfId="36907"/>
    <cellStyle name="合計 2 10 5" xfId="36908"/>
    <cellStyle name="常规 4 2 6 2 2" xfId="36909"/>
    <cellStyle name="合計 2 10 6" xfId="36910"/>
    <cellStyle name="常规 4 2 6 2 3" xfId="36911"/>
    <cellStyle name="合計 2 10 7" xfId="36912"/>
    <cellStyle name="常规 4 2 6 2 4" xfId="36913"/>
    <cellStyle name="輸出 2 2 2 3" xfId="36914"/>
    <cellStyle name="常规 7 15 2" xfId="36915"/>
    <cellStyle name="常规 7 20 2" xfId="36916"/>
    <cellStyle name="常规 4 2 6 3" xfId="36917"/>
    <cellStyle name="常规 7 15 2 3" xfId="36918"/>
    <cellStyle name="常规 4 2 6 3 3" xfId="36919"/>
    <cellStyle name="常规 49 2 5 2 2 2" xfId="36920"/>
    <cellStyle name="輸出 2 2 2 4" xfId="36921"/>
    <cellStyle name="汇总 2 6 4 2" xfId="36922"/>
    <cellStyle name="合計 2 2 2 5 7 2" xfId="36923"/>
    <cellStyle name="常规 7 15 3" xfId="36924"/>
    <cellStyle name="常规 7 20 3" xfId="36925"/>
    <cellStyle name="常规 4 2 6 4" xfId="36926"/>
    <cellStyle name="常规 4 2 7" xfId="36927"/>
    <cellStyle name="常规 4 2 7 2 2" xfId="36928"/>
    <cellStyle name="常规 4 2 7 2 3" xfId="36929"/>
    <cellStyle name="輸出 2 2 3 3" xfId="36930"/>
    <cellStyle name="常规 7 16 2" xfId="36931"/>
    <cellStyle name="常规 7 21 2" xfId="36932"/>
    <cellStyle name="常规 4 2 7 3" xfId="36933"/>
    <cellStyle name="輸出 2 2 3 3 2" xfId="36934"/>
    <cellStyle name="常规 7 16 2 2" xfId="36935"/>
    <cellStyle name="常规 4 2 7 3 2" xfId="36936"/>
    <cellStyle name="輸出 2 2 3 3 3" xfId="36937"/>
    <cellStyle name="常规 7 16 2 3" xfId="36938"/>
    <cellStyle name="常规 4 2 7 3 3" xfId="36939"/>
    <cellStyle name="輸出 2 2 3 4" xfId="36940"/>
    <cellStyle name="汇总 2 6 5 2" xfId="36941"/>
    <cellStyle name="合計 2 2 2 5 8 2" xfId="36942"/>
    <cellStyle name="常规 7 16 3" xfId="36943"/>
    <cellStyle name="常规 7 21 3" xfId="36944"/>
    <cellStyle name="常规 4 2 7 4" xfId="36945"/>
    <cellStyle name="常规 4 2 8" xfId="36946"/>
    <cellStyle name="常规 4 2 9" xfId="36947"/>
    <cellStyle name="常规 4 2 9 2 2" xfId="36948"/>
    <cellStyle name="常规 4 3" xfId="36949"/>
    <cellStyle name="常规 4 3 10 2" xfId="36950"/>
    <cellStyle name="常规 4 3 11" xfId="36951"/>
    <cellStyle name="常规 4 3 12" xfId="36952"/>
    <cellStyle name="常规 4 3 2" xfId="36953"/>
    <cellStyle name="常规 4 3 2 2" xfId="36954"/>
    <cellStyle name="常规 4 3 2 2 2" xfId="36955"/>
    <cellStyle name="檢查儲存格 2 4 4" xfId="36956"/>
    <cellStyle name="常规 4 3 2 2 2 2" xfId="36957"/>
    <cellStyle name="常规 4 3 2 2 2 2 2" xfId="36958"/>
    <cellStyle name="常规 6 3 2 2 4" xfId="36959"/>
    <cellStyle name="常规 4 3 2 2 2 2 2 2 2" xfId="36960"/>
    <cellStyle name="常规 4 3 2 2 2 2 2 2 3" xfId="36961"/>
    <cellStyle name="常规 4 3 2 2 2 2 2 4" xfId="36962"/>
    <cellStyle name="常规 4 3 2 2 2 2 3" xfId="36963"/>
    <cellStyle name="常规 6 3 2 2 5" xfId="36964"/>
    <cellStyle name="常规 4 3 2 2 2 2 4" xfId="36965"/>
    <cellStyle name="常规 4 3 2 2 2 3 2 3" xfId="36966"/>
    <cellStyle name="常规 48 2 4 3" xfId="36967"/>
    <cellStyle name="常规 4 3 2 2 3" xfId="36968"/>
    <cellStyle name="檢查儲存格 2 5 4" xfId="36969"/>
    <cellStyle name="常规 4 3 2 2 3 2" xfId="36970"/>
    <cellStyle name="常规 4 3 2 2 3 2 2" xfId="36971"/>
    <cellStyle name="常规 6 3 3 2 4" xfId="36972"/>
    <cellStyle name="常规 4 3 2 2 3 2 2 3" xfId="36973"/>
    <cellStyle name="常规 4 3 2 2 3 2 3" xfId="36974"/>
    <cellStyle name="常规 6 3 3 2 5" xfId="36975"/>
    <cellStyle name="常规 4 3 2 2 3 2 4" xfId="36976"/>
    <cellStyle name="常规 4 3 2 2 4" xfId="36977"/>
    <cellStyle name="檢查儲存格 2 6 4" xfId="36978"/>
    <cellStyle name="常规 4 3 2 2 4 2" xfId="36979"/>
    <cellStyle name="常规 4 3 2 2 4 2 2" xfId="36980"/>
    <cellStyle name="常规 4 3 2 2 4 2 3" xfId="36981"/>
    <cellStyle name="常规 4 3 2 2 5" xfId="36982"/>
    <cellStyle name="常规 4 3 2 2 6" xfId="36983"/>
    <cellStyle name="常规 4 3 2 3" xfId="36984"/>
    <cellStyle name="常规 4 3 2 3 2" xfId="36985"/>
    <cellStyle name="常规 4 3 2 3 2 2" xfId="36986"/>
    <cellStyle name="常规 4 3 2 3 2 2 2" xfId="36987"/>
    <cellStyle name="常规 6 4 2 2 4" xfId="36988"/>
    <cellStyle name="常规 4 3 2 3 2 2 2 3" xfId="36989"/>
    <cellStyle name="常规 4 3 2 3 2 2 3" xfId="36990"/>
    <cellStyle name="常规 6 4 2 2 5" xfId="36991"/>
    <cellStyle name="常规 4 3 2 3 2 2 4" xfId="36992"/>
    <cellStyle name="출력 3 10 2" xfId="36993"/>
    <cellStyle name="常规 4 3 2 3 3" xfId="36994"/>
    <cellStyle name="常规 4 3 2 3 3 2" xfId="36995"/>
    <cellStyle name="常规 4 3 2 3 3 2 2" xfId="36996"/>
    <cellStyle name="常规 4 3 2 3 3 2 3" xfId="36997"/>
    <cellStyle name="출력 3 10 3" xfId="36998"/>
    <cellStyle name="一般 680 2" xfId="36999"/>
    <cellStyle name="常规 4 3 2 3 4" xfId="37000"/>
    <cellStyle name="一般 680 2 2" xfId="37001"/>
    <cellStyle name="常规 4 3 2 3 4 2" xfId="37002"/>
    <cellStyle name="常规 4 3 2 4" xfId="37003"/>
    <cellStyle name="常规 4 3 2 4 2" xfId="37004"/>
    <cellStyle name="常规 4 3 2 4 2 2" xfId="37005"/>
    <cellStyle name="常规 4 3 2 4 2 2 2" xfId="37006"/>
    <cellStyle name="常规 4 3 2 4 2 2 3" xfId="37007"/>
    <cellStyle name="출력 3 11 2" xfId="37008"/>
    <cellStyle name="常规 4 3 2 4 3" xfId="37009"/>
    <cellStyle name="常规 4 3 2 4 3 2" xfId="37010"/>
    <cellStyle name="출력 3 11 3" xfId="37011"/>
    <cellStyle name="常规 4 3 2 4 4" xfId="37012"/>
    <cellStyle name="常规 4 3 2 5" xfId="37013"/>
    <cellStyle name="常规 4 3 2 5 2" xfId="37014"/>
    <cellStyle name="常规 4 3 2 5 3" xfId="37015"/>
    <cellStyle name="常规 4 3 2 5 4" xfId="37016"/>
    <cellStyle name="常规 4 3 2 6 3" xfId="37017"/>
    <cellStyle name="常规 4 3 2 7" xfId="37018"/>
    <cellStyle name="常规 4 3 2 8" xfId="37019"/>
    <cellStyle name="常规 4 3 3 2" xfId="37020"/>
    <cellStyle name="输入 2 6 11" xfId="37021"/>
    <cellStyle name="常规 4 3 3 2 2" xfId="37022"/>
    <cellStyle name="常规 4 3 3 2 2 2" xfId="37023"/>
    <cellStyle name="常规 7 16 9 2" xfId="37024"/>
    <cellStyle name="常规 4 3 3 2 2 3" xfId="37025"/>
    <cellStyle name="常规 7 16 9 3" xfId="37026"/>
    <cellStyle name="常规 4 3 3 2 2 4" xfId="37027"/>
    <cellStyle name="输入 2 6 12" xfId="37028"/>
    <cellStyle name="常规 4 3 3 2 3" xfId="37029"/>
    <cellStyle name="常规 4 3 3 2 3 2" xfId="37030"/>
    <cellStyle name="常规 4 3 3 2 3 3" xfId="37031"/>
    <cellStyle name="常规 4 3 3 2 3 4" xfId="37032"/>
    <cellStyle name="常规 4 3 3 2 4" xfId="37033"/>
    <cellStyle name="輔色1 2 2 2 2 2" xfId="37034"/>
    <cellStyle name="常规 4 3 3 3" xfId="37035"/>
    <cellStyle name="常规 4 3 3 3 2" xfId="37036"/>
    <cellStyle name="常规 4 3 3 3 2 2" xfId="37037"/>
    <cellStyle name="常规 6 16 8" xfId="37038"/>
    <cellStyle name="常规 7 17 9 3" xfId="37039"/>
    <cellStyle name="常规 4 3 3 3 2 4" xfId="37040"/>
    <cellStyle name="常规 4 3 3 3 3 2" xfId="37041"/>
    <cellStyle name="常规 6 17 8" xfId="37042"/>
    <cellStyle name="常规 4 3 3 3 3 3" xfId="37043"/>
    <cellStyle name="常规 6 17 9" xfId="37044"/>
    <cellStyle name="常规 4 3 3 4" xfId="37045"/>
    <cellStyle name="常规 4 3 3 4 2" xfId="37046"/>
    <cellStyle name="常规 4 3 3 4 2 2" xfId="37047"/>
    <cellStyle name="常规 4 3 3 4 3" xfId="37048"/>
    <cellStyle name="常规 4 3 3 4 4" xfId="37049"/>
    <cellStyle name="常规 4 3 3 5" xfId="37050"/>
    <cellStyle name="백분율_HOBONG" xfId="37051"/>
    <cellStyle name="常规 4 3 3 5 2" xfId="37052"/>
    <cellStyle name="常规 4 3 3 5 3" xfId="37053"/>
    <cellStyle name="常规 4 3 3 6 2" xfId="37054"/>
    <cellStyle name="常规 4 3 3 7" xfId="37055"/>
    <cellStyle name="常规 4 3 4 2 4" xfId="37056"/>
    <cellStyle name="常规 4 3 4 4" xfId="37057"/>
    <cellStyle name="常规 4 3 4 4 3" xfId="37058"/>
    <cellStyle name="常规 4 3 4 5" xfId="37059"/>
    <cellStyle name="常规 4 3 4 5 2" xfId="37060"/>
    <cellStyle name="常规 4 3 4 6" xfId="37061"/>
    <cellStyle name="常规 4 3 5 2 2" xfId="37062"/>
    <cellStyle name="超链接 3 7 3 3 2 3" xfId="37063"/>
    <cellStyle name="常规 4 3 5 3 2" xfId="37064"/>
    <cellStyle name="常规 4 3 8" xfId="37065"/>
    <cellStyle name="常规 4 3 9" xfId="37066"/>
    <cellStyle name="常规 4 4" xfId="37067"/>
    <cellStyle name="常规 4 4 10" xfId="37068"/>
    <cellStyle name="常规 4 4 11" xfId="37069"/>
    <cellStyle name="常规 4 4 12" xfId="37070"/>
    <cellStyle name="常规 4 4 13" xfId="37071"/>
    <cellStyle name="常规 4 4 14" xfId="37072"/>
    <cellStyle name="常规 4 4 2" xfId="37073"/>
    <cellStyle name="常规 4 4 2 2" xfId="37074"/>
    <cellStyle name="常规 4 4 2 2 2 2 2" xfId="37075"/>
    <cellStyle name="常规 4 4 2 2 2 2 2 2 2" xfId="37076"/>
    <cellStyle name="常规 4 4 2 2 2 2 2 3" xfId="37077"/>
    <cellStyle name="常规 4 4 2 2 2 3 2" xfId="37078"/>
    <cellStyle name="常规 4 4 2 2 2 3 4" xfId="37079"/>
    <cellStyle name="常规 4 4 2 2 2 4 2" xfId="37080"/>
    <cellStyle name="常规 4 4 2 2 2 5 2" xfId="37081"/>
    <cellStyle name="注释 2 17" xfId="37082"/>
    <cellStyle name="常规 4 4 2 2 8" xfId="37083"/>
    <cellStyle name="常规 4 4 2 3" xfId="37084"/>
    <cellStyle name="常规 4 4 2 3 2" xfId="37085"/>
    <cellStyle name="常规 4 4 2 3 2 4" xfId="37086"/>
    <cellStyle name="常规 4 4 2 3 3" xfId="37087"/>
    <cellStyle name="計算方式 2 5 2 4 2 9 2" xfId="37088"/>
    <cellStyle name="常规 4 4 2 3 4" xfId="37089"/>
    <cellStyle name="常规 4 4 2 3 4 2" xfId="37090"/>
    <cellStyle name="計算方式 2 5 2 4 2 9 3" xfId="37091"/>
    <cellStyle name="常规 4 4 2 3 5" xfId="37092"/>
    <cellStyle name="常规 4 4 2 4" xfId="37093"/>
    <cellStyle name="常规 4 4 2 4 2" xfId="37094"/>
    <cellStyle name="常规 4 4 2 4 2 2 2" xfId="37095"/>
    <cellStyle name="合計 2 2 5 2 2" xfId="37096"/>
    <cellStyle name="常规 4 4 2 4 3" xfId="37097"/>
    <cellStyle name="合計 2 2 5 2 2 2" xfId="37098"/>
    <cellStyle name="常规 4 4 2 4 3 2" xfId="37099"/>
    <cellStyle name="合計 2 2 5 2 3" xfId="37100"/>
    <cellStyle name="常规 4 4 2 4 4" xfId="37101"/>
    <cellStyle name="合計 2 2 5 2 3 2" xfId="37102"/>
    <cellStyle name="常规 4 4 2 4 4 2" xfId="37103"/>
    <cellStyle name="合計 2 2 5 2 4" xfId="37104"/>
    <cellStyle name="常规 4 4 2 4 5" xfId="37105"/>
    <cellStyle name="常规 4 4 2 5" xfId="37106"/>
    <cellStyle name="常规 4 4 2 5 2" xfId="37107"/>
    <cellStyle name="合計 2 2 5 3 2" xfId="37108"/>
    <cellStyle name="常规 4 4 2 5 3" xfId="37109"/>
    <cellStyle name="쉼표 [0] 2 3 3" xfId="37110"/>
    <cellStyle name="常规 4 4 2 5 3 2" xfId="37111"/>
    <cellStyle name="合計 2 2 5 3 3" xfId="37112"/>
    <cellStyle name="常规 4 4 2 5 4" xfId="37113"/>
    <cellStyle name="常规 4 4 2 6" xfId="37114"/>
    <cellStyle name="合計 2 2 5 4 2" xfId="37115"/>
    <cellStyle name="常规 4 4 2 6 3" xfId="37116"/>
    <cellStyle name="常规 4 4 2 6 3 2" xfId="37117"/>
    <cellStyle name="常规 4 4 2 7" xfId="37118"/>
    <cellStyle name="常规 7 2 3 2 2 2" xfId="37119"/>
    <cellStyle name="常规 4 4 2 8" xfId="37120"/>
    <cellStyle name="常规 7 2 3 2 2 3" xfId="37121"/>
    <cellStyle name="常规 4 4 2 9" xfId="37122"/>
    <cellStyle name="常规 4 4 3" xfId="37123"/>
    <cellStyle name="常规 4 4 3 2" xfId="37124"/>
    <cellStyle name="常规 4 4 3 2 2" xfId="37125"/>
    <cellStyle name="输入 2 2 6 7" xfId="37126"/>
    <cellStyle name="常规 4 4 3 2 2 2" xfId="37127"/>
    <cellStyle name="输入 2 2 6 8" xfId="37128"/>
    <cellStyle name="常规 4 4 3 2 2 3" xfId="37129"/>
    <cellStyle name="输入 2 2 6 9" xfId="37130"/>
    <cellStyle name="合計 2 5 3 3 2 6 2" xfId="37131"/>
    <cellStyle name="常规 4 4 3 2 2 4" xfId="37132"/>
    <cellStyle name="計算方式 2 6 6 2 10" xfId="37133"/>
    <cellStyle name="常规 4 4 3 2 3" xfId="37134"/>
    <cellStyle name="常规 4 4 3 2 3 2" xfId="37135"/>
    <cellStyle name="常规 4 4 3 2 3 3" xfId="37136"/>
    <cellStyle name="常规 4 4 3 2 3 3 2" xfId="37137"/>
    <cellStyle name="合計 2 5 3 3 2 7 2" xfId="37138"/>
    <cellStyle name="常规 4 4 3 2 3 4" xfId="37139"/>
    <cellStyle name="計算方式 2 6 6 2 11" xfId="37140"/>
    <cellStyle name="常规 4 4 3 2 4" xfId="37141"/>
    <cellStyle name="常规 4 4 3 2 4 2" xfId="37142"/>
    <cellStyle name="常规 4 4 3 2 5 2" xfId="37143"/>
    <cellStyle name="常规 4 4 3 3" xfId="37144"/>
    <cellStyle name="常规 4 4 3 3 2" xfId="37145"/>
    <cellStyle name="常规 4 4 3 3 3" xfId="37146"/>
    <cellStyle name="常规 4 4 3 3 4" xfId="37147"/>
    <cellStyle name="常规 4 4 3 3 4 2" xfId="37148"/>
    <cellStyle name="常规 4 4 3 4" xfId="37149"/>
    <cellStyle name="常规 4 4 3 4 2" xfId="37150"/>
    <cellStyle name="合計 2 2 6 2 2" xfId="37151"/>
    <cellStyle name="常规 4 4 3 4 3" xfId="37152"/>
    <cellStyle name="輸入 2 3 2 4 2 6" xfId="37153"/>
    <cellStyle name="合計 2 2 6 2 2 2" xfId="37154"/>
    <cellStyle name="常规 4 4 3 4 3 2" xfId="37155"/>
    <cellStyle name="合計 2 2 6 2 3" xfId="37156"/>
    <cellStyle name="常规 4 4 3 4 4" xfId="37157"/>
    <cellStyle name="常规 4 4 3 5" xfId="37158"/>
    <cellStyle name="常规 4 4 3 5 2" xfId="37159"/>
    <cellStyle name="常规 4 4 4 2 2" xfId="37160"/>
    <cellStyle name="常规 4 4 4 2 3" xfId="37161"/>
    <cellStyle name="常规 4 4 4 2 4" xfId="37162"/>
    <cellStyle name="요약 2 2 2 4 11" xfId="37163"/>
    <cellStyle name="常规 4 4 4 3 2" xfId="37164"/>
    <cellStyle name="常规 4 4 4 3 3" xfId="37165"/>
    <cellStyle name="輸入 2 3 3 3 2 6" xfId="37166"/>
    <cellStyle name="常规 4 4 4 3 3 2" xfId="37167"/>
    <cellStyle name="常规 4 4 4 3 4" xfId="37168"/>
    <cellStyle name="常规 4 4 5 2 2 2" xfId="37169"/>
    <cellStyle name="常规 4 4 5 2 2 3" xfId="37170"/>
    <cellStyle name="常规 4 4 5 3 2" xfId="37171"/>
    <cellStyle name="常规 4 4 5 3 3" xfId="37172"/>
    <cellStyle name="常规 4 4 5 3 4" xfId="37173"/>
    <cellStyle name="常规 4 4 5 4 2" xfId="37174"/>
    <cellStyle name="常规 4 4 5 6" xfId="37175"/>
    <cellStyle name="常规 4 4 6 3" xfId="37176"/>
    <cellStyle name="常规 4 4 6 4" xfId="37177"/>
    <cellStyle name="常规 4 4 7 3" xfId="37178"/>
    <cellStyle name="常规 4 4 7 3 2" xfId="37179"/>
    <cellStyle name="常规 4 4 8" xfId="37180"/>
    <cellStyle name="常规 4 4 9" xfId="37181"/>
    <cellStyle name="常规 4 5" xfId="37182"/>
    <cellStyle name="常规 4 5 2" xfId="37183"/>
    <cellStyle name="常规 4 5 2 2 2" xfId="37184"/>
    <cellStyle name="常规 4 5 2 2 2 2 2" xfId="37185"/>
    <cellStyle name="常规 4 5 2 2 2 2 3" xfId="37186"/>
    <cellStyle name="常规 4 5 2 2 2 3" xfId="37187"/>
    <cellStyle name="注释 2" xfId="37188"/>
    <cellStyle name="常规 4 5 2 2 3" xfId="37189"/>
    <cellStyle name="注释 3" xfId="37190"/>
    <cellStyle name="計算方式 2 5 2 5 2 8 2" xfId="37191"/>
    <cellStyle name="常规 4 5 2 2 4" xfId="37192"/>
    <cellStyle name="警告文字 2 2 2 2" xfId="37193"/>
    <cellStyle name="常规 4 5 2 3" xfId="37194"/>
    <cellStyle name="警告文字 2 2 2 2 2" xfId="37195"/>
    <cellStyle name="常规 4 5 2 3 2" xfId="37196"/>
    <cellStyle name="常规 4 5 2 3 3" xfId="37197"/>
    <cellStyle name="計算方式 2 5 2 5 2 9 2" xfId="37198"/>
    <cellStyle name="常规 4 5 2 3 4" xfId="37199"/>
    <cellStyle name="警告文字 2 2 2 3" xfId="37200"/>
    <cellStyle name="常规 4 5 2 4" xfId="37201"/>
    <cellStyle name="常规 4 5 2 4 2" xfId="37202"/>
    <cellStyle name="合計 2 3 5 2 2" xfId="37203"/>
    <cellStyle name="常规 4 5 2 4 3" xfId="37204"/>
    <cellStyle name="常规 4 5 2 5 2" xfId="37205"/>
    <cellStyle name="警告文字 2 2 2 5" xfId="37206"/>
    <cellStyle name="常规 4 5 2 6" xfId="37207"/>
    <cellStyle name="常规 4 5 3 2" xfId="37208"/>
    <cellStyle name="常规 4 5 3 2 2" xfId="37209"/>
    <cellStyle name="常规 4 5 3 2 3" xfId="37210"/>
    <cellStyle name="常规 4 5 3 2 4" xfId="37211"/>
    <cellStyle name="警告文字 2 2 3 2" xfId="37212"/>
    <cellStyle name="常规 4 5 3 3" xfId="37213"/>
    <cellStyle name="常规 4 5 3 3 2" xfId="37214"/>
    <cellStyle name="常规 4 5 3 3 3" xfId="37215"/>
    <cellStyle name="警告文字 2 2 3 3" xfId="37216"/>
    <cellStyle name="常规 4 5 3 4" xfId="37217"/>
    <cellStyle name="常规 4 5 3 4 2" xfId="37218"/>
    <cellStyle name="常规 4 5 4 2 2" xfId="37219"/>
    <cellStyle name="常规 4 5 4 2 3" xfId="37220"/>
    <cellStyle name="常规 4 5 4 3 2" xfId="37221"/>
    <cellStyle name="常规 4 5 4 3 3" xfId="37222"/>
    <cellStyle name="常规 4 6" xfId="37223"/>
    <cellStyle name="常规 4 6 2 2" xfId="37224"/>
    <cellStyle name="常规 4 6 2 2 2" xfId="37225"/>
    <cellStyle name="常规 4 6 2 2 3" xfId="37226"/>
    <cellStyle name="常规 4 6 2 2 4" xfId="37227"/>
    <cellStyle name="警告文字 2 3 2 2" xfId="37228"/>
    <cellStyle name="常规 4 6 2 3" xfId="37229"/>
    <cellStyle name="常规 4 6 6" xfId="37230"/>
    <cellStyle name="常规 4 7" xfId="37231"/>
    <cellStyle name="常规 4 7 2" xfId="37232"/>
    <cellStyle name="常规 4 7 2 2" xfId="37233"/>
    <cellStyle name="常规 4 7 2 2 2" xfId="37234"/>
    <cellStyle name="常规 8 11 2" xfId="37235"/>
    <cellStyle name="警告文字 2 4 2 2" xfId="37236"/>
    <cellStyle name="計算方式 2 3 3 3 4 2" xfId="37237"/>
    <cellStyle name="常规 4 7 2 3" xfId="37238"/>
    <cellStyle name="常规 8 11 3" xfId="37239"/>
    <cellStyle name="警告文字 2 4 2 3" xfId="37240"/>
    <cellStyle name="計算方式 2 3 3 3 4 3" xfId="37241"/>
    <cellStyle name="常规 4 7 2 4" xfId="37242"/>
    <cellStyle name="常规 8 11 4" xfId="37243"/>
    <cellStyle name="千位分隔[0] 2 2 2 2" xfId="37244"/>
    <cellStyle name="常规 4 7 2 5" xfId="37245"/>
    <cellStyle name="常规 4 7 6" xfId="37246"/>
    <cellStyle name="常规 4 8" xfId="37247"/>
    <cellStyle name="常规 4 8 2" xfId="37248"/>
    <cellStyle name="常规 4 8 3" xfId="37249"/>
    <cellStyle name="常规 4 8 5" xfId="37250"/>
    <cellStyle name="常规 9 8 2 2" xfId="37251"/>
    <cellStyle name="常规 4 9" xfId="37252"/>
    <cellStyle name="常规 4 9 2 2" xfId="37253"/>
    <cellStyle name="常规 4 9 3 2" xfId="37254"/>
    <cellStyle name="好_StartUp_2013 JP Golden Week 試算" xfId="37255"/>
    <cellStyle name="常规 4_北美" xfId="37256"/>
    <cellStyle name="常规 5 4 2 3 4" xfId="37257"/>
    <cellStyle name="常规 40 2 2 2" xfId="37258"/>
    <cellStyle name="常规 40 2 3" xfId="37259"/>
    <cellStyle name="常规 40 3 2" xfId="37260"/>
    <cellStyle name="常规 40 4" xfId="37261"/>
    <cellStyle name="常规 42 15" xfId="37262"/>
    <cellStyle name="輸出 2 5 2 5 2 9" xfId="37263"/>
    <cellStyle name="常规 42 2 2 2 3" xfId="37264"/>
    <cellStyle name="常规 42 2 2 3 3" xfId="37265"/>
    <cellStyle name="超链接 3 4 3 6 2 2" xfId="37266"/>
    <cellStyle name="常规 42 2 2 6" xfId="37267"/>
    <cellStyle name="常规 42 2 3" xfId="37268"/>
    <cellStyle name="常规 42 2 4" xfId="37269"/>
    <cellStyle name="常规 42 2 5" xfId="37270"/>
    <cellStyle name="常规 49 4 2 2" xfId="37271"/>
    <cellStyle name="輸出 2 6 6 2 6 2" xfId="37272"/>
    <cellStyle name="常规 42 2 6" xfId="37273"/>
    <cellStyle name="常规 49 4 2 3" xfId="37274"/>
    <cellStyle name="常规 42 2 6 3" xfId="37275"/>
    <cellStyle name="輸出 2 6 6 2 6 3" xfId="37276"/>
    <cellStyle name="常规 42 2 7" xfId="37277"/>
    <cellStyle name="常规 49 4 2 4" xfId="37278"/>
    <cellStyle name="常规 42 3 2" xfId="37279"/>
    <cellStyle name="壞_PFS-SJX-110623(5500T Add KHH)" xfId="37280"/>
    <cellStyle name="合計 2 5 6 2 6" xfId="37281"/>
    <cellStyle name="常规 42 3 2 2 2 2" xfId="37282"/>
    <cellStyle name="壞_PFS-SJX-110623(5500T Add KHH) 2" xfId="37283"/>
    <cellStyle name="合計 2 5 6 2 6 2" xfId="37284"/>
    <cellStyle name="常规 42 3 2 2 2 2 2" xfId="37285"/>
    <cellStyle name="合計 2 5 6 2 7" xfId="37286"/>
    <cellStyle name="常规 42 3 2 2 2 3" xfId="37287"/>
    <cellStyle name="常规 42 3 2 2 3 2" xfId="37288"/>
    <cellStyle name="常规 42 3 2 2 3 2 2" xfId="37289"/>
    <cellStyle name="常规 42 3 2 2 3 3" xfId="37290"/>
    <cellStyle name="常规 42 3 2 2 5" xfId="37291"/>
    <cellStyle name="常规 42 3 2 2 5 2" xfId="37292"/>
    <cellStyle name="常规 42 3 2 2 6" xfId="37293"/>
    <cellStyle name="常规 42 3 2 3 2" xfId="37294"/>
    <cellStyle name="常规 42 3 2 3 2 2 2" xfId="37295"/>
    <cellStyle name="常规 42 3 2 3 3" xfId="37296"/>
    <cellStyle name="常规 42 3 2 3 3 3" xfId="37297"/>
    <cellStyle name="常规 42 3 2 3 4" xfId="37298"/>
    <cellStyle name="常规 42 3 2 3 4 2" xfId="37299"/>
    <cellStyle name="常规 42 3 2 3 5" xfId="37300"/>
    <cellStyle name="常规 42 3 2 3 6" xfId="37301"/>
    <cellStyle name="輸出 2 10 7 3" xfId="37302"/>
    <cellStyle name="常规 42 3 2 4" xfId="37303"/>
    <cellStyle name="常规 42 3 2 4 2" xfId="37304"/>
    <cellStyle name="常规 42 3 2 4 3" xfId="37305"/>
    <cellStyle name="常规 42 3 2 5 3" xfId="37306"/>
    <cellStyle name="常规 42 3 2 8" xfId="37307"/>
    <cellStyle name="常规 42 3 3" xfId="37308"/>
    <cellStyle name="常规 42 3 3 2" xfId="37309"/>
    <cellStyle name="計算方式 2 2 2 4 2 5" xfId="37310"/>
    <cellStyle name="常规 42 3 3 2 2" xfId="37311"/>
    <cellStyle name="輸出 2 10 8 2" xfId="37312"/>
    <cellStyle name="常规 42 3 3 3" xfId="37313"/>
    <cellStyle name="常规 42 3 4" xfId="37314"/>
    <cellStyle name="計算方式 2 2 2 5 2 5" xfId="37315"/>
    <cellStyle name="常规 42 3 4 2 2" xfId="37316"/>
    <cellStyle name="常规 42 3 5" xfId="37317"/>
    <cellStyle name="常规 42 6 2 4 2 2" xfId="37318"/>
    <cellStyle name="常规 49 4 3 2" xfId="37319"/>
    <cellStyle name="輔色4 2 3 5" xfId="37320"/>
    <cellStyle name="常规 42 3 5 2" xfId="37321"/>
    <cellStyle name="常规 49 4 3 2 2" xfId="37322"/>
    <cellStyle name="輔色4 2 4 5" xfId="37323"/>
    <cellStyle name="常规 42 3 6 2" xfId="37324"/>
    <cellStyle name="常规 49 4 3 3 2" xfId="37325"/>
    <cellStyle name="常规 42 4" xfId="37326"/>
    <cellStyle name="常规 42 4 10" xfId="37327"/>
    <cellStyle name="常规 42 4 2" xfId="37328"/>
    <cellStyle name="計算方式 2 3 2 5 2 9" xfId="37329"/>
    <cellStyle name="常规 42 4 2 2" xfId="37330"/>
    <cellStyle name="計算方式 2 3 2 5 2 9 2" xfId="37331"/>
    <cellStyle name="計算方式 2 2 3 3 2 5" xfId="37332"/>
    <cellStyle name="常规 42 4 2 2 2" xfId="37333"/>
    <cellStyle name="計算方式 2 2 3 3 2 5 2" xfId="37334"/>
    <cellStyle name="常规 42 4 2 2 2 2" xfId="37335"/>
    <cellStyle name="常规 42 4 2 2 2 2 2" xfId="37336"/>
    <cellStyle name="常规 9 2 13 2 3" xfId="37337"/>
    <cellStyle name="計算方式 2 2 3 3 2 5 3" xfId="37338"/>
    <cellStyle name="常规 42 4 2 2 2 3" xfId="37339"/>
    <cellStyle name="計算方式 2 3 2 5 2 9 3" xfId="37340"/>
    <cellStyle name="計算方式 2 2 3 3 2 6" xfId="37341"/>
    <cellStyle name="常规 42 4 2 2 3" xfId="37342"/>
    <cellStyle name="計算方式 2 2 3 3 2 6 2" xfId="37343"/>
    <cellStyle name="常规 42 4 2 2 3 2" xfId="37344"/>
    <cellStyle name="常规 42 4 2 2 3 2 2" xfId="37345"/>
    <cellStyle name="計算方式 2 2 3 3 2 6 3" xfId="37346"/>
    <cellStyle name="常规 42 4 2 2 3 3" xfId="37347"/>
    <cellStyle name="計算方式 2 2 3 3 2 7" xfId="37348"/>
    <cellStyle name="常规 42 4 2 2 4" xfId="37349"/>
    <cellStyle name="常规 8 11 2 2" xfId="37350"/>
    <cellStyle name="計算方式 2 2 3 3 2 7 2" xfId="37351"/>
    <cellStyle name="常规 42 4 2 2 4 2" xfId="37352"/>
    <cellStyle name="常规 42 4 2 3 2" xfId="37353"/>
    <cellStyle name="常规 42 4 2 3 2 2" xfId="37354"/>
    <cellStyle name="常规 42 4 2 3 2 3" xfId="37355"/>
    <cellStyle name="常规 42 4 2 3 3" xfId="37356"/>
    <cellStyle name="常规 42 4 2 3 3 3" xfId="37357"/>
    <cellStyle name="常规 42 4 2 3 4" xfId="37358"/>
    <cellStyle name="常规 42 4 2 3 4 2" xfId="37359"/>
    <cellStyle name="常规 42 4 2 3 5" xfId="37360"/>
    <cellStyle name="常规 42 4 2 3 5 2" xfId="37361"/>
    <cellStyle name="常规 42 4 2 4" xfId="37362"/>
    <cellStyle name="常规 42 4 2 4 2" xfId="37363"/>
    <cellStyle name="常规 42 4 2 4 2 2" xfId="37364"/>
    <cellStyle name="输出 2 2 2 3 5 3" xfId="37365"/>
    <cellStyle name="常规 42 4 2 4 2 2 2" xfId="37366"/>
    <cellStyle name="常规 42 4 2 4 3" xfId="37367"/>
    <cellStyle name="常规 42 4 2 4 3 2" xfId="37368"/>
    <cellStyle name="연결된 셀 2 5" xfId="37369"/>
    <cellStyle name="常规 42 4 2 4 3 2 2" xfId="37370"/>
    <cellStyle name="常规 42 4 2 4 4" xfId="37371"/>
    <cellStyle name="常规 42 4 2 4 4 2" xfId="37372"/>
    <cellStyle name="常规 42 4 2 4 5" xfId="37373"/>
    <cellStyle name="常规 42 4 2 4 5 2" xfId="37374"/>
    <cellStyle name="常规 42 4 2 5" xfId="37375"/>
    <cellStyle name="常规 42 4 2 6" xfId="37376"/>
    <cellStyle name="常规 42 4 2 7" xfId="37377"/>
    <cellStyle name="常规 42 4 2 8" xfId="37378"/>
    <cellStyle name="常规 42 4 3" xfId="37379"/>
    <cellStyle name="常规 42 4 3 10" xfId="37380"/>
    <cellStyle name="常规 48 2 2 3 3" xfId="37381"/>
    <cellStyle name="一般 10 2 2 6" xfId="37382"/>
    <cellStyle name="常规 42 4 3 2" xfId="37383"/>
    <cellStyle name="常规 42 4 3 2 2" xfId="37384"/>
    <cellStyle name="輸出 2 3 6 11" xfId="37385"/>
    <cellStyle name="常规 42 4 3 2 2 2" xfId="37386"/>
    <cellStyle name="常规 42 4 3 2 2 2 2" xfId="37387"/>
    <cellStyle name="常规 42 4 3 2 2 2 3" xfId="37388"/>
    <cellStyle name="常规 42 4 3 2 2 3" xfId="37389"/>
    <cellStyle name="常规 42 4 3 2 2 3 2 2" xfId="37390"/>
    <cellStyle name="常规 42 4 3 2 2 4" xfId="37391"/>
    <cellStyle name="常规 42 4 3 2 2 4 2" xfId="37392"/>
    <cellStyle name="常规 42 4 3 2 2 5" xfId="37393"/>
    <cellStyle name="常规 42 4 3 2 2 6" xfId="37394"/>
    <cellStyle name="常规 42 4 3 2 3" xfId="37395"/>
    <cellStyle name="常规 42 4 3 2 3 2" xfId="37396"/>
    <cellStyle name="常规 42 4 3 2 3 2 2" xfId="37397"/>
    <cellStyle name="常规 42 4 3 2 3 3" xfId="37398"/>
    <cellStyle name="常规 42 4 3 2 4 2" xfId="37399"/>
    <cellStyle name="常规 42 4 3 2 4 3" xfId="37400"/>
    <cellStyle name="常规 42 4 3 2 5 2" xfId="37401"/>
    <cellStyle name="常规 42 4 3 2 6 2" xfId="37402"/>
    <cellStyle name="常规 42 4 3 3 2" xfId="37403"/>
    <cellStyle name="常规 42 4 3 3 2 2" xfId="37404"/>
    <cellStyle name="常规 42 4 3 3 2 3" xfId="37405"/>
    <cellStyle name="常规 42 4 3 3 3 2" xfId="37406"/>
    <cellStyle name="常规 42 4 3 3 3 3" xfId="37407"/>
    <cellStyle name="常规 42 4 3 3 4" xfId="37408"/>
    <cellStyle name="常规 42 4 3 3 4 2" xfId="37409"/>
    <cellStyle name="常规 42 4 3 3 5 2" xfId="37410"/>
    <cellStyle name="輸出 2 3 3 3 2 8 3" xfId="37411"/>
    <cellStyle name="常规 42 4 3 3 6" xfId="37412"/>
    <cellStyle name="常规 42 4 3 4 2 2" xfId="37413"/>
    <cellStyle name="常规 42 4 3 4 2 2 2" xfId="37414"/>
    <cellStyle name="입력 2 2 2 2 2 2" xfId="37415"/>
    <cellStyle name="常规 42 4 3 4 2 3" xfId="37416"/>
    <cellStyle name="常规 42 4 3 4 3 2 2" xfId="37417"/>
    <cellStyle name="입력 2 2 2 2 3 2" xfId="37418"/>
    <cellStyle name="常规 42 4 3 4 3 3" xfId="37419"/>
    <cellStyle name="常规 42 4 3 4 4 2" xfId="37420"/>
    <cellStyle name="輸出 2 3 3 3 2 9 2" xfId="37421"/>
    <cellStyle name="常规 42 4 3 4 5" xfId="37422"/>
    <cellStyle name="常规 42 4 3 4 5 2" xfId="37423"/>
    <cellStyle name="輸出 2 3 3 3 2 9 3" xfId="37424"/>
    <cellStyle name="常规 42 4 3 4 6" xfId="37425"/>
    <cellStyle name="常规 42 4 3 5 2 2" xfId="37426"/>
    <cellStyle name="常规 42 4 3 5 2 2 2" xfId="37427"/>
    <cellStyle name="常规 42 4 3 5 3 2 2" xfId="37428"/>
    <cellStyle name="常规 42 4 3 5 4" xfId="37429"/>
    <cellStyle name="常规 42 4 3 5 5" xfId="37430"/>
    <cellStyle name="常规 42 4 3 5 6" xfId="37431"/>
    <cellStyle name="常规 42 4 3 7 2 2" xfId="37432"/>
    <cellStyle name="常规 42 4 3 8" xfId="37433"/>
    <cellStyle name="常规 42 4 3 9" xfId="37434"/>
    <cellStyle name="常规 42 4 4" xfId="37435"/>
    <cellStyle name="常规 42 4 4 2" xfId="37436"/>
    <cellStyle name="常规 42 4 4 4" xfId="37437"/>
    <cellStyle name="常规 42 4 4 5" xfId="37438"/>
    <cellStyle name="常规 42 4 4 6" xfId="37439"/>
    <cellStyle name="常规 42 4 5" xfId="37440"/>
    <cellStyle name="常规 49 4 4 2" xfId="37441"/>
    <cellStyle name="常规 42 4 5 2" xfId="37442"/>
    <cellStyle name="常规 49 4 4 2 2" xfId="37443"/>
    <cellStyle name="常规 42 4 5 4" xfId="37444"/>
    <cellStyle name="常规 42 4 5 5" xfId="37445"/>
    <cellStyle name="常规 42 4 5 6" xfId="37446"/>
    <cellStyle name="常规 42 4 6 2" xfId="37447"/>
    <cellStyle name="常规 49 4 4 3 2" xfId="37448"/>
    <cellStyle name="常规 42 4 6 3" xfId="37449"/>
    <cellStyle name="常规 42 4 7 2" xfId="37450"/>
    <cellStyle name="常规 5 3 5" xfId="37451"/>
    <cellStyle name="常规 42 4 7 2 2" xfId="37452"/>
    <cellStyle name="常规 42 4 7 3" xfId="37453"/>
    <cellStyle name="常规 42 4 8" xfId="37454"/>
    <cellStyle name="常规 6 4 6 2" xfId="37455"/>
    <cellStyle name="合計 2 2 3 3 10" xfId="37456"/>
    <cellStyle name="常规 42 4 9" xfId="37457"/>
    <cellStyle name="常规 6 4 6 3" xfId="37458"/>
    <cellStyle name="合計 2 2 3 3 10 2" xfId="37459"/>
    <cellStyle name="常规 42 4 9 2" xfId="37460"/>
    <cellStyle name="輸出 2 12 7 2" xfId="37461"/>
    <cellStyle name="常规 42 5 2 3" xfId="37462"/>
    <cellStyle name="常规 42 5 3" xfId="37463"/>
    <cellStyle name="超链接 2 2 3 2 2" xfId="37464"/>
    <cellStyle name="常规 42 5 4" xfId="37465"/>
    <cellStyle name="超链接 2 2 3 2 3" xfId="37466"/>
    <cellStyle name="常规 42 5 5" xfId="37467"/>
    <cellStyle name="常规 49 4 5 2" xfId="37468"/>
    <cellStyle name="輸出 2 6 6 2 9 2" xfId="37469"/>
    <cellStyle name="超链接 2 2 3 2 4" xfId="37470"/>
    <cellStyle name="常规 42 5 6" xfId="37471"/>
    <cellStyle name="常规 49 4 5 3" xfId="37472"/>
    <cellStyle name="常规 42 6 2 2 2 2" xfId="37473"/>
    <cellStyle name="常规 49 2 3 2" xfId="37474"/>
    <cellStyle name="常规 6 3 3 3 3 2" xfId="37475"/>
    <cellStyle name="輔色2 2 3 5" xfId="37476"/>
    <cellStyle name="常规 42 6 2 2 2 2 2" xfId="37477"/>
    <cellStyle name="常规 49 2 3 2 2" xfId="37478"/>
    <cellStyle name="常规 42 6 2 2 2 3" xfId="37479"/>
    <cellStyle name="常规 49 2 3 3" xfId="37480"/>
    <cellStyle name="常规 42 6 2 2 3 2" xfId="37481"/>
    <cellStyle name="常规 49 2 4 2" xfId="37482"/>
    <cellStyle name="常规 42 6 2 2 3 3" xfId="37483"/>
    <cellStyle name="常规 49 2 4 3" xfId="37484"/>
    <cellStyle name="輸入 2 3 6 2 8" xfId="37485"/>
    <cellStyle name="常规 42 6 2 2 4 2" xfId="37486"/>
    <cellStyle name="常规 49 2 5 2" xfId="37487"/>
    <cellStyle name="常规 42 6 2 3" xfId="37488"/>
    <cellStyle name="常规 42 6 2 3 3" xfId="37489"/>
    <cellStyle name="常规 49 3 4" xfId="37490"/>
    <cellStyle name="常规 42 6 2 4" xfId="37491"/>
    <cellStyle name="常规 42 6 2 4 2" xfId="37492"/>
    <cellStyle name="常规 49 4 3" xfId="37493"/>
    <cellStyle name="常规 42 6 2 4 3" xfId="37494"/>
    <cellStyle name="常规 49 4 4" xfId="37495"/>
    <cellStyle name="常规 42 6 2 5" xfId="37496"/>
    <cellStyle name="常规 42 6 2 6" xfId="37497"/>
    <cellStyle name="常规 42 6 2 6 2" xfId="37498"/>
    <cellStyle name="常规 49 6 3" xfId="37499"/>
    <cellStyle name="常规 42 6 2 7" xfId="37500"/>
    <cellStyle name="常规 42 6 3 2 2" xfId="37501"/>
    <cellStyle name="常规 49 3 2 6 3" xfId="37502"/>
    <cellStyle name="常规 6 3 4 3 3" xfId="37503"/>
    <cellStyle name="常规 42 6 3 3" xfId="37504"/>
    <cellStyle name="常规 42 6 3 3 2 2" xfId="37505"/>
    <cellStyle name="常规 42 6 3 3 3" xfId="37506"/>
    <cellStyle name="常规 42 6 3 4" xfId="37507"/>
    <cellStyle name="常规 42 6 3 4 2" xfId="37508"/>
    <cellStyle name="常规 42 6 3 5" xfId="37509"/>
    <cellStyle name="常规 42 6 3 5 2" xfId="37510"/>
    <cellStyle name="超链接 2 2 3 3 2" xfId="37511"/>
    <cellStyle name="常规 42 6 4" xfId="37512"/>
    <cellStyle name="超链接 2 2 3 3 2 2" xfId="37513"/>
    <cellStyle name="常规 42 6 4 2" xfId="37514"/>
    <cellStyle name="超链接 2 2 3 3 2 2 2" xfId="37515"/>
    <cellStyle name="常规 42 6 4 2 2" xfId="37516"/>
    <cellStyle name="常规 56 2 3" xfId="37517"/>
    <cellStyle name="常规 6 3 5 3 3" xfId="37518"/>
    <cellStyle name="常规 6 5 12" xfId="37519"/>
    <cellStyle name="常规 42 6 4 2 2 2" xfId="37520"/>
    <cellStyle name="常规 6 3 5 3 3 2" xfId="37521"/>
    <cellStyle name="超链接 2 2 3 3 2 3" xfId="37522"/>
    <cellStyle name="常规 42 6 4 3" xfId="37523"/>
    <cellStyle name="超链接 2 2 3 3 2 3 2" xfId="37524"/>
    <cellStyle name="常规 42 6 4 3 2" xfId="37525"/>
    <cellStyle name="常规 42 6 4 3 2 2" xfId="37526"/>
    <cellStyle name="常规 42 6 4 3 3" xfId="37527"/>
    <cellStyle name="超链接 2 2 3 3 2 4" xfId="37528"/>
    <cellStyle name="常规 42 6 4 4" xfId="37529"/>
    <cellStyle name="常规 42 6 4 4 2" xfId="37530"/>
    <cellStyle name="常规 42 6 4 5" xfId="37531"/>
    <cellStyle name="常规 42 6 4 5 2" xfId="37532"/>
    <cellStyle name="超链接 2 2 3 3 3" xfId="37533"/>
    <cellStyle name="常规 42 6 5" xfId="37534"/>
    <cellStyle name="常规 49 4 6 2" xfId="37535"/>
    <cellStyle name="超链接 2 2 3 3 3 2" xfId="37536"/>
    <cellStyle name="常规 42 6 5 2" xfId="37537"/>
    <cellStyle name="常规 49 4 6 2 2" xfId="37538"/>
    <cellStyle name="常规 42 6 5 2 2" xfId="37539"/>
    <cellStyle name="常规 57 2 3" xfId="37540"/>
    <cellStyle name="常规 42 6 5 2 2 2" xfId="37541"/>
    <cellStyle name="常规 57 2 3 2" xfId="37542"/>
    <cellStyle name="常规 42 6 5 2 3" xfId="37543"/>
    <cellStyle name="常规 57 2 4" xfId="37544"/>
    <cellStyle name="常规 42 6 5 3" xfId="37545"/>
    <cellStyle name="常规 42 6 5 3 2" xfId="37546"/>
    <cellStyle name="常规 57 3 3" xfId="37547"/>
    <cellStyle name="常规 42 6 5 3 2 2" xfId="37548"/>
    <cellStyle name="常规 57 3 3 2" xfId="37549"/>
    <cellStyle name="常规 42 6 5 3 3" xfId="37550"/>
    <cellStyle name="常规 57 3 4" xfId="37551"/>
    <cellStyle name="常规 42 6 5 4" xfId="37552"/>
    <cellStyle name="常规 42 6 5 4 2" xfId="37553"/>
    <cellStyle name="常规 57 4 3" xfId="37554"/>
    <cellStyle name="常规 42 6 5 5" xfId="37555"/>
    <cellStyle name="常规 42 6 5 5 2" xfId="37556"/>
    <cellStyle name="常规 57 5 3" xfId="37557"/>
    <cellStyle name="超链接 2 2 3 3 4" xfId="37558"/>
    <cellStyle name="常规 42 6 6" xfId="37559"/>
    <cellStyle name="常规 49 4 6 3" xfId="37560"/>
    <cellStyle name="常规 42 6 7" xfId="37561"/>
    <cellStyle name="常规 42 6 7 2" xfId="37562"/>
    <cellStyle name="常规 42 6 8" xfId="37563"/>
    <cellStyle name="常规 6 4 8 2" xfId="37564"/>
    <cellStyle name="常规 42 6 8 2" xfId="37565"/>
    <cellStyle name="常规 42 6 9" xfId="37566"/>
    <cellStyle name="常规 6 4 8 3" xfId="37567"/>
    <cellStyle name="常规 42 7" xfId="37568"/>
    <cellStyle name="常规 42 7 2 2" xfId="37569"/>
    <cellStyle name="常规 42 7 2 2 2" xfId="37570"/>
    <cellStyle name="常规 6 4 3 3 3" xfId="37571"/>
    <cellStyle name="合計 4 2 6 2" xfId="37572"/>
    <cellStyle name="常规 42 7 2 3" xfId="37573"/>
    <cellStyle name="常规 42 7 3" xfId="37574"/>
    <cellStyle name="常规 42 7 3 2" xfId="37575"/>
    <cellStyle name="常规 42 7 3 2 2" xfId="37576"/>
    <cellStyle name="常规 6 4 4 3 3" xfId="37577"/>
    <cellStyle name="合計 4 2 7 2" xfId="37578"/>
    <cellStyle name="常规 42 7 3 3" xfId="37579"/>
    <cellStyle name="超链接 2 2 3 4 2" xfId="37580"/>
    <cellStyle name="常规 42 7 4" xfId="37581"/>
    <cellStyle name="常规 42 7 4 2" xfId="37582"/>
    <cellStyle name="超链接 2 2 3 4 3" xfId="37583"/>
    <cellStyle name="常规 42 7 5" xfId="37584"/>
    <cellStyle name="常规 49 4 7 2" xfId="37585"/>
    <cellStyle name="超链接 2 2 3 4 3 2" xfId="37586"/>
    <cellStyle name="常规 42 7 5 2" xfId="37587"/>
    <cellStyle name="常规 42 7 6" xfId="37588"/>
    <cellStyle name="常规 8 5 7 2" xfId="37589"/>
    <cellStyle name="常规 42 8" xfId="37590"/>
    <cellStyle name="常规 42 8 2 2" xfId="37591"/>
    <cellStyle name="常规 42 8 2 2 2" xfId="37592"/>
    <cellStyle name="常规 6 5 3 3 3" xfId="37593"/>
    <cellStyle name="常规 42 8 2 3 2" xfId="37594"/>
    <cellStyle name="常规 42 8 2 3 3" xfId="37595"/>
    <cellStyle name="常规 42 8 2 4 2" xfId="37596"/>
    <cellStyle name="常规 42 8 2 5" xfId="37597"/>
    <cellStyle name="常规 42 8 2 5 2" xfId="37598"/>
    <cellStyle name="常规 42 8 2 6" xfId="37599"/>
    <cellStyle name="常规 42 8 3" xfId="37600"/>
    <cellStyle name="常规 42 8 3 2" xfId="37601"/>
    <cellStyle name="常规 42 8 3 2 2" xfId="37602"/>
    <cellStyle name="常规 42 8 3 2 2 2" xfId="37603"/>
    <cellStyle name="常规 42 8 3 2 3" xfId="37604"/>
    <cellStyle name="常规 42 8 3 3" xfId="37605"/>
    <cellStyle name="常规 8 5 10" xfId="37606"/>
    <cellStyle name="常规 42 8 3 3 2" xfId="37607"/>
    <cellStyle name="常规 42 8 3 3 3" xfId="37608"/>
    <cellStyle name="常规 42 8 3 4" xfId="37609"/>
    <cellStyle name="常规 42 8 3 4 2" xfId="37610"/>
    <cellStyle name="常规 42 8 3 5" xfId="37611"/>
    <cellStyle name="超链接 2 2 3 5 2" xfId="37612"/>
    <cellStyle name="常规 42 8 4" xfId="37613"/>
    <cellStyle name="一般 10 7" xfId="37614"/>
    <cellStyle name="常规 42 8 4 2" xfId="37615"/>
    <cellStyle name="一般 10 7 2" xfId="37616"/>
    <cellStyle name="常规 42 8 4 2 2" xfId="37617"/>
    <cellStyle name="一般 10 7 2 2" xfId="37618"/>
    <cellStyle name="常规 42 8 4 2 2 2" xfId="37619"/>
    <cellStyle name="一般 10 8" xfId="37620"/>
    <cellStyle name="常规 42 8 4 3" xfId="37621"/>
    <cellStyle name="一般 10 8 2" xfId="37622"/>
    <cellStyle name="常规 42 8 4 3 2" xfId="37623"/>
    <cellStyle name="一般 10 8 2 2" xfId="37624"/>
    <cellStyle name="常规 42 8 4 3 2 2" xfId="37625"/>
    <cellStyle name="一般 10 8 3" xfId="37626"/>
    <cellStyle name="常规 42 8 4 3 3" xfId="37627"/>
    <cellStyle name="一般 10 9 2" xfId="37628"/>
    <cellStyle name="常规 42 8 4 4 2" xfId="37629"/>
    <cellStyle name="常规 42 8 4 5 2" xfId="37630"/>
    <cellStyle name="常规 42 8 4 6" xfId="37631"/>
    <cellStyle name="常规 42 8 5" xfId="37632"/>
    <cellStyle name="一般 11 8" xfId="37633"/>
    <cellStyle name="常规 42 8 5 3" xfId="37634"/>
    <cellStyle name="常规 42 8 6" xfId="37635"/>
    <cellStyle name="常规 42 8 6 2" xfId="37636"/>
    <cellStyle name="輸出 2 4 3 2 2 2 2" xfId="37637"/>
    <cellStyle name="常规 42 8 6 3" xfId="37638"/>
    <cellStyle name="常规 42 8 7" xfId="37639"/>
    <cellStyle name="超链接 8 3 3 2 2" xfId="37640"/>
    <cellStyle name="常规 42 8 8" xfId="37641"/>
    <cellStyle name="超链接 8 3 3 2 2 2" xfId="37642"/>
    <cellStyle name="常规 42 8 8 2" xfId="37643"/>
    <cellStyle name="超链接 8 3 3 2 3" xfId="37644"/>
    <cellStyle name="常规 42 8 9" xfId="37645"/>
    <cellStyle name="常规 45" xfId="37646"/>
    <cellStyle name="常规 50" xfId="37647"/>
    <cellStyle name="常规 46 2 2 2" xfId="37648"/>
    <cellStyle name="常规 51 2 2 2" xfId="37649"/>
    <cellStyle name="常规 48" xfId="37650"/>
    <cellStyle name="常规 53" xfId="37651"/>
    <cellStyle name="요약 2 2 2 2 2 2" xfId="37652"/>
    <cellStyle name="常规 48 10" xfId="37653"/>
    <cellStyle name="常规 48 2 2 2" xfId="37654"/>
    <cellStyle name="常规 53 2 2 2" xfId="37655"/>
    <cellStyle name="常规 6 3 2 3 2 2" xfId="37656"/>
    <cellStyle name="常规 48 2 2 2 2" xfId="37657"/>
    <cellStyle name="常规 6 3 2 3 2 2 2" xfId="37658"/>
    <cellStyle name="常规 48 2 2 2 2 2" xfId="37659"/>
    <cellStyle name="常规 48 2 2 2 2 2 2" xfId="37660"/>
    <cellStyle name="常规 48 2 2 2 3" xfId="37661"/>
    <cellStyle name="常规 6 3 2 3 2 2 3" xfId="37662"/>
    <cellStyle name="常规 48 2 2 3" xfId="37663"/>
    <cellStyle name="常规 6 3 2 3 2 3" xfId="37664"/>
    <cellStyle name="常规 48 2 2 3 2 2" xfId="37665"/>
    <cellStyle name="常规 7 2 2 4" xfId="37666"/>
    <cellStyle name="常规 48 2 2 3 2 3" xfId="37667"/>
    <cellStyle name="常规 7 2 2 5" xfId="37668"/>
    <cellStyle name="常规 48 2 2 3 3 2" xfId="37669"/>
    <cellStyle name="常规 7 2 3 4" xfId="37670"/>
    <cellStyle name="常规 48 2 2 3 4" xfId="37671"/>
    <cellStyle name="常规 48 2 2 4" xfId="37672"/>
    <cellStyle name="常规 48 2 2 5" xfId="37673"/>
    <cellStyle name="常规 5 2 4 2" xfId="37674"/>
    <cellStyle name="常规 48 2 2 6" xfId="37675"/>
    <cellStyle name="常规 5 2 4 3" xfId="37676"/>
    <cellStyle name="常规 48 2 2 7" xfId="37677"/>
    <cellStyle name="常规 5 2 4 4" xfId="37678"/>
    <cellStyle name="常规 48 2 3 2" xfId="37679"/>
    <cellStyle name="常规 6 3 2 3 3 2" xfId="37680"/>
    <cellStyle name="常规 48 2 3 2 2" xfId="37681"/>
    <cellStyle name="常规 6 3 2 3 3 2 2" xfId="37682"/>
    <cellStyle name="常规 48 2 3 2 3" xfId="37683"/>
    <cellStyle name="常规 48 2 3 3" xfId="37684"/>
    <cellStyle name="常规 6 3 2 3 3 3" xfId="37685"/>
    <cellStyle name="常规 48 2 3 3 2" xfId="37686"/>
    <cellStyle name="常规 48 2 3 4" xfId="37687"/>
    <cellStyle name="常规 6 3 2 3 3 4" xfId="37688"/>
    <cellStyle name="輸出 13" xfId="37689"/>
    <cellStyle name="常规 48 2 4 2 2" xfId="37690"/>
    <cellStyle name="輸出 14" xfId="37691"/>
    <cellStyle name="常规 48 2 4 2 3" xfId="37692"/>
    <cellStyle name="常规 48 2 4 3 2" xfId="37693"/>
    <cellStyle name="常规 48 2 4 4" xfId="37694"/>
    <cellStyle name="輸入 2 2 6 2 9" xfId="37695"/>
    <cellStyle name="常规 48 2 5 3" xfId="37696"/>
    <cellStyle name="輸入 2 2 6 2 9 2" xfId="37697"/>
    <cellStyle name="常规 48 2 5 3 2" xfId="37698"/>
    <cellStyle name="輸入 2 6 6 2 2 3" xfId="37699"/>
    <cellStyle name="常规 48 2 6 2" xfId="37700"/>
    <cellStyle name="常规 48 2 6 2 2" xfId="37701"/>
    <cellStyle name="常规 48 2 6 3" xfId="37702"/>
    <cellStyle name="輸入 2 6 6 2 4 3" xfId="37703"/>
    <cellStyle name="常规 48 2 8 2" xfId="37704"/>
    <cellStyle name="常规 48 3 2 2" xfId="37705"/>
    <cellStyle name="常规 6 3 2 4 2 2" xfId="37706"/>
    <cellStyle name="常规 48 3 2 2 2" xfId="37707"/>
    <cellStyle name="好_麥寮二線研究HK 版" xfId="37708"/>
    <cellStyle name="常规 48 3 2 2 3" xfId="37709"/>
    <cellStyle name="常规 48 3 2 2 4" xfId="37710"/>
    <cellStyle name="超链接 3 2 2 2 2 8" xfId="37711"/>
    <cellStyle name="常规 48 3 2 3 3" xfId="37712"/>
    <cellStyle name="輸出 2 5 5 2 5" xfId="37713"/>
    <cellStyle name="常规 48 3 2 3 3 2" xfId="37714"/>
    <cellStyle name="超链接 3 2 2 2 2 9" xfId="37715"/>
    <cellStyle name="常规 48 3 2 3 4" xfId="37716"/>
    <cellStyle name="超链接 3 2 2 2 3 7" xfId="37717"/>
    <cellStyle name="常规 48 3 2 4 2" xfId="37718"/>
    <cellStyle name="常规 48 3 2 4 3" xfId="37719"/>
    <cellStyle name="輸出 2 5 6 2 5" xfId="37720"/>
    <cellStyle name="常规 48 3 2 4 3 2" xfId="37721"/>
    <cellStyle name="常规 48 3 2 4 4" xfId="37722"/>
    <cellStyle name="常规 48 3 2 6" xfId="37723"/>
    <cellStyle name="常规 5 3 4 3" xfId="37724"/>
    <cellStyle name="常规 48 3 2 6 2" xfId="37725"/>
    <cellStyle name="常规 5 3 4 3 2" xfId="37726"/>
    <cellStyle name="常规 48 3 3 2" xfId="37727"/>
    <cellStyle name="常规 6 3 2 4 3 2" xfId="37728"/>
    <cellStyle name="常规 48 3 3 2 2" xfId="37729"/>
    <cellStyle name="常规 48 3 3 2 2 2" xfId="37730"/>
    <cellStyle name="常规 48 3 3 3" xfId="37731"/>
    <cellStyle name="超链接 3 2 2 3 2 7" xfId="37732"/>
    <cellStyle name="常规 48 3 3 3 2" xfId="37733"/>
    <cellStyle name="常规 48 3 3 4" xfId="37734"/>
    <cellStyle name="출력 3 2 10" xfId="37735"/>
    <cellStyle name="常规 48 3 4 2 2" xfId="37736"/>
    <cellStyle name="常规 48 3 4 2 2 2" xfId="37737"/>
    <cellStyle name="常规 48 3 4 3 2" xfId="37738"/>
    <cellStyle name="常规 48 3 4 4" xfId="37739"/>
    <cellStyle name="常规 48 3 5 2" xfId="37740"/>
    <cellStyle name="常规 48 3 5 2 2" xfId="37741"/>
    <cellStyle name="常规 48 3 5 2 2 2" xfId="37742"/>
    <cellStyle name="常规 48 3 5 2 3" xfId="37743"/>
    <cellStyle name="常规 48 3 5 3" xfId="37744"/>
    <cellStyle name="常规 48 3 5 3 2" xfId="37745"/>
    <cellStyle name="常规 48 3 6" xfId="37746"/>
    <cellStyle name="常规 48 3 6 2" xfId="37747"/>
    <cellStyle name="常规 48 3 6 2 2" xfId="37748"/>
    <cellStyle name="常规 48 3 6 3" xfId="37749"/>
    <cellStyle name="常规 48 4 3" xfId="37750"/>
    <cellStyle name="常规 6 3 2 5 3" xfId="37751"/>
    <cellStyle name="常规 48 4 3 2" xfId="37752"/>
    <cellStyle name="合計 4 3 4" xfId="37753"/>
    <cellStyle name="常规 48 4 3 2 2" xfId="37754"/>
    <cellStyle name="常规 48 4 3 2 3" xfId="37755"/>
    <cellStyle name="常规 48 4 4 2 2" xfId="37756"/>
    <cellStyle name="常规 48 4 4 2 2 2" xfId="37757"/>
    <cellStyle name="常规 48 4 4 2 3" xfId="37758"/>
    <cellStyle name="常规 48 4 4 3 2" xfId="37759"/>
    <cellStyle name="合計 6 3 4" xfId="37760"/>
    <cellStyle name="常规 48 4 5 2 2" xfId="37761"/>
    <cellStyle name="常规 48 4 6" xfId="37762"/>
    <cellStyle name="常规 48 4 6 2" xfId="37763"/>
    <cellStyle name="常规 48 4 6 2 2" xfId="37764"/>
    <cellStyle name="常规 48 5 2" xfId="37765"/>
    <cellStyle name="常规 6 3 2 6 2" xfId="37766"/>
    <cellStyle name="常规 48 5 3" xfId="37767"/>
    <cellStyle name="常规 6 3 2 6 3" xfId="37768"/>
    <cellStyle name="常规 48 5 3 2" xfId="37769"/>
    <cellStyle name="常规 48 7" xfId="37770"/>
    <cellStyle name="常规 6 3 2 8" xfId="37771"/>
    <cellStyle name="常规 48 7 2 2" xfId="37772"/>
    <cellStyle name="常规 48 7 2 3" xfId="37773"/>
    <cellStyle name="常规 48 7 3 2" xfId="37774"/>
    <cellStyle name="常规 48 8" xfId="37775"/>
    <cellStyle name="常规 6 3 2 9" xfId="37776"/>
    <cellStyle name="常规 48 8 2" xfId="37777"/>
    <cellStyle name="常规 6 3 2 9 2" xfId="37778"/>
    <cellStyle name="常规 48 8 3" xfId="37779"/>
    <cellStyle name="常规 6 3 2 9 3" xfId="37780"/>
    <cellStyle name="常规 48 9 2" xfId="37781"/>
    <cellStyle name="常规 48 9 3" xfId="37782"/>
    <cellStyle name="輔色1 2 4 2 2" xfId="37783"/>
    <cellStyle name="常规 49" xfId="37784"/>
    <cellStyle name="常规 54" xfId="37785"/>
    <cellStyle name="常规 49 10 2" xfId="37786"/>
    <cellStyle name="常规 49 2 2 2 2" xfId="37787"/>
    <cellStyle name="常规 49 2 2 2 2 2" xfId="37788"/>
    <cellStyle name="常规 9 2 2 10 2" xfId="37789"/>
    <cellStyle name="常规 9 2 4 7 2" xfId="37790"/>
    <cellStyle name="常规 49 2 2 2 2 3" xfId="37791"/>
    <cellStyle name="一般 10 3 2 2 2" xfId="37792"/>
    <cellStyle name="常规 49 2 2 2 3" xfId="37793"/>
    <cellStyle name="常规 49 2 2 2 3 2" xfId="37794"/>
    <cellStyle name="常规 49 2 2 2 4" xfId="37795"/>
    <cellStyle name="常规 49 2 2 3" xfId="37796"/>
    <cellStyle name="常规 6 3 3 3 2 3" xfId="37797"/>
    <cellStyle name="常规 49 2 2 3 2" xfId="37798"/>
    <cellStyle name="常规 49 2 2 3 2 2" xfId="37799"/>
    <cellStyle name="常规 9 2 5 7 2" xfId="37800"/>
    <cellStyle name="常规 49 2 2 3 2 3" xfId="37801"/>
    <cellStyle name="常规 49 2 2 3 3" xfId="37802"/>
    <cellStyle name="常规 49 2 2 3 3 2" xfId="37803"/>
    <cellStyle name="常规 49 2 2 4" xfId="37804"/>
    <cellStyle name="常规 49 2 2 4 2" xfId="37805"/>
    <cellStyle name="常规 9 2 6 7 2" xfId="37806"/>
    <cellStyle name="常规 49 2 2 4 2 3" xfId="37807"/>
    <cellStyle name="常规 49 2 2 4 3" xfId="37808"/>
    <cellStyle name="常规 49 2 2 4 3 2" xfId="37809"/>
    <cellStyle name="常规 49 2 2 4 4" xfId="37810"/>
    <cellStyle name="常规 6 25 3" xfId="37811"/>
    <cellStyle name="常规 6 30 3" xfId="37812"/>
    <cellStyle name="常规 49 2 3 2 2 2" xfId="37813"/>
    <cellStyle name="輔色2 2 3 6" xfId="37814"/>
    <cellStyle name="常规 49 2 3 2 3" xfId="37815"/>
    <cellStyle name="輸入 2 5 5 11" xfId="37816"/>
    <cellStyle name="輔色2 2 4 5" xfId="37817"/>
    <cellStyle name="常规 49 2 3 3 2" xfId="37818"/>
    <cellStyle name="常规 49 2 3 4" xfId="37819"/>
    <cellStyle name="常规 49 2 4 2 2 2" xfId="37820"/>
    <cellStyle name="常规 49 2 4 2 3" xfId="37821"/>
    <cellStyle name="常规 49 2 4 3 2" xfId="37822"/>
    <cellStyle name="輸入 2 3 6 2 8 2" xfId="37823"/>
    <cellStyle name="常规 49 2 5 2 2" xfId="37824"/>
    <cellStyle name="輸入 2 3 6 2 8 3" xfId="37825"/>
    <cellStyle name="常规 49 2 5 2 3" xfId="37826"/>
    <cellStyle name="輸入 2 3 6 2 9" xfId="37827"/>
    <cellStyle name="常规 49 2 5 3" xfId="37828"/>
    <cellStyle name="輸入 2 3 6 2 9 2" xfId="37829"/>
    <cellStyle name="常规 49 2 5 3 2" xfId="37830"/>
    <cellStyle name="常规 49 2 5 4" xfId="37831"/>
    <cellStyle name="常规 49 2 7 2 2" xfId="37832"/>
    <cellStyle name="常规 49 2 9" xfId="37833"/>
    <cellStyle name="常规 49 3 2 2 2 2" xfId="37834"/>
    <cellStyle name="常规 49 3 2 2 2 2 2" xfId="37835"/>
    <cellStyle name="常规 49 3 2 2 2 3" xfId="37836"/>
    <cellStyle name="常规 49 3 2 2 3" xfId="37837"/>
    <cellStyle name="常规 49 3 2 2 3 2" xfId="37838"/>
    <cellStyle name="常规 49 3 2 2 4" xfId="37839"/>
    <cellStyle name="常规 49 3 2 3 2 2 2" xfId="37840"/>
    <cellStyle name="超链接 3 3 2 2 2 8" xfId="37841"/>
    <cellStyle name="常规 49 3 2 3 3" xfId="37842"/>
    <cellStyle name="常规 49 3 2 3 3 2" xfId="37843"/>
    <cellStyle name="檢查儲存格 2 6 2 2" xfId="37844"/>
    <cellStyle name="常规 49 3 2 3 4" xfId="37845"/>
    <cellStyle name="常规 49 3 2 4 2" xfId="37846"/>
    <cellStyle name="常规 49 3 2 4 3" xfId="37847"/>
    <cellStyle name="檢查儲存格 2 6 3 2" xfId="37848"/>
    <cellStyle name="常规 49 3 2 4 4" xfId="37849"/>
    <cellStyle name="常规 49 3 2 6 2" xfId="37850"/>
    <cellStyle name="常规 6 3 4 3 2" xfId="37851"/>
    <cellStyle name="常规 60 2 2" xfId="37852"/>
    <cellStyle name="輔色3 2 3 6" xfId="37853"/>
    <cellStyle name="常规 49 3 3 2 3" xfId="37854"/>
    <cellStyle name="輔色3 2 4 5" xfId="37855"/>
    <cellStyle name="超链接 3 3 2 3 2 7" xfId="37856"/>
    <cellStyle name="常规 49 3 3 3 2" xfId="37857"/>
    <cellStyle name="常规 49 3 3 4" xfId="37858"/>
    <cellStyle name="常规 49 3 5" xfId="37859"/>
    <cellStyle name="輸入 2 2 4 2" xfId="37860"/>
    <cellStyle name="超链接 2 2 2 2 3 2 2" xfId="37861"/>
    <cellStyle name="常规 49 3 5 2 2 2" xfId="37862"/>
    <cellStyle name="常规 5 2 6 3 3" xfId="37863"/>
    <cellStyle name="輸入 2 2 5" xfId="37864"/>
    <cellStyle name="超链接 2 2 2 2 3 3" xfId="37865"/>
    <cellStyle name="常规 49 3 5 2 3" xfId="37866"/>
    <cellStyle name="輸入 2 3 4" xfId="37867"/>
    <cellStyle name="超链接 2 2 2 2 4 2" xfId="37868"/>
    <cellStyle name="常规 49 3 5 3 2" xfId="37869"/>
    <cellStyle name="超链接 2 2 2 2 5" xfId="37870"/>
    <cellStyle name="常规 49 3 5 4" xfId="37871"/>
    <cellStyle name="常规 49 3 6" xfId="37872"/>
    <cellStyle name="常规 49 3 7" xfId="37873"/>
    <cellStyle name="超链接 2 2 2 4 3" xfId="37874"/>
    <cellStyle name="常规 49 3 7 2" xfId="37875"/>
    <cellStyle name="輸入 4 2 4" xfId="37876"/>
    <cellStyle name="超链接 2 2 2 4 3 2" xfId="37877"/>
    <cellStyle name="常规 49 3 7 2 2" xfId="37878"/>
    <cellStyle name="超链接 2 2 2 4 4" xfId="37879"/>
    <cellStyle name="常规 49 3 7 3" xfId="37880"/>
    <cellStyle name="常规 49 3 8" xfId="37881"/>
    <cellStyle name="超链接 2 2 2 5 3" xfId="37882"/>
    <cellStyle name="常规 49 3 8 2" xfId="37883"/>
    <cellStyle name="常规 49 3 9" xfId="37884"/>
    <cellStyle name="常规 49 4 2" xfId="37885"/>
    <cellStyle name="常规 6 3 3 5 2" xfId="37886"/>
    <cellStyle name="常规 49 4 3 2 2 2" xfId="37887"/>
    <cellStyle name="常规 49 4 5" xfId="37888"/>
    <cellStyle name="常规 49 4 6" xfId="37889"/>
    <cellStyle name="常规 49 4 7" xfId="37890"/>
    <cellStyle name="常规 49 5 4" xfId="37891"/>
    <cellStyle name="超链接 3 2 6 2 2" xfId="37892"/>
    <cellStyle name="常规 49 6" xfId="37893"/>
    <cellStyle name="常规 49 6 2" xfId="37894"/>
    <cellStyle name="常规 49 6 4" xfId="37895"/>
    <cellStyle name="常规 49 7 2 2" xfId="37896"/>
    <cellStyle name="常规 49 7 2 3" xfId="37897"/>
    <cellStyle name="常规 49 7 3 2" xfId="37898"/>
    <cellStyle name="常规 49 7 4" xfId="37899"/>
    <cellStyle name="超链接 3 2 6 2 4" xfId="37900"/>
    <cellStyle name="常规 49 8" xfId="37901"/>
    <cellStyle name="常规 49 8 2" xfId="37902"/>
    <cellStyle name="常规 49 8 3" xfId="37903"/>
    <cellStyle name="常规 5" xfId="37904"/>
    <cellStyle name="常规 5 10 2" xfId="37905"/>
    <cellStyle name="常规 5 10 3" xfId="37906"/>
    <cellStyle name="常规 5 10 4" xfId="37907"/>
    <cellStyle name="常规 5 10 5" xfId="37908"/>
    <cellStyle name="常规 5 10 6" xfId="37909"/>
    <cellStyle name="常规 5 10 7" xfId="37910"/>
    <cellStyle name="常规 5 10 8" xfId="37911"/>
    <cellStyle name="常规 5 11" xfId="37912"/>
    <cellStyle name="计算 2 4 2 6 2" xfId="37913"/>
    <cellStyle name="常规 7 6 8 3" xfId="37914"/>
    <cellStyle name="输出 2 2 6 7 2" xfId="37915"/>
    <cellStyle name="常规 5 11 10" xfId="37916"/>
    <cellStyle name="输出 2 2 6 7 3" xfId="37917"/>
    <cellStyle name="常规 5 11 11" xfId="37918"/>
    <cellStyle name="常规 5 11 2" xfId="37919"/>
    <cellStyle name="常规 5 11 2 2 2" xfId="37920"/>
    <cellStyle name="常规 5 11 2 2 3" xfId="37921"/>
    <cellStyle name="常规 5 11 3" xfId="37922"/>
    <cellStyle name="常规 5 11 8 2" xfId="37923"/>
    <cellStyle name="常规 5 12" xfId="37924"/>
    <cellStyle name="常规 5 12 11" xfId="37925"/>
    <cellStyle name="常规 5 12 2" xfId="37926"/>
    <cellStyle name="常规 5 12 4" xfId="37927"/>
    <cellStyle name="超链接 2 3 2 2 3 3 2" xfId="37928"/>
    <cellStyle name="常规 5 12 5" xfId="37929"/>
    <cellStyle name="常规 5 12 6 2" xfId="37930"/>
    <cellStyle name="常规 5 12 7 2" xfId="37931"/>
    <cellStyle name="常规 5 12 8" xfId="37932"/>
    <cellStyle name="常规 5 12 8 2" xfId="37933"/>
    <cellStyle name="常规 5 12 9 2" xfId="37934"/>
    <cellStyle name="常规 5 13" xfId="37935"/>
    <cellStyle name="输出 2 11 2" xfId="37936"/>
    <cellStyle name="常规 5 13 11" xfId="37937"/>
    <cellStyle name="超链接 7 3 2 5" xfId="37938"/>
    <cellStyle name="常规 5 13 4" xfId="37939"/>
    <cellStyle name="超链接 2 3 2 2 3 4 2" xfId="37940"/>
    <cellStyle name="常规 5 13 5" xfId="37941"/>
    <cellStyle name="常规 5 13 6" xfId="37942"/>
    <cellStyle name="常规 5 13 6 2" xfId="37943"/>
    <cellStyle name="常规 5 13 7" xfId="37944"/>
    <cellStyle name="常规 5 13 7 2" xfId="37945"/>
    <cellStyle name="常规 5 13 8 2" xfId="37946"/>
    <cellStyle name="超链接 2 8 3 7" xfId="37947"/>
    <cellStyle name="常规 5 14 11" xfId="37948"/>
    <cellStyle name="超链接 7 3 3 3" xfId="37949"/>
    <cellStyle name="常规 5 14 2" xfId="37950"/>
    <cellStyle name="超链接 7 3 3 4" xfId="37951"/>
    <cellStyle name="常规 5 14 3" xfId="37952"/>
    <cellStyle name="超链接 7 3 3 6" xfId="37953"/>
    <cellStyle name="常规 5 14 5" xfId="37954"/>
    <cellStyle name="常规 5 14 6" xfId="37955"/>
    <cellStyle name="常规 5 14 7" xfId="37956"/>
    <cellStyle name="常规 5 14 8" xfId="37957"/>
    <cellStyle name="超链接 7 3 4 3" xfId="37958"/>
    <cellStyle name="常规 5 15 2" xfId="37959"/>
    <cellStyle name="常规 5 20 2" xfId="37960"/>
    <cellStyle name="超链接 7 3 4 4" xfId="37961"/>
    <cellStyle name="常规 5 15 3" xfId="37962"/>
    <cellStyle name="常规 5 20 3" xfId="37963"/>
    <cellStyle name="超链接 7 3 4 5" xfId="37964"/>
    <cellStyle name="常规 5 15 4" xfId="37965"/>
    <cellStyle name="超链接 7 3 5 3" xfId="37966"/>
    <cellStyle name="常规 5 16 2" xfId="37967"/>
    <cellStyle name="常规 5 21 2" xfId="37968"/>
    <cellStyle name="合計 2 5 2 2" xfId="37969"/>
    <cellStyle name="超链接 7 3 5 4" xfId="37970"/>
    <cellStyle name="常规 5 16 3" xfId="37971"/>
    <cellStyle name="常规 5 21 3" xfId="37972"/>
    <cellStyle name="常规 5 17 2" xfId="37973"/>
    <cellStyle name="常规 5 22 2" xfId="37974"/>
    <cellStyle name="合計 2 5 3 2" xfId="37975"/>
    <cellStyle name="常规 5 17 3" xfId="37976"/>
    <cellStyle name="常规 5 22 3" xfId="37977"/>
    <cellStyle name="輸入 2 3 6 7 3" xfId="37978"/>
    <cellStyle name="常规 5 18" xfId="37979"/>
    <cellStyle name="常规 5 23" xfId="37980"/>
    <cellStyle name="常规 5 18 3" xfId="37981"/>
    <cellStyle name="常规 5 23 3" xfId="37982"/>
    <cellStyle name="常规 5 19" xfId="37983"/>
    <cellStyle name="常规 5 24" xfId="37984"/>
    <cellStyle name="常规 5 2" xfId="37985"/>
    <cellStyle name="常规 5 2 10 2" xfId="37986"/>
    <cellStyle name="常规 5 2 10 3" xfId="37987"/>
    <cellStyle name="常规 5 2 11 2" xfId="37988"/>
    <cellStyle name="常规 5 2 11 3" xfId="37989"/>
    <cellStyle name="출력 3 4 4 3" xfId="37990"/>
    <cellStyle name="常规 5 2 13" xfId="37991"/>
    <cellStyle name="常规 5 2 14" xfId="37992"/>
    <cellStyle name="常规 5 2 14 3" xfId="37993"/>
    <cellStyle name="常规 5 2 15" xfId="37994"/>
    <cellStyle name="常规 5 2 15 2" xfId="37995"/>
    <cellStyle name="常规 5 2 15 3" xfId="37996"/>
    <cellStyle name="常规 5 2 16" xfId="37997"/>
    <cellStyle name="常规 5 2 17" xfId="37998"/>
    <cellStyle name="출력 3 4 10" xfId="37999"/>
    <cellStyle name="常规 5 2 2" xfId="38000"/>
    <cellStyle name="常规 5 2 2 10" xfId="38001"/>
    <cellStyle name="常规 5 2 2 10 2" xfId="38002"/>
    <cellStyle name="常规 5 2 2 11" xfId="38003"/>
    <cellStyle name="常规 7 14 6 3" xfId="38004"/>
    <cellStyle name="常规 5 2 2 13" xfId="38005"/>
    <cellStyle name="常规 5 2 2 14" xfId="38006"/>
    <cellStyle name="常规 5 2 2 2" xfId="38007"/>
    <cellStyle name="常规 5 2 2 2 2 2 2 2 2" xfId="38008"/>
    <cellStyle name="셀 확인 2 2 3 2" xfId="38009"/>
    <cellStyle name="常规 5 2 2 2 2 2 2 2 3" xfId="38010"/>
    <cellStyle name="常规 5 2 2 2 2 2 4" xfId="38011"/>
    <cellStyle name="常规 5 2 2 2 2 3 2 2" xfId="38012"/>
    <cellStyle name="常规 5 2 2 2 2 3 3" xfId="38013"/>
    <cellStyle name="常规 5 2 2 2 2 5" xfId="38014"/>
    <cellStyle name="常规 5 4 2 7" xfId="38015"/>
    <cellStyle name="常规 5 2 2 2 2 6" xfId="38016"/>
    <cellStyle name="常规 5 4 2 8" xfId="38017"/>
    <cellStyle name="常规 5 2 2 2 3 2 4" xfId="38018"/>
    <cellStyle name="常规 5 2 2 2 3 3 2" xfId="38019"/>
    <cellStyle name="常规 5 2 2 2 3 3 3" xfId="38020"/>
    <cellStyle name="常规 5 2 2 2 5 2 2" xfId="38021"/>
    <cellStyle name="常规 5 2 2 3" xfId="38022"/>
    <cellStyle name="常规 5 2 2 3 2 2 2 2" xfId="38023"/>
    <cellStyle name="常规 5 2 2 3 2 5" xfId="38024"/>
    <cellStyle name="常规 5 2 2 4" xfId="38025"/>
    <cellStyle name="常规 5 2 2 4 2 4" xfId="38026"/>
    <cellStyle name="常规 5 2 2 6" xfId="38027"/>
    <cellStyle name="常规 5 2 2 7" xfId="38028"/>
    <cellStyle name="常规 5 2 2 8" xfId="38029"/>
    <cellStyle name="常规 5 2 2 9 2" xfId="38030"/>
    <cellStyle name="常规 5 2 2 9 3" xfId="38031"/>
    <cellStyle name="출력 3 4 11" xfId="38032"/>
    <cellStyle name="輸出 2 5 2 5 2 2 2" xfId="38033"/>
    <cellStyle name="常规 5 2 3" xfId="38034"/>
    <cellStyle name="合計 2 7 4 6" xfId="38035"/>
    <cellStyle name="好_航發會100810A 3" xfId="38036"/>
    <cellStyle name="常规 5 2 3 10" xfId="38037"/>
    <cellStyle name="常规 5 2 3 2" xfId="38038"/>
    <cellStyle name="常规 5 2 3 2 2 2 2" xfId="38039"/>
    <cellStyle name="常规 6 4 2 4 2" xfId="38040"/>
    <cellStyle name="常规 7 15 2 2 3" xfId="38041"/>
    <cellStyle name="计算 2 2 2 11" xfId="38042"/>
    <cellStyle name="常规 5 2 3 2 2 2 2 2" xfId="38043"/>
    <cellStyle name="常规 5 2 3 2 2 3 2" xfId="38044"/>
    <cellStyle name="常规 6 4 2 5 2" xfId="38045"/>
    <cellStyle name="常规 5 2 3 2 2 4" xfId="38046"/>
    <cellStyle name="常规 6 4 2 6" xfId="38047"/>
    <cellStyle name="常规 5 2 3 2 3 2 2" xfId="38048"/>
    <cellStyle name="常规 6 4 3 4 2" xfId="38049"/>
    <cellStyle name="常规 5 2 3 2 3 2 3" xfId="38050"/>
    <cellStyle name="常规 5 2 3 2 3 4" xfId="38051"/>
    <cellStyle name="常规 6 4 3 6" xfId="38052"/>
    <cellStyle name="常规 5 2 3 3" xfId="38053"/>
    <cellStyle name="常规 5 2 3 3 2 2 2" xfId="38054"/>
    <cellStyle name="常规 6 5 2 4 2" xfId="38055"/>
    <cellStyle name="常规 5 2 3 3 2 2 3" xfId="38056"/>
    <cellStyle name="常规 5 2 3 4" xfId="38057"/>
    <cellStyle name="計算方式 2 3 5 2 4 3" xfId="38058"/>
    <cellStyle name="常规 5 2 3 4 2 2" xfId="38059"/>
    <cellStyle name="常规 6 6 2 4" xfId="38060"/>
    <cellStyle name="常规 5 2 3 4 4" xfId="38061"/>
    <cellStyle name="常规 5 2 3 5" xfId="38062"/>
    <cellStyle name="常规 5 2 3 6" xfId="38063"/>
    <cellStyle name="常规 5 2 3 7" xfId="38064"/>
    <cellStyle name="輸出 2 5 2 5 2 2 3" xfId="38065"/>
    <cellStyle name="常规 5 2 4" xfId="38066"/>
    <cellStyle name="常规 5 2 4 7" xfId="38067"/>
    <cellStyle name="常规 5 2 5" xfId="38068"/>
    <cellStyle name="常规 5 2 5 2" xfId="38069"/>
    <cellStyle name="常规 5 2 5 2 4" xfId="38070"/>
    <cellStyle name="常规 5 2 5 3" xfId="38071"/>
    <cellStyle name="常规 5 2 5 4" xfId="38072"/>
    <cellStyle name="常规 5 2 6" xfId="38073"/>
    <cellStyle name="常规 5 2 6 2" xfId="38074"/>
    <cellStyle name="常规 5 2 7" xfId="38075"/>
    <cellStyle name="汇总 2 2 2 3 2 8 2" xfId="38076"/>
    <cellStyle name="常规 5 2 8" xfId="38077"/>
    <cellStyle name="常规 5 2 8 2 2" xfId="38078"/>
    <cellStyle name="汇总 2 2 2 3 2 8 3" xfId="38079"/>
    <cellStyle name="常规 5 2 9" xfId="38080"/>
    <cellStyle name="常规 5 2 9 2" xfId="38081"/>
    <cellStyle name="常规 5 2 9 3 2" xfId="38082"/>
    <cellStyle name="常规 5 28 2" xfId="38083"/>
    <cellStyle name="常规 5 28 3" xfId="38084"/>
    <cellStyle name="常规 5 29" xfId="38085"/>
    <cellStyle name="常规 5 34" xfId="38086"/>
    <cellStyle name="汇总 2 2 2 3 2 9" xfId="38087"/>
    <cellStyle name="常规 5 29 2" xfId="38088"/>
    <cellStyle name="常规 5 29 3" xfId="38089"/>
    <cellStyle name="常规 5 3" xfId="38090"/>
    <cellStyle name="常规 5 3 10" xfId="38091"/>
    <cellStyle name="常规 5 3 10 2" xfId="38092"/>
    <cellStyle name="常规 5 3 11" xfId="38093"/>
    <cellStyle name="常规 5 3 11 2" xfId="38094"/>
    <cellStyle name="출력 3 4 9 3" xfId="38095"/>
    <cellStyle name="見出し 4 2 2" xfId="38096"/>
    <cellStyle name="常规 5 3 13" xfId="38097"/>
    <cellStyle name="見出し 4 2 3" xfId="38098"/>
    <cellStyle name="常规 5 3 14" xfId="38099"/>
    <cellStyle name="常规 5 3 2" xfId="38100"/>
    <cellStyle name="常规 5 3 2 10" xfId="38101"/>
    <cellStyle name="常规 5 3 2 11" xfId="38102"/>
    <cellStyle name="常规 5 3 2 2" xfId="38103"/>
    <cellStyle name="常规 5 3 2 2 2 2 2" xfId="38104"/>
    <cellStyle name="常规 5 3 2 2 2 2 3" xfId="38105"/>
    <cellStyle name="常规 5 3 2 2 2 2 4" xfId="38106"/>
    <cellStyle name="常规 5 3 2 2 2 3" xfId="38107"/>
    <cellStyle name="常规 5 3 2 2 2 5" xfId="38108"/>
    <cellStyle name="常规 5 3 2 2 3 3" xfId="38109"/>
    <cellStyle name="常规 5 3 2 2 3 4" xfId="38110"/>
    <cellStyle name="常规 5 3 2 2 7" xfId="38111"/>
    <cellStyle name="常规 5 3 2 2 8" xfId="38112"/>
    <cellStyle name="常规 5 3 2 3" xfId="38113"/>
    <cellStyle name="常规 5 3 2 3 3" xfId="38114"/>
    <cellStyle name="常规 5 3 2 3 3 3" xfId="38115"/>
    <cellStyle name="計算方式 2 5 3 3 2 9 2" xfId="38116"/>
    <cellStyle name="常规 5 3 2 3 4" xfId="38117"/>
    <cellStyle name="計算方式 2 5 3 3 2 9 3" xfId="38118"/>
    <cellStyle name="常规 5 3 2 3 5" xfId="38119"/>
    <cellStyle name="常规 5 3 2 5 2 2" xfId="38120"/>
    <cellStyle name="常规 5 3 3 2" xfId="38121"/>
    <cellStyle name="常规 5 3 3 2 2 4" xfId="38122"/>
    <cellStyle name="常规 5 3 3 2 4" xfId="38123"/>
    <cellStyle name="常规 5 3 3 3 2" xfId="38124"/>
    <cellStyle name="樣式 1 8" xfId="38125"/>
    <cellStyle name="计算 2 7 2" xfId="38126"/>
    <cellStyle name="常规 5 3 3 3 2 3" xfId="38127"/>
    <cellStyle name="常规 5 3 3 3 4" xfId="38128"/>
    <cellStyle name="常规 5 3 4 2 4" xfId="38129"/>
    <cellStyle name="常规 5 3 5 2" xfId="38130"/>
    <cellStyle name="常规 5 3 5 2 2" xfId="38131"/>
    <cellStyle name="常规 5 3 5 3" xfId="38132"/>
    <cellStyle name="常规 5 3 6" xfId="38133"/>
    <cellStyle name="常规 5 3 6 2" xfId="38134"/>
    <cellStyle name="常规 5 3 6 2 2" xfId="38135"/>
    <cellStyle name="常规 5 3 7" xfId="38136"/>
    <cellStyle name="常规 5 3 7 3" xfId="38137"/>
    <cellStyle name="汇总 2 2 2 3 2 9 2" xfId="38138"/>
    <cellStyle name="常规 5 3 8" xfId="38139"/>
    <cellStyle name="汇总 2 2 2 3 2 9 3" xfId="38140"/>
    <cellStyle name="常规 5 3 9" xfId="38141"/>
    <cellStyle name="常规 5 3 9 2" xfId="38142"/>
    <cellStyle name="常规 5 3 9 4" xfId="38143"/>
    <cellStyle name="常规 5 4" xfId="38144"/>
    <cellStyle name="常规 5 4 11" xfId="38145"/>
    <cellStyle name="常规 5 4 2" xfId="38146"/>
    <cellStyle name="常规 5 4 2 2" xfId="38147"/>
    <cellStyle name="常规 5 4 2 2 2 2" xfId="38148"/>
    <cellStyle name="常规 5 4 2 2 2 3" xfId="38149"/>
    <cellStyle name="常规 5 4 2 2 4" xfId="38150"/>
    <cellStyle name="常规 5 4 2 3" xfId="38151"/>
    <cellStyle name="常规 5 4 2 3 2" xfId="38152"/>
    <cellStyle name="輸出 2 5 2 5 2 4 2" xfId="38153"/>
    <cellStyle name="常规 5 4 3" xfId="38154"/>
    <cellStyle name="常规 5 4 3 2" xfId="38155"/>
    <cellStyle name="常规 5 4 3 2 2 2" xfId="38156"/>
    <cellStyle name="常规 5 4 3 2 2 3" xfId="38157"/>
    <cellStyle name="合計 2 6 5" xfId="38158"/>
    <cellStyle name="常规 5 4 3 2 3" xfId="38159"/>
    <cellStyle name="合計 2 6 6" xfId="38160"/>
    <cellStyle name="常规 5 4 3 2 4" xfId="38161"/>
    <cellStyle name="常规 5 4 3 3" xfId="38162"/>
    <cellStyle name="合計 2 7 4" xfId="38163"/>
    <cellStyle name="常规 5 4 3 3 2" xfId="38164"/>
    <cellStyle name="合計 2 7 5" xfId="38165"/>
    <cellStyle name="常规 5 4 3 3 3" xfId="38166"/>
    <cellStyle name="輸出 2 5 2 5 2 4 3" xfId="38167"/>
    <cellStyle name="常规 5 4 4" xfId="38168"/>
    <cellStyle name="常规 5 4 5" xfId="38169"/>
    <cellStyle name="常规 5 4 5 3" xfId="38170"/>
    <cellStyle name="常规 5 4 7 3" xfId="38171"/>
    <cellStyle name="常规 5 4 8" xfId="38172"/>
    <cellStyle name="입력 3 8" xfId="38173"/>
    <cellStyle name="常规 5 4 8 2 2" xfId="38174"/>
    <cellStyle name="常规 5 4 8 3" xfId="38175"/>
    <cellStyle name="常规 5 4 9" xfId="38176"/>
    <cellStyle name="常规 5 4 9 2" xfId="38177"/>
    <cellStyle name="常规 5 4 9 3" xfId="38178"/>
    <cellStyle name="常规 5 5 10" xfId="38179"/>
    <cellStyle name="常规 5 5 11" xfId="38180"/>
    <cellStyle name="常规 5 5 2 2" xfId="38181"/>
    <cellStyle name="常规 5 5 2 2 2" xfId="38182"/>
    <cellStyle name="常规 5 5 2 2 2 3" xfId="38183"/>
    <cellStyle name="常规 5 5 2 2 4" xfId="38184"/>
    <cellStyle name="常规 5 5 3 2 3" xfId="38185"/>
    <cellStyle name="常规 5 5 4 2" xfId="38186"/>
    <cellStyle name="常规 5 5 4 2 2" xfId="38187"/>
    <cellStyle name="常规 5 5 4 3" xfId="38188"/>
    <cellStyle name="常规 5 5 6" xfId="38189"/>
    <cellStyle name="常规 5 5 6 2" xfId="38190"/>
    <cellStyle name="常规 5 5 6 3" xfId="38191"/>
    <cellStyle name="常规 5 5 7 2" xfId="38192"/>
    <cellStyle name="常规 5 5 7 3" xfId="38193"/>
    <cellStyle name="常规 5 5 8 2" xfId="38194"/>
    <cellStyle name="常规 5 5 8 3" xfId="38195"/>
    <cellStyle name="常规 5 5 9" xfId="38196"/>
    <cellStyle name="常规 5 5 9 2" xfId="38197"/>
    <cellStyle name="常规 5 5 9 3" xfId="38198"/>
    <cellStyle name="常规 5 6 10" xfId="38199"/>
    <cellStyle name="輔色3 6 2" xfId="38200"/>
    <cellStyle name="常规 5 6 11" xfId="38201"/>
    <cellStyle name="常规 5 6 2 2" xfId="38202"/>
    <cellStyle name="常规 5 6 2 3" xfId="38203"/>
    <cellStyle name="超链接 12 2 2 2" xfId="38204"/>
    <cellStyle name="常规 5 6 6" xfId="38205"/>
    <cellStyle name="超链接 12 2 2 2 2" xfId="38206"/>
    <cellStyle name="常规 5 6 6 2" xfId="38207"/>
    <cellStyle name="超链接 12 2 2 3" xfId="38208"/>
    <cellStyle name="常规 5 6 7" xfId="38209"/>
    <cellStyle name="超链接 12 2 2 3 2" xfId="38210"/>
    <cellStyle name="常规 5 6 7 2" xfId="38211"/>
    <cellStyle name="常规 5 6 8" xfId="38212"/>
    <cellStyle name="常规 5 6 8 2" xfId="38213"/>
    <cellStyle name="输入左对齐的标签" xfId="38214"/>
    <cellStyle name="常规 5 6 9" xfId="38215"/>
    <cellStyle name="输入左对齐的标签 2" xfId="38216"/>
    <cellStyle name="常规 5 6 9 2" xfId="38217"/>
    <cellStyle name="计算 2 2 2 7 2" xfId="38218"/>
    <cellStyle name="常规 5 6 9 3" xfId="38219"/>
    <cellStyle name="常规 5 7 2 2" xfId="38220"/>
    <cellStyle name="常规 5 7 2 3" xfId="38221"/>
    <cellStyle name="輸出 2 5 2 5 2 7 3" xfId="38222"/>
    <cellStyle name="常规 5 7 4" xfId="38223"/>
    <cellStyle name="常规 5 7 4 2" xfId="38224"/>
    <cellStyle name="计算 2 2 3 2 2" xfId="38225"/>
    <cellStyle name="常规 5 7 4 3" xfId="38226"/>
    <cellStyle name="常规 5 7 5" xfId="38227"/>
    <cellStyle name="超链接 12 2 3 2 2" xfId="38228"/>
    <cellStyle name="常规 5 7 6 2" xfId="38229"/>
    <cellStyle name="常规 5 7 6 3" xfId="38230"/>
    <cellStyle name="超链接 12 2 3 3" xfId="38231"/>
    <cellStyle name="常规 5 7 7" xfId="38232"/>
    <cellStyle name="超链接 12 2 3 3 2" xfId="38233"/>
    <cellStyle name="常规 5 7 7 2" xfId="38234"/>
    <cellStyle name="常规 5 7 7 3" xfId="38235"/>
    <cellStyle name="常规 5 7 8" xfId="38236"/>
    <cellStyle name="常规 5 7 8 2" xfId="38237"/>
    <cellStyle name="常规 5 7 9" xfId="38238"/>
    <cellStyle name="常规 5 7 9 2" xfId="38239"/>
    <cellStyle name="常规 5 7 9 3" xfId="38240"/>
    <cellStyle name="常规 5 8 2 2" xfId="38241"/>
    <cellStyle name="常规 5 8 2 3" xfId="38242"/>
    <cellStyle name="常规 5 8 2 4" xfId="38243"/>
    <cellStyle name="輸出 2 5 2 5 2 8 3" xfId="38244"/>
    <cellStyle name="常规 5 8 4" xfId="38245"/>
    <cellStyle name="常规 5 8 5" xfId="38246"/>
    <cellStyle name="常规 7 13 5 3" xfId="38247"/>
    <cellStyle name="常规 5 9 10" xfId="38248"/>
    <cellStyle name="常规 5 9 11" xfId="38249"/>
    <cellStyle name="常规 5 9 2" xfId="38250"/>
    <cellStyle name="常规 5 9 2 2" xfId="38251"/>
    <cellStyle name="常规 5 9 2 3" xfId="38252"/>
    <cellStyle name="輸出 2 5 2 5 2 9 2" xfId="38253"/>
    <cellStyle name="常规 5 9 3" xfId="38254"/>
    <cellStyle name="常规 5 9 3 2" xfId="38255"/>
    <cellStyle name="輸出 2 5 2 5 2 9 3" xfId="38256"/>
    <cellStyle name="常规 5 9 4" xfId="38257"/>
    <cellStyle name="常规 5 9 5" xfId="38258"/>
    <cellStyle name="常规 5 9 5 2" xfId="38259"/>
    <cellStyle name="常规 5 9 5 3" xfId="38260"/>
    <cellStyle name="常规 5 9 6" xfId="38261"/>
    <cellStyle name="常规 5 9 6 2" xfId="38262"/>
    <cellStyle name="常规 5 9 6 3" xfId="38263"/>
    <cellStyle name="常规 5 9 7" xfId="38264"/>
    <cellStyle name="常规 5 9 7 2" xfId="38265"/>
    <cellStyle name="常规 5 9 7 3" xfId="38266"/>
    <cellStyle name="常规 5 9 8" xfId="38267"/>
    <cellStyle name="常规 5 9 9" xfId="38268"/>
    <cellStyle name="輔色1 2 4 2 3" xfId="38269"/>
    <cellStyle name="常规 55" xfId="38270"/>
    <cellStyle name="常规 60" xfId="38271"/>
    <cellStyle name="常规 56" xfId="38272"/>
    <cellStyle name="常规 61" xfId="38273"/>
    <cellStyle name="輔色3 2 7 5" xfId="38274"/>
    <cellStyle name="常规 56 2 2" xfId="38275"/>
    <cellStyle name="常规 6 3 5 3 2" xfId="38276"/>
    <cellStyle name="常规 56 2 2 2" xfId="38277"/>
    <cellStyle name="常规 56 3 2" xfId="38278"/>
    <cellStyle name="常规 6 3 5 4 2" xfId="38279"/>
    <cellStyle name="輸入 2 6 5 2 6 2" xfId="38280"/>
    <cellStyle name="常规 57" xfId="38281"/>
    <cellStyle name="常规 62" xfId="38282"/>
    <cellStyle name="常规 57 2 2 2 3" xfId="38283"/>
    <cellStyle name="常规 57 2 3 2 2 2" xfId="38284"/>
    <cellStyle name="常规 57 2 4 2 2 2" xfId="38285"/>
    <cellStyle name="常规 6 10 4 2" xfId="38286"/>
    <cellStyle name="常规 57 2 4 3" xfId="38287"/>
    <cellStyle name="常规 57 2 5" xfId="38288"/>
    <cellStyle name="輸入 2 6 6 2 8" xfId="38289"/>
    <cellStyle name="常规 57 2 5 2" xfId="38290"/>
    <cellStyle name="常规 6 10 5 2" xfId="38291"/>
    <cellStyle name="輸入 2 6 6 2 9" xfId="38292"/>
    <cellStyle name="常规 57 2 5 3" xfId="38293"/>
    <cellStyle name="常规 57 2 6" xfId="38294"/>
    <cellStyle name="常规 57 2 6 2" xfId="38295"/>
    <cellStyle name="常规 57 2 6 2 2" xfId="38296"/>
    <cellStyle name="常规 6 10 6 2" xfId="38297"/>
    <cellStyle name="常规 57 2 6 3" xfId="38298"/>
    <cellStyle name="常规 57 2 7" xfId="38299"/>
    <cellStyle name="常规 57 2 7 2" xfId="38300"/>
    <cellStyle name="常规 57 2 8" xfId="38301"/>
    <cellStyle name="常规 57 3 2" xfId="38302"/>
    <cellStyle name="常规 6 11 2 2" xfId="38303"/>
    <cellStyle name="常规 57 3 2 3" xfId="38304"/>
    <cellStyle name="常规 57 4 2 2 2" xfId="38305"/>
    <cellStyle name="常规 57 4 3 2" xfId="38306"/>
    <cellStyle name="常规 57 4 4" xfId="38307"/>
    <cellStyle name="常规 57 5" xfId="38308"/>
    <cellStyle name="常规 57 5 2" xfId="38309"/>
    <cellStyle name="常规 57 5 2 2" xfId="38310"/>
    <cellStyle name="常规 57 5 2 2 2" xfId="38311"/>
    <cellStyle name="計算方式 2 4 3 2 2 11" xfId="38312"/>
    <cellStyle name="超链接 3 2 3 3 2 3 2 4" xfId="38313"/>
    <cellStyle name="常规 57 5 3 2" xfId="38314"/>
    <cellStyle name="常规 57 5 4" xfId="38315"/>
    <cellStyle name="常规 57 6" xfId="38316"/>
    <cellStyle name="常规 57 7 2 2" xfId="38317"/>
    <cellStyle name="常规 57 7 3" xfId="38318"/>
    <cellStyle name="常规 57 8" xfId="38319"/>
    <cellStyle name="常规 57 9" xfId="38320"/>
    <cellStyle name="常规 6" xfId="38321"/>
    <cellStyle name="常规 8 5 2 4" xfId="38322"/>
    <cellStyle name="常规 6 10" xfId="38323"/>
    <cellStyle name="常规 6 10 2" xfId="38324"/>
    <cellStyle name="常规 6 10 2 2 3" xfId="38325"/>
    <cellStyle name="常规 6 10 6" xfId="38326"/>
    <cellStyle name="常规 6 11" xfId="38327"/>
    <cellStyle name="常规 6 11 2" xfId="38328"/>
    <cellStyle name="常规 6 13 4" xfId="38329"/>
    <cellStyle name="說明文字 2 5 2 3" xfId="38330"/>
    <cellStyle name="常规 6 11 2 2 2" xfId="38331"/>
    <cellStyle name="常规 6 13 5" xfId="38332"/>
    <cellStyle name="說明文字 2 5 2 4" xfId="38333"/>
    <cellStyle name="常规 6 11 2 2 3" xfId="38334"/>
    <cellStyle name="常规 6 11 3 2" xfId="38335"/>
    <cellStyle name="常规 6 11 3 3" xfId="38336"/>
    <cellStyle name="常规 6 11 4 2" xfId="38337"/>
    <cellStyle name="常规 6 11 4 3" xfId="38338"/>
    <cellStyle name="常规 6 11 5" xfId="38339"/>
    <cellStyle name="常规 6 11 5 2" xfId="38340"/>
    <cellStyle name="常规 6 12 10" xfId="38341"/>
    <cellStyle name="常规 6 12 11" xfId="38342"/>
    <cellStyle name="常规 6 12 3 2" xfId="38343"/>
    <cellStyle name="常规 6 12 4 3" xfId="38344"/>
    <cellStyle name="常规 6 12 5 2" xfId="38345"/>
    <cellStyle name="常规 6 12 5 3" xfId="38346"/>
    <cellStyle name="常规 6 12 6 3" xfId="38347"/>
    <cellStyle name="常规 6 13 10" xfId="38348"/>
    <cellStyle name="常规 6 13 11" xfId="38349"/>
    <cellStyle name="常规 6 13 2 2 2" xfId="38350"/>
    <cellStyle name="常规 6 13 2 2 3" xfId="38351"/>
    <cellStyle name="常规 6 13 2 3" xfId="38352"/>
    <cellStyle name="常规 6 13 3 2" xfId="38353"/>
    <cellStyle name="常规 6 13 3 3" xfId="38354"/>
    <cellStyle name="常规 6 13 4 3" xfId="38355"/>
    <cellStyle name="常规 6 13 5 3" xfId="38356"/>
    <cellStyle name="常规 6 13 6" xfId="38357"/>
    <cellStyle name="常规 6 13 6 2" xfId="38358"/>
    <cellStyle name="常规 6 13 6 3" xfId="38359"/>
    <cellStyle name="常规 6 14 3" xfId="38360"/>
    <cellStyle name="常规 6 14 4" xfId="38361"/>
    <cellStyle name="常规 6 14 5" xfId="38362"/>
    <cellStyle name="常规 6 14 6" xfId="38363"/>
    <cellStyle name="常规 6 14 7" xfId="38364"/>
    <cellStyle name="常规 6 14 7 2" xfId="38365"/>
    <cellStyle name="常规 6 14 7 3" xfId="38366"/>
    <cellStyle name="常规 6 14 8" xfId="38367"/>
    <cellStyle name="常规 6 14 8 2" xfId="38368"/>
    <cellStyle name="常规 6 14 8 3" xfId="38369"/>
    <cellStyle name="常规 7 17 7 2" xfId="38370"/>
    <cellStyle name="合計 2 2 2 5 10" xfId="38371"/>
    <cellStyle name="常规 6 14 9" xfId="38372"/>
    <cellStyle name="合計 2 2 2 5 10 2" xfId="38373"/>
    <cellStyle name="常规 6 14 9 2" xfId="38374"/>
    <cellStyle name="合計 2 2 2 5 10 3" xfId="38375"/>
    <cellStyle name="常规 6 14 9 3" xfId="38376"/>
    <cellStyle name="計算方式 2 5 2 4 7 2" xfId="38377"/>
    <cellStyle name="常规 6 15 3 2" xfId="38378"/>
    <cellStyle name="計算方式 2 5 2 4 7 3" xfId="38379"/>
    <cellStyle name="常规 6 15 3 3" xfId="38380"/>
    <cellStyle name="計算方式 2 5 2 4 8 2" xfId="38381"/>
    <cellStyle name="常规 6 15 4 2" xfId="38382"/>
    <cellStyle name="計算方式 2 5 2 4 8 3" xfId="38383"/>
    <cellStyle name="常规 6 15 4 3" xfId="38384"/>
    <cellStyle name="計算方式 2 5 2 4 9" xfId="38385"/>
    <cellStyle name="常规 6 15 5" xfId="38386"/>
    <cellStyle name="計算方式 2 5 2 4 9 2" xfId="38387"/>
    <cellStyle name="常规 6 15 5 2" xfId="38388"/>
    <cellStyle name="計算方式 2 5 2 4 9 3" xfId="38389"/>
    <cellStyle name="常规 6 15 5 3" xfId="38390"/>
    <cellStyle name="常规 6 15 6" xfId="38391"/>
    <cellStyle name="常规 6 15 6 2" xfId="38392"/>
    <cellStyle name="常规 6 15 6 3" xfId="38393"/>
    <cellStyle name="常规 6 15 7" xfId="38394"/>
    <cellStyle name="常规 6 15 7 2" xfId="38395"/>
    <cellStyle name="常规 6 15 7 3" xfId="38396"/>
    <cellStyle name="常规 6 15 8" xfId="38397"/>
    <cellStyle name="常规 6 15 8 2" xfId="38398"/>
    <cellStyle name="常规 6 15 8 3" xfId="38399"/>
    <cellStyle name="常规 7 17 8 2" xfId="38400"/>
    <cellStyle name="常规 6 15 9" xfId="38401"/>
    <cellStyle name="常规 6 15 9 2" xfId="38402"/>
    <cellStyle name="超链接 3 2 2 2 2 3 3 2" xfId="38403"/>
    <cellStyle name="常规 6 9" xfId="38404"/>
    <cellStyle name="壞_B51222 ASA-PECLL 調整 STUDY 2" xfId="38405"/>
    <cellStyle name="超链接 3 5 3 4 2 2" xfId="38406"/>
    <cellStyle name="常规 6 16 2 4" xfId="38407"/>
    <cellStyle name="常规 7 7" xfId="38408"/>
    <cellStyle name="計算方式 2 5 2 5 7 2" xfId="38409"/>
    <cellStyle name="常规 6 16 3 2" xfId="38410"/>
    <cellStyle name="常规 7 8" xfId="38411"/>
    <cellStyle name="計算方式 2 5 2 5 7 3" xfId="38412"/>
    <cellStyle name="常规 6 16 3 3" xfId="38413"/>
    <cellStyle name="計算方式 2 5 2 5 9" xfId="38414"/>
    <cellStyle name="常规 6 16 5" xfId="38415"/>
    <cellStyle name="常规 6 16 6" xfId="38416"/>
    <cellStyle name="常规 6 16 7" xfId="38417"/>
    <cellStyle name="常规 6 17 10" xfId="38418"/>
    <cellStyle name="常规 6 17 2" xfId="38419"/>
    <cellStyle name="常规 6 22 2" xfId="38420"/>
    <cellStyle name="常规 6 17 2 2" xfId="38421"/>
    <cellStyle name="입력 2 2 2 2 2 9 2" xfId="38422"/>
    <cellStyle name="常规 6 17 2 3" xfId="38423"/>
    <cellStyle name="常规 6 17 3" xfId="38424"/>
    <cellStyle name="常规 6 22 3" xfId="38425"/>
    <cellStyle name="常规 6 17 3 2" xfId="38426"/>
    <cellStyle name="常规 6 17 3 3" xfId="38427"/>
    <cellStyle name="常规 6 17 4" xfId="38428"/>
    <cellStyle name="常规 6 17 4 2" xfId="38429"/>
    <cellStyle name="常规 6 17 4 3" xfId="38430"/>
    <cellStyle name="常规 6 17 5" xfId="38431"/>
    <cellStyle name="常规 6 17 5 2" xfId="38432"/>
    <cellStyle name="常规 6 17 5 3" xfId="38433"/>
    <cellStyle name="常规 6 17 6" xfId="38434"/>
    <cellStyle name="常规 6 17 7" xfId="38435"/>
    <cellStyle name="常规 6 17 9 3" xfId="38436"/>
    <cellStyle name="常规 6 18 10" xfId="38437"/>
    <cellStyle name="常规 6 18 11" xfId="38438"/>
    <cellStyle name="常规 6 18 2 2" xfId="38439"/>
    <cellStyle name="常规 6 2 2 2 2 2" xfId="38440"/>
    <cellStyle name="常规 6 18 2 3" xfId="38441"/>
    <cellStyle name="常规 6 18 3 2" xfId="38442"/>
    <cellStyle name="常规 6 2 2 2 3 2" xfId="38443"/>
    <cellStyle name="常规 6 18 3 3" xfId="38444"/>
    <cellStyle name="常规 6 18 4" xfId="38445"/>
    <cellStyle name="常规 6 18 4 2" xfId="38446"/>
    <cellStyle name="常规 6 2 2 2 4 2" xfId="38447"/>
    <cellStyle name="常规 6 18 4 3" xfId="38448"/>
    <cellStyle name="常规 6 18 5" xfId="38449"/>
    <cellStyle name="常规 6 18 5 2" xfId="38450"/>
    <cellStyle name="輸入 2 10 2 5" xfId="38451"/>
    <cellStyle name="常规 6 2 2 2 5 2" xfId="38452"/>
    <cellStyle name="常规 6 18 5 3" xfId="38453"/>
    <cellStyle name="常规 6 18 7" xfId="38454"/>
    <cellStyle name="常规 6 18 7 3" xfId="38455"/>
    <cellStyle name="常规 6 18 9 2" xfId="38456"/>
    <cellStyle name="常规 6 18 9 3" xfId="38457"/>
    <cellStyle name="常规 6 19 2" xfId="38458"/>
    <cellStyle name="常规 6 24 2" xfId="38459"/>
    <cellStyle name="常规 6 19 2 2" xfId="38460"/>
    <cellStyle name="輸出 2 4 3 2 6 3" xfId="38461"/>
    <cellStyle name="常规 6 19 2 2 2" xfId="38462"/>
    <cellStyle name="常规 6 2 2 3 2 2" xfId="38463"/>
    <cellStyle name="常规 6 19 2 3" xfId="38464"/>
    <cellStyle name="常规 6 2 2 3 2 3" xfId="38465"/>
    <cellStyle name="常规 6 19 2 4" xfId="38466"/>
    <cellStyle name="常规 6 19 3" xfId="38467"/>
    <cellStyle name="常规 6 24 3" xfId="38468"/>
    <cellStyle name="常规 6 19 3 2" xfId="38469"/>
    <cellStyle name="常规 6 2 2 3 3 2" xfId="38470"/>
    <cellStyle name="常规 6 19 3 3" xfId="38471"/>
    <cellStyle name="常规 6 19 4" xfId="38472"/>
    <cellStyle name="常规 6 19 8" xfId="38473"/>
    <cellStyle name="常规 6 19 9 2" xfId="38474"/>
    <cellStyle name="常规 6 2" xfId="38475"/>
    <cellStyle name="常规 6 2 2 2 2 2 2" xfId="38476"/>
    <cellStyle name="常规 6 2 2 2 2 2 2 2" xfId="38477"/>
    <cellStyle name="常规 6 2 2 2 2 2 2 2 2" xfId="38478"/>
    <cellStyle name="常规 6 2 2 2 2 2 3 2" xfId="38479"/>
    <cellStyle name="입력 3 11 2" xfId="38480"/>
    <cellStyle name="常规 6 2 2 2 2 3" xfId="38481"/>
    <cellStyle name="요약 2 2 2 5 3" xfId="38482"/>
    <cellStyle name="常规 6 2 2 2 3 2 2" xfId="38483"/>
    <cellStyle name="입력 3 12 2" xfId="38484"/>
    <cellStyle name="常规 6 2 2 2 3 3" xfId="38485"/>
    <cellStyle name="요약 2 2 2 6 3" xfId="38486"/>
    <cellStyle name="常规 6 2 2 2 3 3 2" xfId="38487"/>
    <cellStyle name="常规 6 2 2 2 3 3 3" xfId="38488"/>
    <cellStyle name="常规 6 2 2 2 4" xfId="38489"/>
    <cellStyle name="常规 6 2 2 2 4 3" xfId="38490"/>
    <cellStyle name="常规 6 2 2 2 5" xfId="38491"/>
    <cellStyle name="常规 6 2 2 2 6" xfId="38492"/>
    <cellStyle name="常规 6 2 2 2 7" xfId="38493"/>
    <cellStyle name="常规 6 2 2 2 8" xfId="38494"/>
    <cellStyle name="常规 6 2 2 3 2 2 2" xfId="38495"/>
    <cellStyle name="常规 7 13 7 3" xfId="38496"/>
    <cellStyle name="常规 6 2 2 3 2 2 2 2" xfId="38497"/>
    <cellStyle name="常规 6 2 2 3 2 2 3" xfId="38498"/>
    <cellStyle name="常规 6 2 2 3 2 3 2" xfId="38499"/>
    <cellStyle name="常规 6 2 2 3 2 3 3" xfId="38500"/>
    <cellStyle name="요약 2 3 2 5 3" xfId="38501"/>
    <cellStyle name="超链接 5 2 2 4 3" xfId="38502"/>
    <cellStyle name="常规 6 2 2 3 3 2 2" xfId="38503"/>
    <cellStyle name="常规 6 2 2 4 2 2" xfId="38504"/>
    <cellStyle name="常规 6 2 2 4 2 2 2" xfId="38505"/>
    <cellStyle name="常规 6 2 2 5 2 2" xfId="38506"/>
    <cellStyle name="常规 6 2 2 6 2" xfId="38507"/>
    <cellStyle name="常规 6 2 2 7 2" xfId="38508"/>
    <cellStyle name="常规 6 2 3 2 2 2 2" xfId="38509"/>
    <cellStyle name="常规 6 2 3 2 2 2 3" xfId="38510"/>
    <cellStyle name="常规 6 2 3 3 2 2" xfId="38511"/>
    <cellStyle name="常规 6 2 3 3 2 2 2" xfId="38512"/>
    <cellStyle name="常规 6 2 3 3 2 3" xfId="38513"/>
    <cellStyle name="常规 6 2 3 4 3" xfId="38514"/>
    <cellStyle name="常规 6 2 3 6 2" xfId="38515"/>
    <cellStyle name="常规 9 2 7 7 2" xfId="38516"/>
    <cellStyle name="常规 6 2 4 2 2 3" xfId="38517"/>
    <cellStyle name="常规 6 2 4 2 4" xfId="38518"/>
    <cellStyle name="輔色2 2 6 5" xfId="38519"/>
    <cellStyle name="常规 6 2 5 2 2" xfId="38520"/>
    <cellStyle name="輸入 2 3 3 3 12" xfId="38521"/>
    <cellStyle name="汇总 2 4 9 2" xfId="38522"/>
    <cellStyle name="常规 7 26" xfId="38523"/>
    <cellStyle name="常规 7 31" xfId="38524"/>
    <cellStyle name="常规 6 2 5 2 2 2" xfId="38525"/>
    <cellStyle name="輔色2 2 6 6" xfId="38526"/>
    <cellStyle name="常规 6 2 5 2 3" xfId="38527"/>
    <cellStyle name="常规 6 2 6" xfId="38528"/>
    <cellStyle name="常规 6 2 6 2" xfId="38529"/>
    <cellStyle name="常规 6 2 6 2 2" xfId="38530"/>
    <cellStyle name="常规 6 2 7" xfId="38531"/>
    <cellStyle name="常规 6 2 7 2" xfId="38532"/>
    <cellStyle name="常规 6 2 7 2 2" xfId="38533"/>
    <cellStyle name="常规 6 2 8" xfId="38534"/>
    <cellStyle name="常规 6 2 9" xfId="38535"/>
    <cellStyle name="常规 6 25 2" xfId="38536"/>
    <cellStyle name="常规 6 30 2" xfId="38537"/>
    <cellStyle name="汇总 2 4 4 2" xfId="38538"/>
    <cellStyle name="常规 6 26" xfId="38539"/>
    <cellStyle name="常规 6 31" xfId="38540"/>
    <cellStyle name="常规 6 26 2" xfId="38541"/>
    <cellStyle name="常规 6 31 2" xfId="38542"/>
    <cellStyle name="常规 6 26 3" xfId="38543"/>
    <cellStyle name="常规 6 31 3" xfId="38544"/>
    <cellStyle name="汇总 2 4 4 3" xfId="38545"/>
    <cellStyle name="超链接 2 5 2 2 6 2" xfId="38546"/>
    <cellStyle name="常规 6 27" xfId="38547"/>
    <cellStyle name="常规 6 32" xfId="38548"/>
    <cellStyle name="常规 6 27 2" xfId="38549"/>
    <cellStyle name="常规 6 32 2" xfId="38550"/>
    <cellStyle name="입력 2 2 2 2 8" xfId="38551"/>
    <cellStyle name="常规 6 28 2" xfId="38552"/>
    <cellStyle name="常规 6 33 2" xfId="38553"/>
    <cellStyle name="입력 2 2 2 2 9" xfId="38554"/>
    <cellStyle name="常规 6 28 3" xfId="38555"/>
    <cellStyle name="常规 6 33 3" xfId="38556"/>
    <cellStyle name="常规 6 29" xfId="38557"/>
    <cellStyle name="常规 6 34" xfId="38558"/>
    <cellStyle name="常规 6 29 3" xfId="38559"/>
    <cellStyle name="常规 6 3" xfId="38560"/>
    <cellStyle name="常规 6 3 2 2 2 2" xfId="38561"/>
    <cellStyle name="常规 6 3 2 2 2 2 2" xfId="38562"/>
    <cellStyle name="常规 6 3 2 2 2 2 2 2" xfId="38563"/>
    <cellStyle name="常规 6 3 2 2 2 2 2 3" xfId="38564"/>
    <cellStyle name="常规 6 3 2 2 2 2 3" xfId="38565"/>
    <cellStyle name="常规 6 3 2 2 2 3" xfId="38566"/>
    <cellStyle name="常规 6 3 2 2 2 4" xfId="38567"/>
    <cellStyle name="常规 6 3 2 2 3 2" xfId="38568"/>
    <cellStyle name="常规 6 3 2 2 3 2 2" xfId="38569"/>
    <cellStyle name="常规 6 3 2 2 3 2 3" xfId="38570"/>
    <cellStyle name="常规 6 3 2 2 3 3" xfId="38571"/>
    <cellStyle name="常规 6 3 2 2 3 3 2" xfId="38572"/>
    <cellStyle name="常规 6 3 2 2 3 4" xfId="38573"/>
    <cellStyle name="輸入 2 2 5 2 8" xfId="38574"/>
    <cellStyle name="常规_Sheet1 3" xfId="38575"/>
    <cellStyle name="常规 6 3 2 2 5 2" xfId="38576"/>
    <cellStyle name="常规 6 3 3 2 2 2 2" xfId="38577"/>
    <cellStyle name="常规 6 3 3 2 2 3" xfId="38578"/>
    <cellStyle name="常规 6 3 3 2 3 2" xfId="38579"/>
    <cellStyle name="常规 6 3 3 2 3 3" xfId="38580"/>
    <cellStyle name="輔色1 2 4 5" xfId="38581"/>
    <cellStyle name="常规 6 3 3 2 3 3 2" xfId="38582"/>
    <cellStyle name="常规 6 3 3 2 3 4" xfId="38583"/>
    <cellStyle name="輸入 2 3 5 2 8" xfId="38584"/>
    <cellStyle name="常规 6 3 3 2 5 2" xfId="38585"/>
    <cellStyle name="常规 6 3 4 5 2" xfId="38586"/>
    <cellStyle name="輔色3 2 6 5" xfId="38587"/>
    <cellStyle name="常规 6 3 5 2 2" xfId="38588"/>
    <cellStyle name="常规 6 3 5 2 2 2" xfId="38589"/>
    <cellStyle name="常规 6 3 5 2 2 3" xfId="38590"/>
    <cellStyle name="輔色3 2 6 6" xfId="38591"/>
    <cellStyle name="常规 6 3 5 2 3" xfId="38592"/>
    <cellStyle name="常规 6 3 5 2 4" xfId="38593"/>
    <cellStyle name="常规 6 3 5 5 2" xfId="38594"/>
    <cellStyle name="合計 2 3 2 4 10" xfId="38595"/>
    <cellStyle name="常规 6 3 7" xfId="38596"/>
    <cellStyle name="合計 2 3 2 4 10 2" xfId="38597"/>
    <cellStyle name="超链接 2 2 2 2 6" xfId="38598"/>
    <cellStyle name="常规 6 3 7 2" xfId="38599"/>
    <cellStyle name="合計 2 3 2 4 11" xfId="38600"/>
    <cellStyle name="常规 6 3 8" xfId="38601"/>
    <cellStyle name="超链接 2 2 2 3 6" xfId="38602"/>
    <cellStyle name="常规 6 3 8 2" xfId="38603"/>
    <cellStyle name="合計 2 3 2 4 12" xfId="38604"/>
    <cellStyle name="常规 6 3 9" xfId="38605"/>
    <cellStyle name="常规 6 3 9 2" xfId="38606"/>
    <cellStyle name="常规 6 3 9 3" xfId="38607"/>
    <cellStyle name="常规 65 2" xfId="38608"/>
    <cellStyle name="常规 6 36" xfId="38609"/>
    <cellStyle name="常规 6 4" xfId="38610"/>
    <cellStyle name="常规 6 4 2 2 2" xfId="38611"/>
    <cellStyle name="열어본 하이퍼링크 2 3" xfId="38612"/>
    <cellStyle name="常规 6 4 2 2 2 2" xfId="38613"/>
    <cellStyle name="常规 6 8 6" xfId="38614"/>
    <cellStyle name="열어본 하이퍼링크 2 3 2" xfId="38615"/>
    <cellStyle name="常规 6 4 2 2 2 2 2" xfId="38616"/>
    <cellStyle name="合計 2 3 2 5 10" xfId="38617"/>
    <cellStyle name="常规 6 8 7" xfId="38618"/>
    <cellStyle name="輸出 2 7 4 8 2" xfId="38619"/>
    <cellStyle name="常规 6 4 2 2 2 2 3" xfId="38620"/>
    <cellStyle name="合計 2 3 2 5 11" xfId="38621"/>
    <cellStyle name="常规 6 8 8" xfId="38622"/>
    <cellStyle name="輸出 2 7 4 8 3" xfId="38623"/>
    <cellStyle name="常规 6 4 2 2 2 2 4" xfId="38624"/>
    <cellStyle name="열어본 하이퍼링크 2 4" xfId="38625"/>
    <cellStyle name="常规 6 4 2 2 2 3" xfId="38626"/>
    <cellStyle name="常规 6 4 2 2 3" xfId="38627"/>
    <cellStyle name="常规 6 4 2 2 5 2" xfId="38628"/>
    <cellStyle name="常规 6 4 2 3 2 3" xfId="38629"/>
    <cellStyle name="合計 2 10 6 3" xfId="38630"/>
    <cellStyle name="常规 6 4 2 3 3 2" xfId="38631"/>
    <cellStyle name="常规 6 4 2 8" xfId="38632"/>
    <cellStyle name="常规 6 4 3 2 2" xfId="38633"/>
    <cellStyle name="輸出 2 4 4 3 2" xfId="38634"/>
    <cellStyle name="常规 6 4 3 2 2 4" xfId="38635"/>
    <cellStyle name="常规 6 4 3 2 3" xfId="38636"/>
    <cellStyle name="常规 6 4 3 3 2" xfId="38637"/>
    <cellStyle name="常规 6 4 3 3 2 2" xfId="38638"/>
    <cellStyle name="常规 6 4 3 3 2 3" xfId="38639"/>
    <cellStyle name="常规 6 4 3 3 3 2" xfId="38640"/>
    <cellStyle name="常规 6 4 3 5 2" xfId="38641"/>
    <cellStyle name="輔色4 2 6 5" xfId="38642"/>
    <cellStyle name="常规 6 4 5 2 2" xfId="38643"/>
    <cellStyle name="輔色4 2 6 6" xfId="38644"/>
    <cellStyle name="常规 6 4 5 2 3" xfId="38645"/>
    <cellStyle name="輔色4 2 7 5" xfId="38646"/>
    <cellStyle name="常规 6 4 5 3 2" xfId="38647"/>
    <cellStyle name="常规 6 4 6" xfId="38648"/>
    <cellStyle name="常规 6 4 7" xfId="38649"/>
    <cellStyle name="常规 6 4 7 2" xfId="38650"/>
    <cellStyle name="常规 6 4 7 3" xfId="38651"/>
    <cellStyle name="常规 6 4 8" xfId="38652"/>
    <cellStyle name="常规 6 4 9" xfId="38653"/>
    <cellStyle name="常规 6 4 9 2" xfId="38654"/>
    <cellStyle name="常规 6 4 9 3" xfId="38655"/>
    <cellStyle name="常规 6 5" xfId="38656"/>
    <cellStyle name="常规 6 5 11" xfId="38657"/>
    <cellStyle name="常规 6 5 2 2 2 2" xfId="38658"/>
    <cellStyle name="常规 6 5 2 2 3" xfId="38659"/>
    <cellStyle name="常规 6 5 2 2 3 2" xfId="38660"/>
    <cellStyle name="常规 6 5 2 3 2" xfId="38661"/>
    <cellStyle name="常规 6 5 2 3 3" xfId="38662"/>
    <cellStyle name="常规 6 5 2 7" xfId="38663"/>
    <cellStyle name="常规 6 5 3 2 2" xfId="38664"/>
    <cellStyle name="常规 6 5 3 2 2 2" xfId="38665"/>
    <cellStyle name="常规 6 5 3 3 2" xfId="38666"/>
    <cellStyle name="常规 6 5 3 4 2" xfId="38667"/>
    <cellStyle name="常规 6 5 4 3 2" xfId="38668"/>
    <cellStyle name="常规 6 5 6" xfId="38669"/>
    <cellStyle name="常规 6 5 6 2" xfId="38670"/>
    <cellStyle name="常规 6 5 7" xfId="38671"/>
    <cellStyle name="常规 6 5 7 2" xfId="38672"/>
    <cellStyle name="常规 6 5 9 2" xfId="38673"/>
    <cellStyle name="常规 6 6" xfId="38674"/>
    <cellStyle name="常规 6 6 2 2 2" xfId="38675"/>
    <cellStyle name="常规 6 6 2 3 2" xfId="38676"/>
    <cellStyle name="常规 6 6 2 3 3 2" xfId="38677"/>
    <cellStyle name="常规 6 6 2 4 2" xfId="38678"/>
    <cellStyle name="輔色3 2 15" xfId="38679"/>
    <cellStyle name="常规 6 6 2 5 2" xfId="38680"/>
    <cellStyle name="常规 6 6 3 2 3 2" xfId="38681"/>
    <cellStyle name="常规 6 6 3 4 2" xfId="38682"/>
    <cellStyle name="超链接 12 3 2 2" xfId="38683"/>
    <cellStyle name="常规 6 6 6" xfId="38684"/>
    <cellStyle name="超链接 12 3 2 2 2" xfId="38685"/>
    <cellStyle name="常规 6 6 6 2" xfId="38686"/>
    <cellStyle name="計算方式 2 3 5 2 8 2" xfId="38687"/>
    <cellStyle name="常规 6 6 6 3" xfId="38688"/>
    <cellStyle name="常规 6 6 7" xfId="38689"/>
    <cellStyle name="常规 6 6 7 2" xfId="38690"/>
    <cellStyle name="輸出 2 10 10" xfId="38691"/>
    <cellStyle name="計算方式 2 3 5 2 9 2" xfId="38692"/>
    <cellStyle name="常规 6 6 7 3" xfId="38693"/>
    <cellStyle name="常规 6 6 8 2" xfId="38694"/>
    <cellStyle name="常规 6 6 8 3" xfId="38695"/>
    <cellStyle name="常规 6 6 9" xfId="38696"/>
    <cellStyle name="常规 6 6 9 2" xfId="38697"/>
    <cellStyle name="常规 6 6 9 3" xfId="38698"/>
    <cellStyle name="常规 6 7 11" xfId="38699"/>
    <cellStyle name="常规 6 7 2 2 2" xfId="38700"/>
    <cellStyle name="常规 6 7 2 2 3" xfId="38701"/>
    <cellStyle name="强调文字颜色 3 2 2 2 3" xfId="38702"/>
    <cellStyle name="常规 6 7 3 3 2" xfId="38703"/>
    <cellStyle name="超链接 12 3 3 2" xfId="38704"/>
    <cellStyle name="常规 6 7 6" xfId="38705"/>
    <cellStyle name="中等 2 10" xfId="38706"/>
    <cellStyle name="超链接 12 3 3 2 2" xfId="38707"/>
    <cellStyle name="常规 6 7 6 2" xfId="38708"/>
    <cellStyle name="中等 2 11" xfId="38709"/>
    <cellStyle name="常规 6 7 6 3" xfId="38710"/>
    <cellStyle name="常规 6 7 7" xfId="38711"/>
    <cellStyle name="常规 6 7 7 2" xfId="38712"/>
    <cellStyle name="常规 6 7 8" xfId="38713"/>
    <cellStyle name="常规 6 7 8 2" xfId="38714"/>
    <cellStyle name="常规 6 7 8 2 2" xfId="38715"/>
    <cellStyle name="常规 6 7 8 3" xfId="38716"/>
    <cellStyle name="常规 6 7 9" xfId="38717"/>
    <cellStyle name="常规 6 7 9 2" xfId="38718"/>
    <cellStyle name="常规 6 7 9 3" xfId="38719"/>
    <cellStyle name="常规 6 8 10" xfId="38720"/>
    <cellStyle name="常规 6 8 11" xfId="38721"/>
    <cellStyle name="常规 6 8 2" xfId="38722"/>
    <cellStyle name="常规 6 8 2 2" xfId="38723"/>
    <cellStyle name="常规 6 8 2 2 3" xfId="38724"/>
    <cellStyle name="常规 6 8 2 3" xfId="38725"/>
    <cellStyle name="常规 6 8 2 4" xfId="38726"/>
    <cellStyle name="常规 6 8 3 3 2" xfId="38727"/>
    <cellStyle name="常规 6 8 4" xfId="38728"/>
    <cellStyle name="常规 6 8 5" xfId="38729"/>
    <cellStyle name="常规 6 8 5 2" xfId="38730"/>
    <cellStyle name="常规 6 8 5 3" xfId="38731"/>
    <cellStyle name="常规 6 8 6 2" xfId="38732"/>
    <cellStyle name="常规 6 8 6 3" xfId="38733"/>
    <cellStyle name="合計 2 3 2 5 10 2" xfId="38734"/>
    <cellStyle name="常规 6 8 7 2" xfId="38735"/>
    <cellStyle name="合計 2 3 2 5 10 3" xfId="38736"/>
    <cellStyle name="常规 6 8 7 3" xfId="38737"/>
    <cellStyle name="常规 6 8 8 3" xfId="38738"/>
    <cellStyle name="合計 2 3 2 5 12" xfId="38739"/>
    <cellStyle name="常规 6 8 9" xfId="38740"/>
    <cellStyle name="常规 6 9 2 2" xfId="38741"/>
    <cellStyle name="常规 6 9 2 2 2" xfId="38742"/>
    <cellStyle name="常规 6 9 2 3" xfId="38743"/>
    <cellStyle name="常规 6 9 3 2" xfId="38744"/>
    <cellStyle name="超链接 6 2 2 2 2 2" xfId="38745"/>
    <cellStyle name="常规 6 9 5" xfId="38746"/>
    <cellStyle name="超链接 6 2 2 2 2 3" xfId="38747"/>
    <cellStyle name="常规 6 9 6" xfId="38748"/>
    <cellStyle name="常规 6 9 6 2" xfId="38749"/>
    <cellStyle name="常规 6 9 6 3" xfId="38750"/>
    <cellStyle name="常规 6 9 7 2" xfId="38751"/>
    <cellStyle name="常规 6 9 7 2 2" xfId="38752"/>
    <cellStyle name="常规 6 9 7 3" xfId="38753"/>
    <cellStyle name="常规 6 9 9" xfId="38754"/>
    <cellStyle name="常规 7 26 2" xfId="38755"/>
    <cellStyle name="常规 67" xfId="38756"/>
    <cellStyle name="常规 7" xfId="38757"/>
    <cellStyle name="常规 7 10 2" xfId="38758"/>
    <cellStyle name="常规 7 10 2 2" xfId="38759"/>
    <cellStyle name="强调文字颜色 3 2 2 2 4" xfId="38760"/>
    <cellStyle name="常规 7 10 2 2 2" xfId="38761"/>
    <cellStyle name="常规 7 10 2 2 3" xfId="38762"/>
    <cellStyle name="常规 7 10 2 3" xfId="38763"/>
    <cellStyle name="常规 7 10 2 4" xfId="38764"/>
    <cellStyle name="合計 2 2 2 5 2 2" xfId="38765"/>
    <cellStyle name="常规 7 10 3" xfId="38766"/>
    <cellStyle name="合計 2 2 2 5 2 2 2" xfId="38767"/>
    <cellStyle name="常规 7 10 3 2" xfId="38768"/>
    <cellStyle name="合計 2 2 2 5 2 3 2" xfId="38769"/>
    <cellStyle name="常规 7 10 4 2" xfId="38770"/>
    <cellStyle name="合計 2 2 2 5 2 3 3" xfId="38771"/>
    <cellStyle name="常规 7 10 4 3" xfId="38772"/>
    <cellStyle name="合計 2 2 2 5 2 4" xfId="38773"/>
    <cellStyle name="常规 7 10 5" xfId="38774"/>
    <cellStyle name="合計 2 2 2 5 2 4 2" xfId="38775"/>
    <cellStyle name="常规 7 10 5 2" xfId="38776"/>
    <cellStyle name="合計 2 2 2 5 2 4 3" xfId="38777"/>
    <cellStyle name="常规 7 10 5 3" xfId="38778"/>
    <cellStyle name="合計 2 2 2 5 2 5 3" xfId="38779"/>
    <cellStyle name="常规 7 10 6 3" xfId="38780"/>
    <cellStyle name="合計 2 2 2 5 2 6 2" xfId="38781"/>
    <cellStyle name="常规 7 10 7 2" xfId="38782"/>
    <cellStyle name="合計 2 2 2 5 2 8" xfId="38783"/>
    <cellStyle name="超链接 3 2 3 2 3 3 2 3" xfId="38784"/>
    <cellStyle name="常规 7 10 9" xfId="38785"/>
    <cellStyle name="合計 2 2 2 5 2 8 2" xfId="38786"/>
    <cellStyle name="常规 7 10 9 2" xfId="38787"/>
    <cellStyle name="常规 7 11 9" xfId="38788"/>
    <cellStyle name="常规 7 12" xfId="38789"/>
    <cellStyle name="檢查儲存格 2 2 2 2 2" xfId="38790"/>
    <cellStyle name="常规 7 12 10" xfId="38791"/>
    <cellStyle name="中等 8" xfId="38792"/>
    <cellStyle name="常规 7 12 9 3" xfId="38793"/>
    <cellStyle name="常规 7 13" xfId="38794"/>
    <cellStyle name="常规 8 3 3 3 2" xfId="38795"/>
    <cellStyle name="常规 7 13 5 2" xfId="38796"/>
    <cellStyle name="超链接 3 4 3 3 4 2 4" xfId="38797"/>
    <cellStyle name="常规 7 13 6 2" xfId="38798"/>
    <cellStyle name="常规 7 13 6 3" xfId="38799"/>
    <cellStyle name="常规 7 13 8 3" xfId="38800"/>
    <cellStyle name="常规 7 13 9 2" xfId="38801"/>
    <cellStyle name="常规 7 13 9 3" xfId="38802"/>
    <cellStyle name="常规 7 14 10" xfId="38803"/>
    <cellStyle name="常规 7 14 11" xfId="38804"/>
    <cellStyle name="常规 7 14 4 3" xfId="38805"/>
    <cellStyle name="常规 7 14 5 2" xfId="38806"/>
    <cellStyle name="常规 7 14 7 3" xfId="38807"/>
    <cellStyle name="合計 4 11" xfId="38808"/>
    <cellStyle name="常规 7 14 8 2" xfId="38809"/>
    <cellStyle name="合計 4 12" xfId="38810"/>
    <cellStyle name="常规 7 14 8 3" xfId="38811"/>
    <cellStyle name="常规 7 14 9 2" xfId="38812"/>
    <cellStyle name="常规 7 14 9 3" xfId="38813"/>
    <cellStyle name="常规 7 15" xfId="38814"/>
    <cellStyle name="常规 7 20" xfId="38815"/>
    <cellStyle name="輸出 2 2 2 6 3" xfId="38816"/>
    <cellStyle name="常规 7 15 5 3" xfId="38817"/>
    <cellStyle name="常规 7 15 6 2" xfId="38818"/>
    <cellStyle name="常规 7 15 6 3" xfId="38819"/>
    <cellStyle name="常规 7 15 7 2" xfId="38820"/>
    <cellStyle name="常规 7 15 7 3" xfId="38821"/>
    <cellStyle name="常规 7 15 8 2" xfId="38822"/>
    <cellStyle name="常规 7 15 9 2" xfId="38823"/>
    <cellStyle name="常规 7 15 9 3" xfId="38824"/>
    <cellStyle name="計算方式 2 5 5 9 2" xfId="38825"/>
    <cellStyle name="常规 7 16" xfId="38826"/>
    <cellStyle name="常规 7 21" xfId="38827"/>
    <cellStyle name="輸出 2 2 3 3 2 2" xfId="38828"/>
    <cellStyle name="常规 7 16 2 2 2" xfId="38829"/>
    <cellStyle name="輸出 2 2 3 3 2 3" xfId="38830"/>
    <cellStyle name="常规 7 16 2 2 3" xfId="38831"/>
    <cellStyle name="輸出 2 2 3 4 2" xfId="38832"/>
    <cellStyle name="常规 7 16 3 2" xfId="38833"/>
    <cellStyle name="輸出 2 2 3 4 3" xfId="38834"/>
    <cellStyle name="常规 7 16 3 3" xfId="38835"/>
    <cellStyle name="常规 7 16 5 2" xfId="38836"/>
    <cellStyle name="中等 2 2 2 2" xfId="38837"/>
    <cellStyle name="常规 7 16 5 3" xfId="38838"/>
    <cellStyle name="常规 7 16 7" xfId="38839"/>
    <cellStyle name="常规 7 16 7 2" xfId="38840"/>
    <cellStyle name="常规 7 16 7 3" xfId="38841"/>
    <cellStyle name="常规 7 16 8" xfId="38842"/>
    <cellStyle name="常规 7 16 8 2" xfId="38843"/>
    <cellStyle name="常规 7 16 8 3" xfId="38844"/>
    <cellStyle name="常规 7 17 10" xfId="38845"/>
    <cellStyle name="常规 7 17 7" xfId="38846"/>
    <cellStyle name="常规 7 17 7 3" xfId="38847"/>
    <cellStyle name="超链接 5 2 2 3 3 2 2" xfId="38848"/>
    <cellStyle name="常规 7 17 8" xfId="38849"/>
    <cellStyle name="常规 7 17 8 3" xfId="38850"/>
    <cellStyle name="輸出 2 2 5 4 3" xfId="38851"/>
    <cellStyle name="常规 7 18 3 3" xfId="38852"/>
    <cellStyle name="輸出 2 2 5 5 2" xfId="38853"/>
    <cellStyle name="常规 7 18 4 2" xfId="38854"/>
    <cellStyle name="輸出 2 2 5 5 3" xfId="38855"/>
    <cellStyle name="常规 7 18 4 3" xfId="38856"/>
    <cellStyle name="計算方式 2 2 3 3 9" xfId="38857"/>
    <cellStyle name="常规 7 19 10" xfId="38858"/>
    <cellStyle name="輸入 2 3 3 3 10 2" xfId="38859"/>
    <cellStyle name="輸出 2 2 6 3" xfId="38860"/>
    <cellStyle name="常规 7 19 2" xfId="38861"/>
    <cellStyle name="常规 7 24 2" xfId="38862"/>
    <cellStyle name="常规 7 19 2 2 2" xfId="38863"/>
    <cellStyle name="常规 8 3 4" xfId="38864"/>
    <cellStyle name="常规 7 19 2 2 3" xfId="38865"/>
    <cellStyle name="常规 8 3 5" xfId="38866"/>
    <cellStyle name="輸入 2 3 3 3 10 3" xfId="38867"/>
    <cellStyle name="輸出 2 2 6 4" xfId="38868"/>
    <cellStyle name="汇总 2 6 8 2" xfId="38869"/>
    <cellStyle name="常规 7 19 3" xfId="38870"/>
    <cellStyle name="常规 7 24 3" xfId="38871"/>
    <cellStyle name="輸出 2 2 6 4 2" xfId="38872"/>
    <cellStyle name="常规 7 19 3 2" xfId="38873"/>
    <cellStyle name="輸出 2 2 6 5 2" xfId="38874"/>
    <cellStyle name="常规 7 19 4 2" xfId="38875"/>
    <cellStyle name="출력 2 2 2 2 3" xfId="38876"/>
    <cellStyle name="輸出 2 2 6 6 2" xfId="38877"/>
    <cellStyle name="常规 7 19 5 2" xfId="38878"/>
    <cellStyle name="常规 7 2" xfId="38879"/>
    <cellStyle name="常规 7 2 12" xfId="38880"/>
    <cellStyle name="常规 7 2 2" xfId="38881"/>
    <cellStyle name="常规 7 2 2 2 3 2 3" xfId="38882"/>
    <cellStyle name="常规 7 2 2 4 5" xfId="38883"/>
    <cellStyle name="常规 7 2 2 6" xfId="38884"/>
    <cellStyle name="常规 7 2 3" xfId="38885"/>
    <cellStyle name="常规 7 2 3 2 2" xfId="38886"/>
    <cellStyle name="輸出 2 4 2 3 2 11" xfId="38887"/>
    <cellStyle name="常规 7 2 3 2 3 2 2" xfId="38888"/>
    <cellStyle name="超链接 3 10 2 2" xfId="38889"/>
    <cellStyle name="常规 7 2 3 2 3 3" xfId="38890"/>
    <cellStyle name="常规 7 2 3 2 4 2" xfId="38891"/>
    <cellStyle name="常规 7 2 3 5" xfId="38892"/>
    <cellStyle name="常规 7 2 3 6" xfId="38893"/>
    <cellStyle name="常规 7 2 4" xfId="38894"/>
    <cellStyle name="常规 7 2 4 2 2" xfId="38895"/>
    <cellStyle name="常规 7 2 4 3 2" xfId="38896"/>
    <cellStyle name="常规 7 2 4 4" xfId="38897"/>
    <cellStyle name="常规 7 2 4 4 3" xfId="38898"/>
    <cellStyle name="常规 7 2 4 5" xfId="38899"/>
    <cellStyle name="常规 7 2 4 6" xfId="38900"/>
    <cellStyle name="常规 7 2 5" xfId="38901"/>
    <cellStyle name="常规 7 2 5 2 2" xfId="38902"/>
    <cellStyle name="常规 7 2 5 3" xfId="38903"/>
    <cellStyle name="常规 7 2 5 3 2" xfId="38904"/>
    <cellStyle name="常规 7 2 5 4" xfId="38905"/>
    <cellStyle name="常规 7 2 5 5" xfId="38906"/>
    <cellStyle name="常规 7 2 5 6" xfId="38907"/>
    <cellStyle name="常规 7 2 6" xfId="38908"/>
    <cellStyle name="常规 7 2 6 3" xfId="38909"/>
    <cellStyle name="常规 7 2 6 3 2" xfId="38910"/>
    <cellStyle name="常规 7 2 6 4" xfId="38911"/>
    <cellStyle name="常规 7 2 6 5" xfId="38912"/>
    <cellStyle name="常规 7 2 7 2" xfId="38913"/>
    <cellStyle name="常规 7 2 7 3" xfId="38914"/>
    <cellStyle name="常规 7 2 8 2" xfId="38915"/>
    <cellStyle name="常规 7 2 8 2 2" xfId="38916"/>
    <cellStyle name="常规 7 2 8 3" xfId="38917"/>
    <cellStyle name="常规 7 2 9" xfId="38918"/>
    <cellStyle name="常规 7 2 9 2" xfId="38919"/>
    <cellStyle name="常规 7 2 9 3" xfId="38920"/>
    <cellStyle name="汇总 2 4 9 3" xfId="38921"/>
    <cellStyle name="常规 7 27" xfId="38922"/>
    <cellStyle name="常规 7 32" xfId="38923"/>
    <cellStyle name="常规 7 28" xfId="38924"/>
    <cellStyle name="常规 7 33" xfId="38925"/>
    <cellStyle name="输入 2 2 4 2 5" xfId="38926"/>
    <cellStyle name="常规 7 28 2" xfId="38927"/>
    <cellStyle name="常规 7 29" xfId="38928"/>
    <cellStyle name="常规 7 34" xfId="38929"/>
    <cellStyle name="常规 7 29 2" xfId="38930"/>
    <cellStyle name="常规 7 3" xfId="38931"/>
    <cellStyle name="常规 7 3 10" xfId="38932"/>
    <cellStyle name="常规 7 3 2" xfId="38933"/>
    <cellStyle name="常规 7 3 2 3" xfId="38934"/>
    <cellStyle name="常规 7 3 2 3 2" xfId="38935"/>
    <cellStyle name="입력 2 2 2 2 11" xfId="38936"/>
    <cellStyle name="常规 7 3 2 9 3" xfId="38937"/>
    <cellStyle name="常规 7 3 3" xfId="38938"/>
    <cellStyle name="常规 7 3 3 2 2" xfId="38939"/>
    <cellStyle name="輔色1 2 5 2 2 2" xfId="38940"/>
    <cellStyle name="常规 7 3 3 3" xfId="38941"/>
    <cellStyle name="常规 7 3 3 3 2" xfId="38942"/>
    <cellStyle name="輸出 2 2 6 2 2 2" xfId="38943"/>
    <cellStyle name="常规 7 3 4" xfId="38944"/>
    <cellStyle name="常规 7 3 4 2" xfId="38945"/>
    <cellStyle name="常规 7 3 4 2 2" xfId="38946"/>
    <cellStyle name="常规 7 3 4 3" xfId="38947"/>
    <cellStyle name="輸出 2 2 6 2 2 3" xfId="38948"/>
    <cellStyle name="常规 7 3 5" xfId="38949"/>
    <cellStyle name="常规 7 3 5 2" xfId="38950"/>
    <cellStyle name="常规 7 3 5 3" xfId="38951"/>
    <cellStyle name="常规 7 3 6" xfId="38952"/>
    <cellStyle name="一般 2 8" xfId="38953"/>
    <cellStyle name="常规 7 3 6 2" xfId="38954"/>
    <cellStyle name="一般 2 9" xfId="38955"/>
    <cellStyle name="常规 7 3 6 3" xfId="38956"/>
    <cellStyle name="常规 7 3 7" xfId="38957"/>
    <cellStyle name="超链接 2 3 2 2 6" xfId="38958"/>
    <cellStyle name="常规 7 3 7 2" xfId="38959"/>
    <cellStyle name="超链接 2 3 2 2 7" xfId="38960"/>
    <cellStyle name="常规 7 3 7 3" xfId="38961"/>
    <cellStyle name="一般 4 9" xfId="38962"/>
    <cellStyle name="常规 7 3 8 3" xfId="38963"/>
    <cellStyle name="一般 5 9" xfId="38964"/>
    <cellStyle name="常规 7 3 9 3" xfId="38965"/>
    <cellStyle name="常规 7 35" xfId="38966"/>
    <cellStyle name="輸入 2 3 3 3 2 9" xfId="38967"/>
    <cellStyle name="輸出 2 2 6 2 3 2" xfId="38968"/>
    <cellStyle name="常规 7 4 4" xfId="38969"/>
    <cellStyle name="輸出 2 2 6 2 3 3" xfId="38970"/>
    <cellStyle name="常规 7 4 5" xfId="38971"/>
    <cellStyle name="常规 7 4 7" xfId="38972"/>
    <cellStyle name="常规 7 4 7 3" xfId="38973"/>
    <cellStyle name="常规 7 4 8 3" xfId="38974"/>
    <cellStyle name="常规 7 4 9" xfId="38975"/>
    <cellStyle name="常规 7 4 9 2" xfId="38976"/>
    <cellStyle name="常规 7 4 9 3" xfId="38977"/>
    <cellStyle name="常规 7 5 11" xfId="38978"/>
    <cellStyle name="常规 7 5 2" xfId="38979"/>
    <cellStyle name="常规 7 5 3" xfId="38980"/>
    <cellStyle name="輸出 2 2 6 2 4 2" xfId="38981"/>
    <cellStyle name="常规 7 5 4" xfId="38982"/>
    <cellStyle name="常规 7 5 4 3" xfId="38983"/>
    <cellStyle name="輸出 2 2 6 2 4 3" xfId="38984"/>
    <cellStyle name="常规 7 5 5" xfId="38985"/>
    <cellStyle name="常规 7 5 5 3" xfId="38986"/>
    <cellStyle name="常规 7 5 6" xfId="38987"/>
    <cellStyle name="常规 7 5 6 2" xfId="38988"/>
    <cellStyle name="常规 7 5 6 3" xfId="38989"/>
    <cellStyle name="常规 7 5 7" xfId="38990"/>
    <cellStyle name="常规 7 5 7 2" xfId="38991"/>
    <cellStyle name="常规 7 5 7 3" xfId="38992"/>
    <cellStyle name="常规 7 5 8 2" xfId="38993"/>
    <cellStyle name="常规 7 5 8 3" xfId="38994"/>
    <cellStyle name="常规 7 5 9" xfId="38995"/>
    <cellStyle name="常规 7 5 9 2" xfId="38996"/>
    <cellStyle name="常规 7 5 9 3" xfId="38997"/>
    <cellStyle name="常规 7 6" xfId="38998"/>
    <cellStyle name="常规 7 6 2" xfId="38999"/>
    <cellStyle name="常规 7 6 2 2 2" xfId="39000"/>
    <cellStyle name="常规 7 6 2 2 3" xfId="39001"/>
    <cellStyle name="常规 7 6 3" xfId="39002"/>
    <cellStyle name="輸出 2 2 6 2 5 2" xfId="39003"/>
    <cellStyle name="常规 7 6 4" xfId="39004"/>
    <cellStyle name="計算方式 2 3 6 2 6 2" xfId="39005"/>
    <cellStyle name="计算 2 4 2 2 2" xfId="39006"/>
    <cellStyle name="常规 7 6 4 3" xfId="39007"/>
    <cellStyle name="輸出 2 2 6 2 5 3" xfId="39008"/>
    <cellStyle name="常规 7 6 5" xfId="39009"/>
    <cellStyle name="常规 7 6 5 2" xfId="39010"/>
    <cellStyle name="計算方式 2 3 6 2 8 2" xfId="39011"/>
    <cellStyle name="计算 2 4 2 4 2" xfId="39012"/>
    <cellStyle name="常规 7 6 6 3" xfId="39013"/>
    <cellStyle name="常规 7 6 7 2" xfId="39014"/>
    <cellStyle name="計算方式 2 3 6 2 9 2" xfId="39015"/>
    <cellStyle name="计算 2 4 2 5 2" xfId="39016"/>
    <cellStyle name="常规 7 6 7 3" xfId="39017"/>
    <cellStyle name="常规 7 6 8 2" xfId="39018"/>
    <cellStyle name="常规 7 6 9" xfId="39019"/>
    <cellStyle name="常规 7 6 9 2" xfId="39020"/>
    <cellStyle name="计算 2 4 2 7 2" xfId="39021"/>
    <cellStyle name="常规 7 6 9 3" xfId="39022"/>
    <cellStyle name="常规 7 7 2" xfId="39023"/>
    <cellStyle name="超链接 3 5" xfId="39024"/>
    <cellStyle name="常规 7 7 2 2 2" xfId="39025"/>
    <cellStyle name="超链接 3 6" xfId="39026"/>
    <cellStyle name="常规 7 7 2 2 3" xfId="39027"/>
    <cellStyle name="常规 7 7 2 3" xfId="39028"/>
    <cellStyle name="常规 7 7 3" xfId="39029"/>
    <cellStyle name="常规 7 7 3 3" xfId="39030"/>
    <cellStyle name="常规 7 8 2" xfId="39031"/>
    <cellStyle name="輸出 2 3 3 3 2 10" xfId="39032"/>
    <cellStyle name="常规 7 8 2 3" xfId="39033"/>
    <cellStyle name="輸出 2 2 6 2 7 2" xfId="39034"/>
    <cellStyle name="常规 7 8 4" xfId="39035"/>
    <cellStyle name="常规 7 9" xfId="39036"/>
    <cellStyle name="常规 7 9 2" xfId="39037"/>
    <cellStyle name="常规 7 9 2 2" xfId="39038"/>
    <cellStyle name="常规 7 9 2 3" xfId="39039"/>
    <cellStyle name="輸出 2 2 6 2 8 2" xfId="39040"/>
    <cellStyle name="常规 7 9 4" xfId="39041"/>
    <cellStyle name="輸出 2 2 6 2 8 3" xfId="39042"/>
    <cellStyle name="超链接 6 2 2 3 2 2" xfId="39043"/>
    <cellStyle name="常规 7 9 5" xfId="39044"/>
    <cellStyle name="常规 7 9 5 2" xfId="39045"/>
    <cellStyle name="常规 8 10" xfId="39046"/>
    <cellStyle name="常规 8 10 2" xfId="39047"/>
    <cellStyle name="常规 8 10 3" xfId="39048"/>
    <cellStyle name="常规 8 10 4" xfId="39049"/>
    <cellStyle name="常规 8 11" xfId="39050"/>
    <cellStyle name="常规 8 12" xfId="39051"/>
    <cellStyle name="常规 8 12 4" xfId="39052"/>
    <cellStyle name="常规 8 15 3" xfId="39053"/>
    <cellStyle name="常规 8 20 3" xfId="39054"/>
    <cellStyle name="常规 8 16 3" xfId="39055"/>
    <cellStyle name="常规 8 21 3" xfId="39056"/>
    <cellStyle name="常规 8 19" xfId="39057"/>
    <cellStyle name="常规 8 24" xfId="39058"/>
    <cellStyle name="常规 8 19 2" xfId="39059"/>
    <cellStyle name="常规 8 19 3" xfId="39060"/>
    <cellStyle name="常规 8 2 11" xfId="39061"/>
    <cellStyle name="常规 8 2 2 2" xfId="39062"/>
    <cellStyle name="常规 8 2 2 2 2" xfId="39063"/>
    <cellStyle name="常规 8 2 2 2 2 2" xfId="39064"/>
    <cellStyle name="常规 8 2 2 2 2 3" xfId="39065"/>
    <cellStyle name="常规 8 2 2 2 3" xfId="39066"/>
    <cellStyle name="合計 2 8 4 2 7" xfId="39067"/>
    <cellStyle name="常规 8 2 2 2 3 2" xfId="39068"/>
    <cellStyle name="常规 8 2 2 2 4" xfId="39069"/>
    <cellStyle name="常规 8 2 2 3" xfId="39070"/>
    <cellStyle name="常规 8 2 2 3 2" xfId="39071"/>
    <cellStyle name="常规 8 2 2 3 2 2" xfId="39072"/>
    <cellStyle name="常规 8 2 2 3 3" xfId="39073"/>
    <cellStyle name="常规 8 2 2 3 3 2" xfId="39074"/>
    <cellStyle name="常规 8 2 2 3 4" xfId="39075"/>
    <cellStyle name="常规 8 2 2 4" xfId="39076"/>
    <cellStyle name="常规 8 2 2 4 2" xfId="39077"/>
    <cellStyle name="常规 8 2 2 5" xfId="39078"/>
    <cellStyle name="常规 8 2 2 6" xfId="39079"/>
    <cellStyle name="常规 8 2 3 2" xfId="39080"/>
    <cellStyle name="常规 8 2 3 2 2" xfId="39081"/>
    <cellStyle name="常规 8 2 3 3" xfId="39082"/>
    <cellStyle name="常规 8 2 3 3 2" xfId="39083"/>
    <cellStyle name="常规 8 2 3 3 2 2" xfId="39084"/>
    <cellStyle name="常规 8 2 3 3 3" xfId="39085"/>
    <cellStyle name="常规 8 2 3 4" xfId="39086"/>
    <cellStyle name="常规 8 2 3 5" xfId="39087"/>
    <cellStyle name="常规 8 2 5 2" xfId="39088"/>
    <cellStyle name="常规 8 2 5 3" xfId="39089"/>
    <cellStyle name="常规 8 2 6" xfId="39090"/>
    <cellStyle name="常规 8 2 6 2" xfId="39091"/>
    <cellStyle name="常规 8 2 7" xfId="39092"/>
    <cellStyle name="常规 8 2 8" xfId="39093"/>
    <cellStyle name="常规 8 2 8 2" xfId="39094"/>
    <cellStyle name="常规 8 25" xfId="39095"/>
    <cellStyle name="常规 8 26" xfId="39096"/>
    <cellStyle name="常规 8 27" xfId="39097"/>
    <cellStyle name="常规 8 28" xfId="39098"/>
    <cellStyle name="计算 3 4" xfId="39099"/>
    <cellStyle name="常规 8 3 2 2" xfId="39100"/>
    <cellStyle name="常规 8 3 2 2 2 2" xfId="39101"/>
    <cellStyle name="常规 8 3 2 2 2 3" xfId="39102"/>
    <cellStyle name="常规 8 3 2 5" xfId="39103"/>
    <cellStyle name="제목 3 2 2 3 3" xfId="39104"/>
    <cellStyle name="输入 2 2 2 10 3" xfId="39105"/>
    <cellStyle name="常规 8 3 3" xfId="39106"/>
    <cellStyle name="常规 8 3 3 2" xfId="39107"/>
    <cellStyle name="輔色1 2 6 2 2 2" xfId="39108"/>
    <cellStyle name="常规 8 3 3 3" xfId="39109"/>
    <cellStyle name="常规 8 3 3 4" xfId="39110"/>
    <cellStyle name="常规 8 3 4 2" xfId="39111"/>
    <cellStyle name="常规 8 3 5 2" xfId="39112"/>
    <cellStyle name="常规 8 3 5 3" xfId="39113"/>
    <cellStyle name="常规 8 3 6" xfId="39114"/>
    <cellStyle name="常规 8 3 7" xfId="39115"/>
    <cellStyle name="常规 8 4 11" xfId="39116"/>
    <cellStyle name="常规 8 4 12" xfId="39117"/>
    <cellStyle name="输入 2 2 2 11 3" xfId="39118"/>
    <cellStyle name="常规 8 4 3" xfId="39119"/>
    <cellStyle name="常规 8 4 5" xfId="39120"/>
    <cellStyle name="常规 8 4 7" xfId="39121"/>
    <cellStyle name="输入 2 2 2 12 3" xfId="39122"/>
    <cellStyle name="常规 8 5 3" xfId="39123"/>
    <cellStyle name="常规 8 6 2 3" xfId="39124"/>
    <cellStyle name="输入 2 2 2 13 3" xfId="39125"/>
    <cellStyle name="常规 8 6 3" xfId="39126"/>
    <cellStyle name="常规 8 7 3 2" xfId="39127"/>
    <cellStyle name="常规 8 8 2 2" xfId="39128"/>
    <cellStyle name="常规 8 8 2 3" xfId="39129"/>
    <cellStyle name="常规 8 8 3" xfId="39130"/>
    <cellStyle name="常规 8 8 4" xfId="39131"/>
    <cellStyle name="常规 8 8 5" xfId="39132"/>
    <cellStyle name="输入 2 2 2 16" xfId="39133"/>
    <cellStyle name="常规 8 9" xfId="39134"/>
    <cellStyle name="合計 2 2 7 2 7 3" xfId="39135"/>
    <cellStyle name="常规 8 9 2" xfId="39136"/>
    <cellStyle name="常规 8 9 2 2" xfId="39137"/>
    <cellStyle name="常规 8 9 2 3" xfId="39138"/>
    <cellStyle name="常规 8 9 3" xfId="39139"/>
    <cellStyle name="常规 8 9 4" xfId="39140"/>
    <cellStyle name="超链接 6 2 2 4 2 2" xfId="39141"/>
    <cellStyle name="常规 8 9 5" xfId="39142"/>
    <cellStyle name="常规 9 10" xfId="39143"/>
    <cellStyle name="常规 9 11" xfId="39144"/>
    <cellStyle name="常规 9 12" xfId="39145"/>
    <cellStyle name="常规 9 2 10" xfId="39146"/>
    <cellStyle name="常规 9 2 10 9 3" xfId="39147"/>
    <cellStyle name="常规 9 2 11" xfId="39148"/>
    <cellStyle name="超链接 2 3 3 3" xfId="39149"/>
    <cellStyle name="常规 9 2 11 11" xfId="39150"/>
    <cellStyle name="常规 9 2 11 4 2" xfId="39151"/>
    <cellStyle name="常规 9 2 11 4 3" xfId="39152"/>
    <cellStyle name="常规 9 2 11 9 3" xfId="39153"/>
    <cellStyle name="常规 9 2 13 2 2" xfId="39154"/>
    <cellStyle name="常规 9 2 13 3 2" xfId="39155"/>
    <cellStyle name="보통 2 2 2 2" xfId="39156"/>
    <cellStyle name="常规 9 2 13 4 2" xfId="39157"/>
    <cellStyle name="보통 2 2 2 3" xfId="39158"/>
    <cellStyle name="常规 9 2 13 4 3" xfId="39159"/>
    <cellStyle name="보통 2 2 3 2" xfId="39160"/>
    <cellStyle name="合計 2 4 2 3 7" xfId="39161"/>
    <cellStyle name="常规 9 2 13 5 2" xfId="39162"/>
    <cellStyle name="보통 2 2 3 3" xfId="39163"/>
    <cellStyle name="合計 2 4 2 3 8" xfId="39164"/>
    <cellStyle name="常规 9 2 13 5 3" xfId="39165"/>
    <cellStyle name="常规 9 2 13 7 2" xfId="39166"/>
    <cellStyle name="常规 9 2 13 7 3" xfId="39167"/>
    <cellStyle name="常规 9 2 13 8 2" xfId="39168"/>
    <cellStyle name="常规 9 2 13 8 3" xfId="39169"/>
    <cellStyle name="常规 9 2 13 9" xfId="39170"/>
    <cellStyle name="常规 9 2 13 9 2" xfId="39171"/>
    <cellStyle name="常规 9 2 13 9 3" xfId="39172"/>
    <cellStyle name="常规 9 2 2 10 3" xfId="39173"/>
    <cellStyle name="常规 9 2 4 7 3" xfId="39174"/>
    <cellStyle name="超链接 3 4 2 4 4 2 2" xfId="39175"/>
    <cellStyle name="常规 9 2 2 13" xfId="39176"/>
    <cellStyle name="常规 9 2 2 2" xfId="39177"/>
    <cellStyle name="超链接 2 3 5 2" xfId="39178"/>
    <cellStyle name="常规 9 2 2 2 10" xfId="39179"/>
    <cellStyle name="超链接 2 3 5 3" xfId="39180"/>
    <cellStyle name="常规 9 2 2 2 11" xfId="39181"/>
    <cellStyle name="常规 9 2 2 2 2 2" xfId="39182"/>
    <cellStyle name="常规 9 2 2 2 2 2 3" xfId="39183"/>
    <cellStyle name="常规 9 2 2 2 2 3" xfId="39184"/>
    <cellStyle name="常规 9 2 2 2 2 4" xfId="39185"/>
    <cellStyle name="常规 9 2 2 2 3" xfId="39186"/>
    <cellStyle name="常规 9 2 2 2 3 2" xfId="39187"/>
    <cellStyle name="常规 9 2 2 2 3 2 2" xfId="39188"/>
    <cellStyle name="常规 9 2 2 2 3 3" xfId="39189"/>
    <cellStyle name="常规 9 2 2 2 4" xfId="39190"/>
    <cellStyle name="常规 9 2 2 2 4 2" xfId="39191"/>
    <cellStyle name="常规 9 2 2 2 4 3" xfId="39192"/>
    <cellStyle name="常规 9 2 2 2 5" xfId="39193"/>
    <cellStyle name="常规 9 2 2 2 5 2" xfId="39194"/>
    <cellStyle name="常规 9 2 2 2 5 3" xfId="39195"/>
    <cellStyle name="常规 9 2 2 2 6" xfId="39196"/>
    <cellStyle name="常规 9 2 2 2 6 2" xfId="39197"/>
    <cellStyle name="常规 9 2 2 2 6 3" xfId="39198"/>
    <cellStyle name="常规 9 2 2 3 2 3" xfId="39199"/>
    <cellStyle name="常规 9 2 2 3 2 4" xfId="39200"/>
    <cellStyle name="常规 9 2 2 3 2 5" xfId="39201"/>
    <cellStyle name="常规 9 2 2 3 3" xfId="39202"/>
    <cellStyle name="常规 9 2 2 3 3 2" xfId="39203"/>
    <cellStyle name="常规 9 2 2 3 3 3" xfId="39204"/>
    <cellStyle name="常规 9 2 2 3 4" xfId="39205"/>
    <cellStyle name="常规 9 2 2 3 5" xfId="39206"/>
    <cellStyle name="常规 9 2 2 3 6" xfId="39207"/>
    <cellStyle name="常规 9 2 2 4 3" xfId="39208"/>
    <cellStyle name="常规 9 2 2 6 2" xfId="39209"/>
    <cellStyle name="常规 9 2 2 8 2" xfId="39210"/>
    <cellStyle name="輸出 9 5 2" xfId="39211"/>
    <cellStyle name="常规 9 2 2 9" xfId="39212"/>
    <cellStyle name="常规 9 2 2 9 2" xfId="39213"/>
    <cellStyle name="常规 9 2 3 11" xfId="39214"/>
    <cellStyle name="常规 9 2 9 8" xfId="39215"/>
    <cellStyle name="常规 9 2 3 2" xfId="39216"/>
    <cellStyle name="常规 9 2 3 2 2" xfId="39217"/>
    <cellStyle name="檢查儲存格 2 4 2" xfId="39218"/>
    <cellStyle name="常规 9 2 3 3 4" xfId="39219"/>
    <cellStyle name="常规 9 2 3 4 2" xfId="39220"/>
    <cellStyle name="常规 9 2 3 4 3" xfId="39221"/>
    <cellStyle name="常规 9 2 3 6 2" xfId="39222"/>
    <cellStyle name="常规 9 2 3 7 2" xfId="39223"/>
    <cellStyle name="超链接 3 5 5 2 3" xfId="39224"/>
    <cellStyle name="常规 9 2 3 8" xfId="39225"/>
    <cellStyle name="超链接 3 5 5 2 4" xfId="39226"/>
    <cellStyle name="常规 9 2 3 9" xfId="39227"/>
    <cellStyle name="常规 9 2 3 9 3" xfId="39228"/>
    <cellStyle name="常规 9 2 4" xfId="39229"/>
    <cellStyle name="常规 9 2 4 8 2" xfId="39230"/>
    <cellStyle name="常规 9 2 4 8 3" xfId="39231"/>
    <cellStyle name="常规 9 2 4 9 2" xfId="39232"/>
    <cellStyle name="常规 9 2 5" xfId="39233"/>
    <cellStyle name="常规 9 2 5 11" xfId="39234"/>
    <cellStyle name="常规 9 2 5 4 2" xfId="39235"/>
    <cellStyle name="常规 9 2 5 4 3" xfId="39236"/>
    <cellStyle name="常规 9 2 5 5 2" xfId="39237"/>
    <cellStyle name="常规 9 2 5 5 3" xfId="39238"/>
    <cellStyle name="常规 9 2 5 6" xfId="39239"/>
    <cellStyle name="常规 9 2 5 6 2" xfId="39240"/>
    <cellStyle name="常规 9 2 5 7" xfId="39241"/>
    <cellStyle name="常规 9 2 5 7 3" xfId="39242"/>
    <cellStyle name="常规 9 2 5 8" xfId="39243"/>
    <cellStyle name="常规 9 2 5 8 2" xfId="39244"/>
    <cellStyle name="常规 9 2 5 8 3" xfId="39245"/>
    <cellStyle name="常规 9 2 5 9" xfId="39246"/>
    <cellStyle name="常规 9 2 6 10" xfId="39247"/>
    <cellStyle name="常规 9 2 6 11" xfId="39248"/>
    <cellStyle name="常规 9 2 6 2 3" xfId="39249"/>
    <cellStyle name="常规 9 2 6 3 2" xfId="39250"/>
    <cellStyle name="常规 9 2 6 3 3" xfId="39251"/>
    <cellStyle name="常规 9 2 6 4 2" xfId="39252"/>
    <cellStyle name="常规 9 2 6 4 3" xfId="39253"/>
    <cellStyle name="常规 9 2 6 5" xfId="39254"/>
    <cellStyle name="常规 9 2 6 5 2" xfId="39255"/>
    <cellStyle name="常规 9 2 6 5 3" xfId="39256"/>
    <cellStyle name="常规 9 2 6 6" xfId="39257"/>
    <cellStyle name="常规 9 2 6 6 2" xfId="39258"/>
    <cellStyle name="常规 9 2 6 6 3" xfId="39259"/>
    <cellStyle name="常规 9 2 6 7" xfId="39260"/>
    <cellStyle name="常规 9 2 6 7 3" xfId="39261"/>
    <cellStyle name="常规 9 2 6 8" xfId="39262"/>
    <cellStyle name="常规 9 2 6 8 2" xfId="39263"/>
    <cellStyle name="常规 9 2 6 8 3" xfId="39264"/>
    <cellStyle name="常规 9 2 7 2 2" xfId="39265"/>
    <cellStyle name="常规 9 2 7 3 2" xfId="39266"/>
    <cellStyle name="常规 9 2 7 3 3" xfId="39267"/>
    <cellStyle name="常规 9 2 7 4 2" xfId="39268"/>
    <cellStyle name="常规 9 2 7 4 3" xfId="39269"/>
    <cellStyle name="常规 9 2 7 5" xfId="39270"/>
    <cellStyle name="常规 9 2 7 5 2" xfId="39271"/>
    <cellStyle name="常规 9 2 7 5 3" xfId="39272"/>
    <cellStyle name="常规 9 2 7 7" xfId="39273"/>
    <cellStyle name="常规 9 2 7 7 3" xfId="39274"/>
    <cellStyle name="常规 9 2 7 8" xfId="39275"/>
    <cellStyle name="常规 9 2 7 8 2" xfId="39276"/>
    <cellStyle name="常规 9 2 7 8 3" xfId="39277"/>
    <cellStyle name="常规 9 2 7 9 2" xfId="39278"/>
    <cellStyle name="常规 9 2 7 9 3" xfId="39279"/>
    <cellStyle name="常规 9 2 8 6 2" xfId="39280"/>
    <cellStyle name="常规 9 2 8 6 3" xfId="39281"/>
    <cellStyle name="常规 9 2 8 8" xfId="39282"/>
    <cellStyle name="常规 9 2 9 10" xfId="39283"/>
    <cellStyle name="常规 9 3 2 2" xfId="39284"/>
    <cellStyle name="常规 9 3 2 2 2 2" xfId="39285"/>
    <cellStyle name="常规 9 3 2 2 2 3" xfId="39286"/>
    <cellStyle name="常规 9 3 2 2 3" xfId="39287"/>
    <cellStyle name="常规 9 3 3" xfId="39288"/>
    <cellStyle name="常规 9 3 3 2" xfId="39289"/>
    <cellStyle name="常规 9 3 3 2 2" xfId="39290"/>
    <cellStyle name="常规 9 3 3 2 3" xfId="39291"/>
    <cellStyle name="常规 9 3 3 2 4" xfId="39292"/>
    <cellStyle name="常规 9 3 3 3 2" xfId="39293"/>
    <cellStyle name="常规 9 3 3 3 3" xfId="39294"/>
    <cellStyle name="常规 9 3 4" xfId="39295"/>
    <cellStyle name="常规 9 3 5" xfId="39296"/>
    <cellStyle name="常规 9 3 5 2" xfId="39297"/>
    <cellStyle name="출력 2 2 2 2 2 9 2" xfId="39298"/>
    <cellStyle name="常规 9 3 6" xfId="39299"/>
    <cellStyle name="常规 9 3 6 2" xfId="39300"/>
    <cellStyle name="출력 2 2 2 2 2 9 3" xfId="39301"/>
    <cellStyle name="常规 9 3 7" xfId="39302"/>
    <cellStyle name="常规 9 4 4" xfId="39303"/>
    <cellStyle name="常规 9 4 5" xfId="39304"/>
    <cellStyle name="常规 9 4 6" xfId="39305"/>
    <cellStyle name="常规 9 4 6 2" xfId="39306"/>
    <cellStyle name="常规 9 4 7" xfId="39307"/>
    <cellStyle name="常规 9 5 2 3" xfId="39308"/>
    <cellStyle name="連結的儲存格 2 2 2 6" xfId="39309"/>
    <cellStyle name="常规 9 5 3" xfId="39310"/>
    <cellStyle name="常规 9 5 7" xfId="39311"/>
    <cellStyle name="超链接 2 5 7 2 3" xfId="39312"/>
    <cellStyle name="常规 9 6" xfId="39313"/>
    <cellStyle name="常规 9 6 2" xfId="39314"/>
    <cellStyle name="常规 9 6 3" xfId="39315"/>
    <cellStyle name="常规 9 6 5 2" xfId="39316"/>
    <cellStyle name="常规 9 6 5 2 2" xfId="39317"/>
    <cellStyle name="常规 9 6 5 3" xfId="39318"/>
    <cellStyle name="超链接 2 5 7 2 4" xfId="39319"/>
    <cellStyle name="常规 9 7" xfId="39320"/>
    <cellStyle name="常规 9 7 2" xfId="39321"/>
    <cellStyle name="常规 9 8" xfId="39322"/>
    <cellStyle name="常规 9 8 2" xfId="39323"/>
    <cellStyle name="超链接 3 2 2 2 2 3 4" xfId="39324"/>
    <cellStyle name="常规 9 8 5" xfId="39325"/>
    <cellStyle name="常规 9 9" xfId="39326"/>
    <cellStyle name="一般 9 2 3" xfId="39327"/>
    <cellStyle name="常规_AWE LTS 090106 (2)" xfId="39328"/>
    <cellStyle name="常规_schedule OCT(2012) - COLUMBUS(WB) (2) 2" xfId="39329"/>
    <cellStyle name="輸入 2 2 5 2 7" xfId="39330"/>
    <cellStyle name="常规_Sheet1 2" xfId="39331"/>
    <cellStyle name="輸入 2 2 5 2 7 2" xfId="39332"/>
    <cellStyle name="常规_Sheet1 2 2" xfId="39333"/>
    <cellStyle name="輸入 2 2 5 2 9" xfId="39334"/>
    <cellStyle name="常规_Sheet1 4" xfId="39335"/>
    <cellStyle name="常规_Sheet1_1" xfId="39336"/>
    <cellStyle name="常规_Sheet1_1 2" xfId="39337"/>
    <cellStyle name="常规_Sheet1_1 3" xfId="39338"/>
    <cellStyle name="輸入 2 5 6 2 7 2" xfId="39339"/>
    <cellStyle name="常规_Sheet1_1 4" xfId="39340"/>
    <cellStyle name="輸入 2 5 6 2 7 3" xfId="39341"/>
    <cellStyle name="常规_Sheet1_1 5" xfId="39342"/>
    <cellStyle name="常规_Sheet1_16" xfId="39343"/>
    <cellStyle name="常规_Sheet1_2" xfId="39344"/>
    <cellStyle name="常规_Sheet1_47" xfId="39345"/>
    <cellStyle name="常规_Sheet1_73 2" xfId="39346"/>
    <cellStyle name="常规_上海口岸船期表_57" xfId="39347"/>
    <cellStyle name="常规_上海口岸船期表_63" xfId="39348"/>
    <cellStyle name="常规_深圳口岸" xfId="39349"/>
    <cellStyle name="常规_万达运通2012年8月份拼箱船期表" xfId="39350"/>
    <cellStyle name="超連結 2" xfId="39351"/>
    <cellStyle name="超連結 2 2" xfId="39352"/>
    <cellStyle name="超連結 3" xfId="39353"/>
    <cellStyle name="超連結 3 2" xfId="39354"/>
    <cellStyle name="超連結 6" xfId="39355"/>
    <cellStyle name="超連結 6 2" xfId="39356"/>
    <cellStyle name="超連結 6 2 2" xfId="39357"/>
    <cellStyle name="超链接 3 4 9" xfId="39358"/>
    <cellStyle name="超連結 6 2 2 2" xfId="39359"/>
    <cellStyle name="超連結 6 2 2 3" xfId="39360"/>
    <cellStyle name="超連結 6 2 3" xfId="39361"/>
    <cellStyle name="超链接 3 5 9" xfId="39362"/>
    <cellStyle name="超連結 6 2 3 2" xfId="39363"/>
    <cellStyle name="超連結 6 3" xfId="39364"/>
    <cellStyle name="連結的儲存格 2 13" xfId="39365"/>
    <cellStyle name="超連結 6 3 2" xfId="39366"/>
    <cellStyle name="超链接 10" xfId="39367"/>
    <cellStyle name="超链接 10 2" xfId="39368"/>
    <cellStyle name="超链接 10 4" xfId="39369"/>
    <cellStyle name="一般 4 8 2" xfId="39370"/>
    <cellStyle name="超链接 10 5" xfId="39371"/>
    <cellStyle name="超链接 11 2" xfId="39372"/>
    <cellStyle name="超链接 11 3" xfId="39373"/>
    <cellStyle name="超链接 11 3 2" xfId="39374"/>
    <cellStyle name="超链接 11 4" xfId="39375"/>
    <cellStyle name="超链接 11 5" xfId="39376"/>
    <cellStyle name="超链接 12" xfId="39377"/>
    <cellStyle name="超链接 12 2" xfId="39378"/>
    <cellStyle name="超链接 12 2 2" xfId="39379"/>
    <cellStyle name="輸入 2 5 2 4 4 3" xfId="39380"/>
    <cellStyle name="超链接 12 2 2 2 2 2" xfId="39381"/>
    <cellStyle name="輸入 2 5 2 5 4 3" xfId="39382"/>
    <cellStyle name="超链接 12 2 2 3 2 2" xfId="39383"/>
    <cellStyle name="超链接 12 2 3" xfId="39384"/>
    <cellStyle name="超链接 12 2 4" xfId="39385"/>
    <cellStyle name="超链接 12 3" xfId="39386"/>
    <cellStyle name="超链接 12 3 2" xfId="39387"/>
    <cellStyle name="超链接 12 3 3" xfId="39388"/>
    <cellStyle name="超链接 12 4" xfId="39389"/>
    <cellStyle name="超链接 12 4 2" xfId="39390"/>
    <cellStyle name="超链接 12 4 3" xfId="39391"/>
    <cellStyle name="超链接 12 5" xfId="39392"/>
    <cellStyle name="超链接 12 5 2" xfId="39393"/>
    <cellStyle name="超链接 13" xfId="39394"/>
    <cellStyle name="超链接 13 2" xfId="39395"/>
    <cellStyle name="超链接 13 2 2" xfId="39396"/>
    <cellStyle name="超链接 13 2 2 2" xfId="39397"/>
    <cellStyle name="超链接 13 2 3" xfId="39398"/>
    <cellStyle name="超链接 13 2 3 2" xfId="39399"/>
    <cellStyle name="超链接 13 3" xfId="39400"/>
    <cellStyle name="一般 89 2" xfId="39401"/>
    <cellStyle name="超链接 13 3 2 2" xfId="39402"/>
    <cellStyle name="一般 89 2 2" xfId="39403"/>
    <cellStyle name="超链接 13 3 2 2 2" xfId="39404"/>
    <cellStyle name="超链接 13 3 3 2" xfId="39405"/>
    <cellStyle name="超链接 13 3 3 2 2" xfId="39406"/>
    <cellStyle name="超链接 13 4" xfId="39407"/>
    <cellStyle name="超链接 13 4 2 2" xfId="39408"/>
    <cellStyle name="超链接 13 4 2 2 2" xfId="39409"/>
    <cellStyle name="超链接 13 4 3" xfId="39410"/>
    <cellStyle name="超链接 13 4 3 2" xfId="39411"/>
    <cellStyle name="超链接 13 5" xfId="39412"/>
    <cellStyle name="超链接 14" xfId="39413"/>
    <cellStyle name="超链接 15" xfId="39414"/>
    <cellStyle name="超链接 15 2" xfId="39415"/>
    <cellStyle name="超链接 15 2 2" xfId="39416"/>
    <cellStyle name="超链接 16" xfId="39417"/>
    <cellStyle name="超链接 16 2" xfId="39418"/>
    <cellStyle name="一般 6 5" xfId="39419"/>
    <cellStyle name="超链接 2 3 2 5 3" xfId="39420"/>
    <cellStyle name="超链接 16 2 2" xfId="39421"/>
    <cellStyle name="超链接 16 3" xfId="39422"/>
    <cellStyle name="超链接 17" xfId="39423"/>
    <cellStyle name="超链接 18" xfId="39424"/>
    <cellStyle name="超链接 2" xfId="39425"/>
    <cellStyle name="超链接 2 10" xfId="39426"/>
    <cellStyle name="超链接 2 10 2" xfId="39427"/>
    <cellStyle name="超链接 2 10 2 2" xfId="39428"/>
    <cellStyle name="超链接 2 10 3" xfId="39429"/>
    <cellStyle name="超链接 2 10 3 2" xfId="39430"/>
    <cellStyle name="超链接 2 10 4" xfId="39431"/>
    <cellStyle name="超链接 2 10 4 2" xfId="39432"/>
    <cellStyle name="超链接 2 10 5" xfId="39433"/>
    <cellStyle name="超链接 2 10 5 2" xfId="39434"/>
    <cellStyle name="超链接 2 10 6" xfId="39435"/>
    <cellStyle name="超链接 2 11" xfId="39436"/>
    <cellStyle name="超链接 2 11 2" xfId="39437"/>
    <cellStyle name="超链接 2 11 2 2" xfId="39438"/>
    <cellStyle name="計算方式 2 3 2 4 5 3" xfId="39439"/>
    <cellStyle name="超链接 2 11 2 2 2" xfId="39440"/>
    <cellStyle name="好_123东南亚分部各类数据统计201206（1）_菲律宾2 2 2" xfId="39441"/>
    <cellStyle name="超链接 2 11 3" xfId="39442"/>
    <cellStyle name="超链接 2 11 3 2" xfId="39443"/>
    <cellStyle name="超链接 2 11 3 3" xfId="39444"/>
    <cellStyle name="超链接 2 11 4" xfId="39445"/>
    <cellStyle name="超链接 2 11 4 2" xfId="39446"/>
    <cellStyle name="超链接 2 11 5" xfId="39447"/>
    <cellStyle name="超链接 2 11 5 2" xfId="39448"/>
    <cellStyle name="超链接 2 12" xfId="39449"/>
    <cellStyle name="超链接 2 12 2" xfId="39450"/>
    <cellStyle name="超链接 2 12 3" xfId="39451"/>
    <cellStyle name="超链接 2 12 3 2" xfId="39452"/>
    <cellStyle name="一般 8 2 2 2" xfId="39453"/>
    <cellStyle name="超链接 2 13" xfId="39454"/>
    <cellStyle name="超链接 2 13 2" xfId="39455"/>
    <cellStyle name="超链接 2 13 3" xfId="39456"/>
    <cellStyle name="一般 8 2 2 3" xfId="39457"/>
    <cellStyle name="超链接 2 14" xfId="39458"/>
    <cellStyle name="一般 8 2 2 3 2" xfId="39459"/>
    <cellStyle name="超链接 2 14 2" xfId="39460"/>
    <cellStyle name="超链接 2 14 3" xfId="39461"/>
    <cellStyle name="超链接 2 14 3 2" xfId="39462"/>
    <cellStyle name="一般 8 2 2 4" xfId="39463"/>
    <cellStyle name="超链接 2 20" xfId="39464"/>
    <cellStyle name="超链接 2 15" xfId="39465"/>
    <cellStyle name="超链接 2 15 2" xfId="39466"/>
    <cellStyle name="一般 8 2 2 5" xfId="39467"/>
    <cellStyle name="超链接 2 21" xfId="39468"/>
    <cellStyle name="超链接 2 16" xfId="39469"/>
    <cellStyle name="超链接 2 16 3" xfId="39470"/>
    <cellStyle name="計算方式 2 3 3 3 2 4 2" xfId="39471"/>
    <cellStyle name="超链接 2 22" xfId="39472"/>
    <cellStyle name="超链接 2 17" xfId="39473"/>
    <cellStyle name="輸入 2 2 7" xfId="39474"/>
    <cellStyle name="超链接 2 17 2" xfId="39475"/>
    <cellStyle name="計算方式 2 3 3 3 2 4 3" xfId="39476"/>
    <cellStyle name="合計 2 5 3 3 2" xfId="39477"/>
    <cellStyle name="超链接 2 23" xfId="39478"/>
    <cellStyle name="超链接 2 18" xfId="39479"/>
    <cellStyle name="合計 2 5 3 3 3" xfId="39480"/>
    <cellStyle name="超链接 2 19" xfId="39481"/>
    <cellStyle name="超链接 2 2" xfId="39482"/>
    <cellStyle name="超链接 2 3 3 3 2 3 2" xfId="39483"/>
    <cellStyle name="超链接 2 2 11" xfId="39484"/>
    <cellStyle name="超链接 2 2 2" xfId="39485"/>
    <cellStyle name="나쁨 5 3" xfId="39486"/>
    <cellStyle name="超链接 2 2 2 2" xfId="39487"/>
    <cellStyle name="超链接 2 2 2 2 2 2 2 2" xfId="39488"/>
    <cellStyle name="超链接 2 2 2 2 2 2 3" xfId="39489"/>
    <cellStyle name="超链接 2 2 2 2 2 3" xfId="39490"/>
    <cellStyle name="超链接 2 2 2 2 2 5 2" xfId="39491"/>
    <cellStyle name="輸入 2 2 4 2 2" xfId="39492"/>
    <cellStyle name="超链接 2 2 2 2 3 2 2 2" xfId="39493"/>
    <cellStyle name="超链接 2 2 2 2 3 2 3" xfId="39494"/>
    <cellStyle name="超链接 2 2 2 2 3 2 4" xfId="39495"/>
    <cellStyle name="輸入 2 2 6" xfId="39496"/>
    <cellStyle name="超链接 2 2 2 2 3 4" xfId="39497"/>
    <cellStyle name="輸入 2 2 6 2" xfId="39498"/>
    <cellStyle name="超链接 2 2 2 2 3 4 2" xfId="39499"/>
    <cellStyle name="輸入 2 3 5" xfId="39500"/>
    <cellStyle name="超链接 2 2 2 2 4 3" xfId="39501"/>
    <cellStyle name="輸入 2 3 5 2" xfId="39502"/>
    <cellStyle name="超链接 2 2 2 2 4 3 2" xfId="39503"/>
    <cellStyle name="輸入 2 4 4" xfId="39504"/>
    <cellStyle name="超链接 2 2 2 2 5 2" xfId="39505"/>
    <cellStyle name="輸入 2 5 4" xfId="39506"/>
    <cellStyle name="輸入 2 2 2 5 2 11" xfId="39507"/>
    <cellStyle name="超链接 2 2 2 2 6 2" xfId="39508"/>
    <cellStyle name="超链接 2 2 2 3" xfId="39509"/>
    <cellStyle name="超链接 2 2 2 3 2 2 3" xfId="39510"/>
    <cellStyle name="輸入 3 2 4 2" xfId="39511"/>
    <cellStyle name="超链接 2 2 2 3 3 2 2" xfId="39512"/>
    <cellStyle name="輸入 3 2 5" xfId="39513"/>
    <cellStyle name="超链接 2 2 2 3 3 3" xfId="39514"/>
    <cellStyle name="輸入 3 2 6" xfId="39515"/>
    <cellStyle name="超链接 2 2 2 3 3 4" xfId="39516"/>
    <cellStyle name="超链接 2 2 2 3 4 2" xfId="39517"/>
    <cellStyle name="超链接 2 2 2 3 5" xfId="39518"/>
    <cellStyle name="超链接 2 2 2 3 5 2" xfId="39519"/>
    <cellStyle name="超链接 2 2 2 4" xfId="39520"/>
    <cellStyle name="超链接 2 2 2 4 2" xfId="39521"/>
    <cellStyle name="超链接 2 2 2 4 2 2 2" xfId="39522"/>
    <cellStyle name="超链接 2 2 2 4 2 2 3" xfId="39523"/>
    <cellStyle name="超链接 2 2 2 4 2 3" xfId="39524"/>
    <cellStyle name="超链接 2 2 2 4 4 2" xfId="39525"/>
    <cellStyle name="超链接 2 2 2 4 5" xfId="39526"/>
    <cellStyle name="超链接 2 2 2 4 5 2" xfId="39527"/>
    <cellStyle name="超链接 2 2 2 5" xfId="39528"/>
    <cellStyle name="超链接 2 2 2 5 2" xfId="39529"/>
    <cellStyle name="輸入 5 2 4" xfId="39530"/>
    <cellStyle name="超链接 2 2 2 5 3 2" xfId="39531"/>
    <cellStyle name="超链接 2 2 2 6" xfId="39532"/>
    <cellStyle name="注释 2 2 3 2 6" xfId="39533"/>
    <cellStyle name="輸入 6 2 4" xfId="39534"/>
    <cellStyle name="超链接 2 2 2 6 3 2" xfId="39535"/>
    <cellStyle name="超链接 2 2 2 7" xfId="39536"/>
    <cellStyle name="超链接 2 5 2 3 2" xfId="39537"/>
    <cellStyle name="超链接 2 2 2 8" xfId="39538"/>
    <cellStyle name="合計 2 2 2 4 3 3" xfId="39539"/>
    <cellStyle name="超链接 2 5 2 3 2 2" xfId="39540"/>
    <cellStyle name="超链接 2 2 2 8 2" xfId="39541"/>
    <cellStyle name="超链接 2 2 3" xfId="39542"/>
    <cellStyle name="輸出 2 12 9 2" xfId="39543"/>
    <cellStyle name="超链接 2 2 3 2 2 3" xfId="39544"/>
    <cellStyle name="輸出 2 6 6 2 9 3" xfId="39545"/>
    <cellStyle name="超链接 2 2 3 2 5" xfId="39546"/>
    <cellStyle name="超链接 2 2 3 2 5 2" xfId="39547"/>
    <cellStyle name="超链接 2 2 3 3" xfId="39548"/>
    <cellStyle name="超链接 2 2 3 4" xfId="39549"/>
    <cellStyle name="超链接 2 2 3 5" xfId="39550"/>
    <cellStyle name="超链接 2 2 3 6" xfId="39551"/>
    <cellStyle name="超链接 2 2 3 7" xfId="39552"/>
    <cellStyle name="超链接 2 2 4 2" xfId="39553"/>
    <cellStyle name="超链接 2 2 4 2 2" xfId="39554"/>
    <cellStyle name="超链接 2 2 4 2 2 2" xfId="39555"/>
    <cellStyle name="超链接 2 2 4 2 2 3" xfId="39556"/>
    <cellStyle name="超链接 2 2 4 3" xfId="39557"/>
    <cellStyle name="超链接 2 2 4 3 2" xfId="39558"/>
    <cellStyle name="超链接 2 2 4 3 2 2" xfId="39559"/>
    <cellStyle name="超链接 2 2 4 3 3" xfId="39560"/>
    <cellStyle name="超链接 2 2 4 3 3 2" xfId="39561"/>
    <cellStyle name="超链接 2 2 4 3 4" xfId="39562"/>
    <cellStyle name="超链接 2 2 4 4" xfId="39563"/>
    <cellStyle name="超链接 2 2 4 4 2" xfId="39564"/>
    <cellStyle name="超链接 2 2 4 5" xfId="39565"/>
    <cellStyle name="超链接 2 2 4 5 2" xfId="39566"/>
    <cellStyle name="超链接 2 2 5" xfId="39567"/>
    <cellStyle name="超链接 2 2 5 2" xfId="39568"/>
    <cellStyle name="超链接 2 2 5 2 2" xfId="39569"/>
    <cellStyle name="超链接 2 2 5 2 2 3" xfId="39570"/>
    <cellStyle name="超链接 2 2 5 3" xfId="39571"/>
    <cellStyle name="超链接 2 2 5 3 2" xfId="39572"/>
    <cellStyle name="超链接 2 2 5 4" xfId="39573"/>
    <cellStyle name="超链接 2 2 5 4 2" xfId="39574"/>
    <cellStyle name="超链接 2 2 5 5" xfId="39575"/>
    <cellStyle name="超链接 2 2 5 5 2" xfId="39576"/>
    <cellStyle name="超链接 2 2 6" xfId="39577"/>
    <cellStyle name="超链接 2 2 6 2" xfId="39578"/>
    <cellStyle name="超链接 2 2 6 3" xfId="39579"/>
    <cellStyle name="超链接 2 2 6 3 2" xfId="39580"/>
    <cellStyle name="超链接 2 2 7" xfId="39581"/>
    <cellStyle name="超链接 2 2 8" xfId="39582"/>
    <cellStyle name="計算方式 2 3 3 3 2 10" xfId="39583"/>
    <cellStyle name="超链接 2 3" xfId="39584"/>
    <cellStyle name="超链接 2 3 10" xfId="39585"/>
    <cellStyle name="超链接 2 3 11" xfId="39586"/>
    <cellStyle name="超链接 2 3 2" xfId="39587"/>
    <cellStyle name="超链接 2 3 2 2" xfId="39588"/>
    <cellStyle name="一般 3 4" xfId="39589"/>
    <cellStyle name="超链接 2 3 2 2 2" xfId="39590"/>
    <cellStyle name="一般 3 4 2" xfId="39591"/>
    <cellStyle name="超链接 2 3 2 2 2 2" xfId="39592"/>
    <cellStyle name="超链接 2 3 2 2 2 2 2 2" xfId="39593"/>
    <cellStyle name="超链接 2 3 2 2 2 2 2 3" xfId="39594"/>
    <cellStyle name="超链接 2 3 2 2 2 3" xfId="39595"/>
    <cellStyle name="汇总 2 2 2 3 10 3" xfId="39596"/>
    <cellStyle name="超链接 2 3 2 2 2 3 3 2" xfId="39597"/>
    <cellStyle name="超链接 2 3 2 2 2 4" xfId="39598"/>
    <cellStyle name="超链接 7 2 2 6" xfId="39599"/>
    <cellStyle name="超链接 2 3 2 2 2 4 2" xfId="39600"/>
    <cellStyle name="超链接 2 3 2 2 2 5" xfId="39601"/>
    <cellStyle name="超链接 2 3 2 2 2 5 2" xfId="39602"/>
    <cellStyle name="一般 3 5" xfId="39603"/>
    <cellStyle name="超链接 2 3 2 2 3" xfId="39604"/>
    <cellStyle name="超链接 2 3 2 2 3 2" xfId="39605"/>
    <cellStyle name="超链接 2 3 2 2 3 3" xfId="39606"/>
    <cellStyle name="超链接 2 3 2 2 3 4" xfId="39607"/>
    <cellStyle name="超链接 2 3 2 2 4" xfId="39608"/>
    <cellStyle name="超链接 2 3 2 2 4 2" xfId="39609"/>
    <cellStyle name="超链接 2 3 2 2 4 3" xfId="39610"/>
    <cellStyle name="超链接 2 3 2 2 5" xfId="39611"/>
    <cellStyle name="超链接 2 3 2 2 5 2" xfId="39612"/>
    <cellStyle name="超链接 2 3 2 2 6 2" xfId="39613"/>
    <cellStyle name="超链接 2 3 2 3" xfId="39614"/>
    <cellStyle name="一般 4 4" xfId="39615"/>
    <cellStyle name="超链接 2 3 2 3 2" xfId="39616"/>
    <cellStyle name="一般 4 4 2" xfId="39617"/>
    <cellStyle name="超链接 2 3 2 3 2 2" xfId="39618"/>
    <cellStyle name="超链接 2 3 2 3 2 2 2 2" xfId="39619"/>
    <cellStyle name="一般 4 5" xfId="39620"/>
    <cellStyle name="超链接 2 3 2 3 3" xfId="39621"/>
    <cellStyle name="一般 4 5 2" xfId="39622"/>
    <cellStyle name="超链接 2 3 2 3 3 2" xfId="39623"/>
    <cellStyle name="一般 4 5 3" xfId="39624"/>
    <cellStyle name="超链接 2 3 2 3 3 3" xfId="39625"/>
    <cellStyle name="一般 4 5 4" xfId="39626"/>
    <cellStyle name="超链接 2 3 2 3 3 4" xfId="39627"/>
    <cellStyle name="一般 4 7 2" xfId="39628"/>
    <cellStyle name="超链接 2 3 2 3 5 2" xfId="39629"/>
    <cellStyle name="超链接 2 3 2 4" xfId="39630"/>
    <cellStyle name="一般 5 4 2 3" xfId="39631"/>
    <cellStyle name="超链接 2 3 2 4 2 2 3" xfId="39632"/>
    <cellStyle name="一般 5 5" xfId="39633"/>
    <cellStyle name="超链接 2 3 2 4 3" xfId="39634"/>
    <cellStyle name="一般 5 5 2" xfId="39635"/>
    <cellStyle name="超链接 2 3 2 4 3 2" xfId="39636"/>
    <cellStyle name="一般 5 7 2" xfId="39637"/>
    <cellStyle name="超链接 2 3 2 4 5 2" xfId="39638"/>
    <cellStyle name="超链接 2 3 2 5" xfId="39639"/>
    <cellStyle name="一般 6 4" xfId="39640"/>
    <cellStyle name="超链接 2 3 2 5 2" xfId="39641"/>
    <cellStyle name="一般 6 5 2" xfId="39642"/>
    <cellStyle name="超链接 2 3 2 5 3 2" xfId="39643"/>
    <cellStyle name="超链接 2 3 2 6" xfId="39644"/>
    <cellStyle name="一般 7 5" xfId="39645"/>
    <cellStyle name="超链接 2 3 2 6 3" xfId="39646"/>
    <cellStyle name="超链接 2 3 2 7" xfId="39647"/>
    <cellStyle name="一般 8 4" xfId="39648"/>
    <cellStyle name="超链接 2 3 2 7 2" xfId="39649"/>
    <cellStyle name="超链接 2 5 3 3 2" xfId="39650"/>
    <cellStyle name="超链接 2 3 2 8" xfId="39651"/>
    <cellStyle name="超链接 2 5 3 3 3" xfId="39652"/>
    <cellStyle name="超链接 2 3 2 9" xfId="39653"/>
    <cellStyle name="超链接 2 3 3" xfId="39654"/>
    <cellStyle name="超链接 2 3 3 2 2" xfId="39655"/>
    <cellStyle name="超链接 2 3 3 2 2 2" xfId="39656"/>
    <cellStyle name="超链接 2 3 3 2 2 3" xfId="39657"/>
    <cellStyle name="超链接 2 3 3 2 3" xfId="39658"/>
    <cellStyle name="超链接 2 3 3 2 3 2" xfId="39659"/>
    <cellStyle name="超链接 2 3 3 2 3 3" xfId="39660"/>
    <cellStyle name="超链接 2 3 3 2 3 3 2" xfId="39661"/>
    <cellStyle name="超链接 2 3 3 2 4" xfId="39662"/>
    <cellStyle name="超链接 2 3 3 2 4 2" xfId="39663"/>
    <cellStyle name="超链接 2 3 3 2 5" xfId="39664"/>
    <cellStyle name="超链接 2 3 3 2 5 2" xfId="39665"/>
    <cellStyle name="超链接 2 3 3 3 2" xfId="39666"/>
    <cellStyle name="超链接 2 3 3 3 2 2" xfId="39667"/>
    <cellStyle name="超链接 2 3 3 3 2 3" xfId="39668"/>
    <cellStyle name="超链接 2 3 3 3 3" xfId="39669"/>
    <cellStyle name="超链接 2 3 3 3 3 2" xfId="39670"/>
    <cellStyle name="超链接 2 3 3 4" xfId="39671"/>
    <cellStyle name="超链接 2 3 3 4 2" xfId="39672"/>
    <cellStyle name="超链接 2 3 3 4 3" xfId="39673"/>
    <cellStyle name="超链接 2 3 3 4 3 2" xfId="39674"/>
    <cellStyle name="超链接 2 3 3 5" xfId="39675"/>
    <cellStyle name="超链接 2 3 3 5 2" xfId="39676"/>
    <cellStyle name="超链接 2 3 3 6" xfId="39677"/>
    <cellStyle name="超链接 2 3 3 6 2" xfId="39678"/>
    <cellStyle name="超链接 2 3 3 7" xfId="39679"/>
    <cellStyle name="超链接 2 5 3 4 2" xfId="39680"/>
    <cellStyle name="超链接 2 3 3 8" xfId="39681"/>
    <cellStyle name="超链接 2 3 4" xfId="39682"/>
    <cellStyle name="超链接 2 3 4 2" xfId="39683"/>
    <cellStyle name="超链接 2 3 4 2 2" xfId="39684"/>
    <cellStyle name="超链接 2 3 4 2 2 2" xfId="39685"/>
    <cellStyle name="超链接 2 3 4 2 2 3" xfId="39686"/>
    <cellStyle name="超链接 2 3 4 3" xfId="39687"/>
    <cellStyle name="超链接 2 3 4 3 2" xfId="39688"/>
    <cellStyle name="超链接 2 3 4 3 2 2" xfId="39689"/>
    <cellStyle name="超链接 2 3 4 3 3" xfId="39690"/>
    <cellStyle name="超链接 2 3 4 3 3 2" xfId="39691"/>
    <cellStyle name="超链接 2 3 4 4" xfId="39692"/>
    <cellStyle name="超链接 2 3 4 4 2" xfId="39693"/>
    <cellStyle name="超链接 2 3 4 5" xfId="39694"/>
    <cellStyle name="超链接 2 3 4 5 2" xfId="39695"/>
    <cellStyle name="超链接 2 3 4 6" xfId="39696"/>
    <cellStyle name="超链接 2 3 4 7" xfId="39697"/>
    <cellStyle name="超链接 2 3 5" xfId="39698"/>
    <cellStyle name="超链接 2 3 5 2 2" xfId="39699"/>
    <cellStyle name="超链接 2 3 5 2 2 2" xfId="39700"/>
    <cellStyle name="超链接 2 3 5 2 2 3" xfId="39701"/>
    <cellStyle name="超链接 2 3 5 2 3" xfId="39702"/>
    <cellStyle name="超链接 2 3 5 3 2" xfId="39703"/>
    <cellStyle name="輸入 2 5 3 3 2 2 2" xfId="39704"/>
    <cellStyle name="超链接 2 3 5 3 3" xfId="39705"/>
    <cellStyle name="超链接 2 3 5 3 3 2" xfId="39706"/>
    <cellStyle name="超链接 2 3 5 5" xfId="39707"/>
    <cellStyle name="超链接 2 3 6" xfId="39708"/>
    <cellStyle name="超链接 2 3 7" xfId="39709"/>
    <cellStyle name="超链接 2 3 8" xfId="39710"/>
    <cellStyle name="超链接 2 3 9" xfId="39711"/>
    <cellStyle name="計算方式 2 3 3 3 2 11" xfId="39712"/>
    <cellStyle name="超链接 2 4" xfId="39713"/>
    <cellStyle name="超链接 2 4 2" xfId="39714"/>
    <cellStyle name="超链接 2 4 2 2" xfId="39715"/>
    <cellStyle name="超链接 2 4 2 2 2" xfId="39716"/>
    <cellStyle name="超链接 2 4 2 2 2 2" xfId="39717"/>
    <cellStyle name="超链接 2 4 2 2 2 3" xfId="39718"/>
    <cellStyle name="超链接 2 4 2 2 3" xfId="39719"/>
    <cellStyle name="超链接 2 4 2 2 3 2" xfId="39720"/>
    <cellStyle name="超链接 2 4 2 2 3 3" xfId="39721"/>
    <cellStyle name="超链接 2 4 2 2 3 3 2" xfId="39722"/>
    <cellStyle name="超链接 2 4 2 2 4" xfId="39723"/>
    <cellStyle name="超链接 2 4 2 2 4 2" xfId="39724"/>
    <cellStyle name="超链接 2 4 2 2 5" xfId="39725"/>
    <cellStyle name="超链接 2 4 2 2 5 2" xfId="39726"/>
    <cellStyle name="超链接 2 4 2 3" xfId="39727"/>
    <cellStyle name="超链接 2 4 2 3 2" xfId="39728"/>
    <cellStyle name="超链接 2 4 2 3 2 2" xfId="39729"/>
    <cellStyle name="超链接 2 4 2 3 2 3" xfId="39730"/>
    <cellStyle name="超链接 2 4 2 3 2 3 2" xfId="39731"/>
    <cellStyle name="超链接 2 4 2 3 3" xfId="39732"/>
    <cellStyle name="超链接 2 4 2 3 3 2" xfId="39733"/>
    <cellStyle name="超链接 2 4 2 4" xfId="39734"/>
    <cellStyle name="超链接 2 4 3" xfId="39735"/>
    <cellStyle name="超链接 2 4 3 2" xfId="39736"/>
    <cellStyle name="超链接 2 4 3 2 2" xfId="39737"/>
    <cellStyle name="超链接 2 4 3 2 2 2" xfId="39738"/>
    <cellStyle name="超链接 2 4 3 2 2 2 3" xfId="39739"/>
    <cellStyle name="超链接 2 4 3 2 2 3" xfId="39740"/>
    <cellStyle name="超链接 2 4 3 2 3 2" xfId="39741"/>
    <cellStyle name="超链接 2 4 3 2 3 3" xfId="39742"/>
    <cellStyle name="輸出 2 5 3 3 2 11" xfId="39743"/>
    <cellStyle name="超链接 2 4 3 2 3 3 2" xfId="39744"/>
    <cellStyle name="요약 4 2" xfId="39745"/>
    <cellStyle name="超链接 2 4 3 2 4" xfId="39746"/>
    <cellStyle name="超链接 2 4 3 2 4 2" xfId="39747"/>
    <cellStyle name="요약 4 3" xfId="39748"/>
    <cellStyle name="超链接 2 4 3 2 5" xfId="39749"/>
    <cellStyle name="超链接 2 4 3 2 5 2" xfId="39750"/>
    <cellStyle name="超链接 2 4 3 3 2" xfId="39751"/>
    <cellStyle name="超链接 2 4 3 3 2 2" xfId="39752"/>
    <cellStyle name="超链接 2 4 3 3 2 3" xfId="39753"/>
    <cellStyle name="超链接 2 4 3 3 3 2" xfId="39754"/>
    <cellStyle name="超链接 2 4 3 4" xfId="39755"/>
    <cellStyle name="超链接 2 4 4 2 2" xfId="39756"/>
    <cellStyle name="超链接 2 4 4 2 2 2" xfId="39757"/>
    <cellStyle name="超链接 2 4 4 2 2 2 2" xfId="39758"/>
    <cellStyle name="超链接 2 4 4 2 2 3" xfId="39759"/>
    <cellStyle name="超链接 2 4 4 3 3 2" xfId="39760"/>
    <cellStyle name="超链接 2 4 5 2" xfId="39761"/>
    <cellStyle name="超链接 2 4 5 3 3 2" xfId="39762"/>
    <cellStyle name="超链接 2 4 6" xfId="39763"/>
    <cellStyle name="超链接 2 4 6 2" xfId="39764"/>
    <cellStyle name="超链接 2 4 6 3" xfId="39765"/>
    <cellStyle name="超链接 2 4 7" xfId="39766"/>
    <cellStyle name="超链接 2 4 7 2" xfId="39767"/>
    <cellStyle name="超链接 2 4 7 3" xfId="39768"/>
    <cellStyle name="超链接 2 4 7 3 2" xfId="39769"/>
    <cellStyle name="超链接 2 4 8" xfId="39770"/>
    <cellStyle name="超链接 2 4 8 2" xfId="39771"/>
    <cellStyle name="超链接 2 4 8 2 2" xfId="39772"/>
    <cellStyle name="超链接 2 4 8 2 3" xfId="39773"/>
    <cellStyle name="超链接 2 4 8 2 4" xfId="39774"/>
    <cellStyle name="超链接 2 4 8 3" xfId="39775"/>
    <cellStyle name="超链接 2 4 9" xfId="39776"/>
    <cellStyle name="超链接 2 4 9 2" xfId="39777"/>
    <cellStyle name="超链接 2 4 9 2 2" xfId="39778"/>
    <cellStyle name="超链接 2 4 9 2 4" xfId="39779"/>
    <cellStyle name="超链接 2 4 9 3" xfId="39780"/>
    <cellStyle name="超链接 2 4 9 5" xfId="39781"/>
    <cellStyle name="超链接 2 5" xfId="39782"/>
    <cellStyle name="輸出 2 5 2 4 2 9" xfId="39783"/>
    <cellStyle name="超链接 2 5 12" xfId="39784"/>
    <cellStyle name="超链接 2 5 2 2 2" xfId="39785"/>
    <cellStyle name="超链接 2 5 2 2 2 2 2 2" xfId="39786"/>
    <cellStyle name="超链接 2 5 2 2 2 2 3" xfId="39787"/>
    <cellStyle name="超链接 2 5 2 2 2 3" xfId="39788"/>
    <cellStyle name="超链接 2 5 2 2 2 3 2" xfId="39789"/>
    <cellStyle name="超链接 2 5 2 2 2 4" xfId="39790"/>
    <cellStyle name="超链接 2 5 2 2 2 4 2" xfId="39791"/>
    <cellStyle name="超链接 2 5 2 2 2 5" xfId="39792"/>
    <cellStyle name="超链接 2 5 2 2 2 6" xfId="39793"/>
    <cellStyle name="超链接 2 5 2 2 3" xfId="39794"/>
    <cellStyle name="超链接 2 5 2 2 3 2" xfId="39795"/>
    <cellStyle name="超链接 2 5 2 2 3 2 2" xfId="39796"/>
    <cellStyle name="超链接 2 5 2 2 3 2 3" xfId="39797"/>
    <cellStyle name="超链接 2 5 2 2 3 3" xfId="39798"/>
    <cellStyle name="超链接 2 5 2 2 3 3 2" xfId="39799"/>
    <cellStyle name="超链接 2 5 2 2 3 3 2 2" xfId="39800"/>
    <cellStyle name="超链接 2 5 2 2 3 3 2 3" xfId="39801"/>
    <cellStyle name="超链接 2 5 2 2 3 3 2 4" xfId="39802"/>
    <cellStyle name="超链接 2 5 2 2 3 4" xfId="39803"/>
    <cellStyle name="超链接 2 5 2 2 3 5" xfId="39804"/>
    <cellStyle name="超链接 2 5 2 2 3 6" xfId="39805"/>
    <cellStyle name="超链接 2 5 2 2 4" xfId="39806"/>
    <cellStyle name="計算方式 2 5 5 2 8" xfId="39807"/>
    <cellStyle name="汇总 2 4 2 3" xfId="39808"/>
    <cellStyle name="超链接 2 5 2 2 4 2" xfId="39809"/>
    <cellStyle name="計算方式 2 5 5 2 8 2" xfId="39810"/>
    <cellStyle name="汇总 2 4 2 3 2" xfId="39811"/>
    <cellStyle name="超链接 2 5 2 2 4 2 2" xfId="39812"/>
    <cellStyle name="計算方式 2 5 5 2 8 3" xfId="39813"/>
    <cellStyle name="汇总 2 4 2 3 3" xfId="39814"/>
    <cellStyle name="超链接 2 5 2 2 4 2 3" xfId="39815"/>
    <cellStyle name="計算方式 2 5 5 2 9" xfId="39816"/>
    <cellStyle name="汇总 2 4 2 4" xfId="39817"/>
    <cellStyle name="超链接 2 5 2 2 4 3" xfId="39818"/>
    <cellStyle name="汇总 2 4 2 5" xfId="39819"/>
    <cellStyle name="超链接 2 5 2 2 4 4" xfId="39820"/>
    <cellStyle name="汇总 2 4 2 6" xfId="39821"/>
    <cellStyle name="超链接 2 5 2 2 4 5" xfId="39822"/>
    <cellStyle name="汇总 2 4 3 3" xfId="39823"/>
    <cellStyle name="超链接 2 5 2 2 5 2" xfId="39824"/>
    <cellStyle name="超链接 2 5 2 2 5 2 2" xfId="39825"/>
    <cellStyle name="超链接 2 5 2 2 5 2 3" xfId="39826"/>
    <cellStyle name="超链接 2 5 2 2 5 2 4" xfId="39827"/>
    <cellStyle name="超链接 2 5 2 2 5 3" xfId="39828"/>
    <cellStyle name="超链接 2 5 2 2 5 4" xfId="39829"/>
    <cellStyle name="超链接 2 5 2 2 5 5" xfId="39830"/>
    <cellStyle name="超链接 2 5 2 2 7" xfId="39831"/>
    <cellStyle name="汇总 2 4 5 3" xfId="39832"/>
    <cellStyle name="超链接 2 5 2 2 7 2" xfId="39833"/>
    <cellStyle name="輸入 2 2 2 6 2" xfId="39834"/>
    <cellStyle name="超链接 2 5 2 2 8" xfId="39835"/>
    <cellStyle name="超链接 2 5 2 3" xfId="39836"/>
    <cellStyle name="超链接 2 5 2 3 2 3" xfId="39837"/>
    <cellStyle name="超链接 2 5 2 3 2 4" xfId="39838"/>
    <cellStyle name="超链接 2 5 2 3 3" xfId="39839"/>
    <cellStyle name="合計 2 2 2 4 4 3" xfId="39840"/>
    <cellStyle name="超链接 2 5 2 3 3 2" xfId="39841"/>
    <cellStyle name="超链接 2 5 2 3 3 2 3" xfId="39842"/>
    <cellStyle name="超链接 2 5 2 3 3 3" xfId="39843"/>
    <cellStyle name="超链接 2 5 2 3 3 4" xfId="39844"/>
    <cellStyle name="超链接 2 5 2 3 3 5" xfId="39845"/>
    <cellStyle name="超链接 2 5 2 4" xfId="39846"/>
    <cellStyle name="超链接 2 5 2 4 2" xfId="39847"/>
    <cellStyle name="超链接 2 5 2 5 2 2" xfId="39848"/>
    <cellStyle name="超链接 2 5 2 5 2 3" xfId="39849"/>
    <cellStyle name="超链接 2 5 2 5 2 4" xfId="39850"/>
    <cellStyle name="超链接 2 5 2 6 2" xfId="39851"/>
    <cellStyle name="超链接 2 5 5 3 2" xfId="39852"/>
    <cellStyle name="超链接 2 5 2 8" xfId="39853"/>
    <cellStyle name="超链接 2 5 5 3 3" xfId="39854"/>
    <cellStyle name="超链接 2 5 2 9" xfId="39855"/>
    <cellStyle name="超链接 2 5 3" xfId="39856"/>
    <cellStyle name="超链接 2 5 3 2" xfId="39857"/>
    <cellStyle name="超链接 2 5 3 2 2" xfId="39858"/>
    <cellStyle name="輔色1" xfId="39859"/>
    <cellStyle name="超链接 2 5 3 2 3" xfId="39860"/>
    <cellStyle name="輔色2" xfId="39861"/>
    <cellStyle name="超链接 2 5 3 2 4" xfId="39862"/>
    <cellStyle name="輔色3" xfId="39863"/>
    <cellStyle name="超链接 2 5 3 2 5" xfId="39864"/>
    <cellStyle name="輔色4" xfId="39865"/>
    <cellStyle name="超链接 2 5 3 2 6" xfId="39866"/>
    <cellStyle name="輔色5" xfId="39867"/>
    <cellStyle name="超链接 2 5 3 2 7" xfId="39868"/>
    <cellStyle name="超链接 2 5 3 3" xfId="39869"/>
    <cellStyle name="요약 2 3 2 2 7 3" xfId="39870"/>
    <cellStyle name="超链接 2 5 3 3 3 2 2" xfId="39871"/>
    <cellStyle name="超链接 2 5 3 3 3 3" xfId="39872"/>
    <cellStyle name="輸出 2 2 2 5 5 2" xfId="39873"/>
    <cellStyle name="超链接 2 5 3 3 3 4" xfId="39874"/>
    <cellStyle name="輸出 2 2 2 5 5 3" xfId="39875"/>
    <cellStyle name="超链接 2 5 3 3 3 5" xfId="39876"/>
    <cellStyle name="超链接 2 5 3 3 4" xfId="39877"/>
    <cellStyle name="超链接 2 5 3 3 5" xfId="39878"/>
    <cellStyle name="超链接 2 5 3 3 6" xfId="39879"/>
    <cellStyle name="超链接 2 5 3 4" xfId="39880"/>
    <cellStyle name="超链接 2 5 3 4 2 2" xfId="39881"/>
    <cellStyle name="超链接 2 5 3 4 2 3" xfId="39882"/>
    <cellStyle name="超链接 2 5 3 4 2 4" xfId="39883"/>
    <cellStyle name="超链接 2 5 3 4 3" xfId="39884"/>
    <cellStyle name="超链接 2 5 3 5" xfId="39885"/>
    <cellStyle name="超链接 2 5 3 5 2" xfId="39886"/>
    <cellStyle name="超链接 2 5 3 5 2 2" xfId="39887"/>
    <cellStyle name="超链接 2 5 3 5 2 3" xfId="39888"/>
    <cellStyle name="超链接 2 5 3 5 2 4" xfId="39889"/>
    <cellStyle name="超链接 2 5 3 5 3" xfId="39890"/>
    <cellStyle name="超链接 2 5 3 6" xfId="39891"/>
    <cellStyle name="超链接 2 5 3 6 2" xfId="39892"/>
    <cellStyle name="超链接 2 5 3 7" xfId="39893"/>
    <cellStyle name="超链接 2 5 3 8" xfId="39894"/>
    <cellStyle name="超链接 2 5 3 9" xfId="39895"/>
    <cellStyle name="超链接 2 5 4" xfId="39896"/>
    <cellStyle name="超链接 2 5 4 2" xfId="39897"/>
    <cellStyle name="超链接 2 5 4 3 2 2" xfId="39898"/>
    <cellStyle name="超链接 2 5 4 3 2 3" xfId="39899"/>
    <cellStyle name="超链接 2 5 4 3 2 4" xfId="39900"/>
    <cellStyle name="超链接 2 5 4 3 4" xfId="39901"/>
    <cellStyle name="超链接 2 5 4 3 5" xfId="39902"/>
    <cellStyle name="超链接 2 5 4 6" xfId="39903"/>
    <cellStyle name="超链接 2 5 5" xfId="39904"/>
    <cellStyle name="超链接 2 5 5 2" xfId="39905"/>
    <cellStyle name="超链接 2 5 5 2 3" xfId="39906"/>
    <cellStyle name="合計 3" xfId="39907"/>
    <cellStyle name="超链接 2 5 5 3 2 2" xfId="39908"/>
    <cellStyle name="合計 4" xfId="39909"/>
    <cellStyle name="超链接 2 5 5 3 2 3" xfId="39910"/>
    <cellStyle name="超链接 2 5 5 3 4" xfId="39911"/>
    <cellStyle name="超链接 2 5 5 3 5" xfId="39912"/>
    <cellStyle name="超链接 2 5 5 5" xfId="39913"/>
    <cellStyle name="超链接 2 5 5 6" xfId="39914"/>
    <cellStyle name="超链接 2 5 6 2" xfId="39915"/>
    <cellStyle name="超链接 2 5 6 2 3" xfId="39916"/>
    <cellStyle name="超链接 2 5 6 2 4" xfId="39917"/>
    <cellStyle name="超链接 2 5 6 3" xfId="39918"/>
    <cellStyle name="超链接 2 5 7" xfId="39919"/>
    <cellStyle name="超链接 2 5 7 2" xfId="39920"/>
    <cellStyle name="超链接 2 5 8" xfId="39921"/>
    <cellStyle name="超链接 2 5 8 2" xfId="39922"/>
    <cellStyle name="輸入 2 10" xfId="39923"/>
    <cellStyle name="超链接 2 5 9" xfId="39924"/>
    <cellStyle name="超链接 2 6" xfId="39925"/>
    <cellStyle name="超链接 2 6 2 2" xfId="39926"/>
    <cellStyle name="超链接 2 6 2 2 3" xfId="39927"/>
    <cellStyle name="超链接 2 6 2 2 4" xfId="39928"/>
    <cellStyle name="超链接 2 6 2 2 5" xfId="39929"/>
    <cellStyle name="超链接 2 6 2 2 6" xfId="39930"/>
    <cellStyle name="超链接 2 6 2 2 7" xfId="39931"/>
    <cellStyle name="超链接 2 6 2 2 8" xfId="39932"/>
    <cellStyle name="壞 2 6 2 2" xfId="39933"/>
    <cellStyle name="超链接 3 2 2 8 3" xfId="39934"/>
    <cellStyle name="超链接 2 6 2 3 2 3" xfId="39935"/>
    <cellStyle name="壞 2 6 2 3" xfId="39936"/>
    <cellStyle name="超链接 3 2 2 8 4" xfId="39937"/>
    <cellStyle name="超链接 2 6 2 3 2 4" xfId="39938"/>
    <cellStyle name="超链接 2 6 2 3 4" xfId="39939"/>
    <cellStyle name="超链接 2 6 2 3 5" xfId="39940"/>
    <cellStyle name="超链接 2 6 2 4" xfId="39941"/>
    <cellStyle name="超链接 2 6 2 4 4" xfId="39942"/>
    <cellStyle name="超链接 2 6 2 8" xfId="39943"/>
    <cellStyle name="超链接 2 6 2 9" xfId="39944"/>
    <cellStyle name="超链接 2 6 3" xfId="39945"/>
    <cellStyle name="超链接 2 6 3 2" xfId="39946"/>
    <cellStyle name="超链接 2 6 3 2 2" xfId="39947"/>
    <cellStyle name="合計 2 3 3 3 3 3" xfId="39948"/>
    <cellStyle name="超链接 2 6 3 2 2 2" xfId="39949"/>
    <cellStyle name="超链接 2 6 3 2 2 2 3" xfId="39950"/>
    <cellStyle name="超链接 2 6 3 2 2 2 4" xfId="39951"/>
    <cellStyle name="超链接 2 6 3 2 2 3" xfId="39952"/>
    <cellStyle name="輸出 2 3 2 4 4 3" xfId="39953"/>
    <cellStyle name="超链接 2 6 3 2 2 5" xfId="39954"/>
    <cellStyle name="超链接 2 6 3 2 3" xfId="39955"/>
    <cellStyle name="超链接 2 6 3 3" xfId="39956"/>
    <cellStyle name="超链接 3 3 2 8" xfId="39957"/>
    <cellStyle name="超链接 2 6 3 3 2" xfId="39958"/>
    <cellStyle name="超链接 2 6 3 3 2 2" xfId="39959"/>
    <cellStyle name="超链接 2 6 3 3 2 3" xfId="39960"/>
    <cellStyle name="超链接 3 3 2 9" xfId="39961"/>
    <cellStyle name="超链接 2 6 3 3 3" xfId="39962"/>
    <cellStyle name="超链接 2 6 3 3 3 2" xfId="39963"/>
    <cellStyle name="超链接 2 6 3 3 3 2 2" xfId="39964"/>
    <cellStyle name="注释 2 2 3 3 2" xfId="39965"/>
    <cellStyle name="超链接 2 6 3 3 3 2 3" xfId="39966"/>
    <cellStyle name="超链接 2 6 3 3 3 3" xfId="39967"/>
    <cellStyle name="輸出 2 3 2 5 5 3" xfId="39968"/>
    <cellStyle name="超链接 2 6 3 3 3 5" xfId="39969"/>
    <cellStyle name="超链接 2 6 3 3 6" xfId="39970"/>
    <cellStyle name="超链接 2 6 3 4" xfId="39971"/>
    <cellStyle name="超链接 3 3 3 8" xfId="39972"/>
    <cellStyle name="超链接 2 6 3 4 2" xfId="39973"/>
    <cellStyle name="一般 12" xfId="39974"/>
    <cellStyle name="超链接 2 6 3 4 2 2" xfId="39975"/>
    <cellStyle name="一般 13" xfId="39976"/>
    <cellStyle name="超链接 2 6 3 4 2 3" xfId="39977"/>
    <cellStyle name="一般 14" xfId="39978"/>
    <cellStyle name="超链接 2 6 3 4 2 4" xfId="39979"/>
    <cellStyle name="超链接 3 3 3 9" xfId="39980"/>
    <cellStyle name="超链接 2 6 3 4 3" xfId="39981"/>
    <cellStyle name="超链接 2 6 3 5" xfId="39982"/>
    <cellStyle name="超链接 3 3 4 8" xfId="39983"/>
    <cellStyle name="超链接 2 6 3 5 2" xfId="39984"/>
    <cellStyle name="超链接 2 6 3 5 2 2" xfId="39985"/>
    <cellStyle name="超链接 2 6 3 5 2 3" xfId="39986"/>
    <cellStyle name="超链接 2 6 3 5 2 4" xfId="39987"/>
    <cellStyle name="超链接 2 6 3 5 3" xfId="39988"/>
    <cellStyle name="超链接 2 6 3 5 5" xfId="39989"/>
    <cellStyle name="超链接 2 6 3 6" xfId="39990"/>
    <cellStyle name="超链接 2 6 4" xfId="39991"/>
    <cellStyle name="超链接 2 6 4 2" xfId="39992"/>
    <cellStyle name="超链接 2 6 4 2 3" xfId="39993"/>
    <cellStyle name="超链接 3 4 2 8 2" xfId="39994"/>
    <cellStyle name="超链接 2 6 4 3 2 2" xfId="39995"/>
    <cellStyle name="超链接 3 4 2 8 3" xfId="39996"/>
    <cellStyle name="超链接 2 6 4 3 2 3" xfId="39997"/>
    <cellStyle name="超链接 3 4 2 8 4" xfId="39998"/>
    <cellStyle name="超链接 2 6 4 3 2 4" xfId="39999"/>
    <cellStyle name="超链接 3 4 2 9" xfId="40000"/>
    <cellStyle name="超链接 2 6 4 3 3" xfId="40001"/>
    <cellStyle name="超链接 2 6 4 3 4" xfId="40002"/>
    <cellStyle name="超链接 2 6 4 3 5" xfId="40003"/>
    <cellStyle name="超链接 2 6 4 5" xfId="40004"/>
    <cellStyle name="超链接 2 6 4 6" xfId="40005"/>
    <cellStyle name="超链接 2 6 5" xfId="40006"/>
    <cellStyle name="超链接 2 6 5 2" xfId="40007"/>
    <cellStyle name="超链接 2 6 5 3" xfId="40008"/>
    <cellStyle name="超链接 2 6 5 4" xfId="40009"/>
    <cellStyle name="超链接 2 6 5 5" xfId="40010"/>
    <cellStyle name="超链接 2 6 6" xfId="40011"/>
    <cellStyle name="超链接 2 6 6 2 2" xfId="40012"/>
    <cellStyle name="超链接 2 6 6 2 3" xfId="40013"/>
    <cellStyle name="超链接 2 6 6 2 4" xfId="40014"/>
    <cellStyle name="超链接 2 6 7" xfId="40015"/>
    <cellStyle name="超链接 2 6 7 2" xfId="40016"/>
    <cellStyle name="超链接 2 6 9" xfId="40017"/>
    <cellStyle name="超链接 2 7" xfId="40018"/>
    <cellStyle name="超链接 2 7 2 2" xfId="40019"/>
    <cellStyle name="超链接 2 7 2 2 2" xfId="40020"/>
    <cellStyle name="輸入 2 3 2 5" xfId="40021"/>
    <cellStyle name="合計 2 4 2 3 3 3" xfId="40022"/>
    <cellStyle name="超链接 2 7 2 2 2 2" xfId="40023"/>
    <cellStyle name="輸入 2 3 2 5 2" xfId="40024"/>
    <cellStyle name="超链接 2 7 2 2 2 2 2" xfId="40025"/>
    <cellStyle name="輸入 2 3 2 6" xfId="40026"/>
    <cellStyle name="超链接 2 7 2 2 2 3" xfId="40027"/>
    <cellStyle name="超链接 2 7 2 2 2 4" xfId="40028"/>
    <cellStyle name="超链接 2 7 2 2 2 5" xfId="40029"/>
    <cellStyle name="超链接 2 7 2 2 3" xfId="40030"/>
    <cellStyle name="合計 2 4 2 3 4 3" xfId="40031"/>
    <cellStyle name="超链接 2 7 2 2 3 2" xfId="40032"/>
    <cellStyle name="超链接 2 7 2 2 4" xfId="40033"/>
    <cellStyle name="合計 2 4 2 3 5 3" xfId="40034"/>
    <cellStyle name="超链接 2 7 2 2 4 2" xfId="40035"/>
    <cellStyle name="超链接 2 7 2 2 5" xfId="40036"/>
    <cellStyle name="超链接 2 7 2 2 6" xfId="40037"/>
    <cellStyle name="超链接 2 7 2 2 7" xfId="40038"/>
    <cellStyle name="輸入 2 3 2 5 2 9 2" xfId="40039"/>
    <cellStyle name="超链接 2 7 2 3" xfId="40040"/>
    <cellStyle name="超链接 2 7 2 3 2" xfId="40041"/>
    <cellStyle name="超链接 2 7 2 3 2 2" xfId="40042"/>
    <cellStyle name="超链接 2 7 2 3 2 3" xfId="40043"/>
    <cellStyle name="超链接 2 7 2 3 2 4" xfId="40044"/>
    <cellStyle name="超链接 2 7 2 3 3" xfId="40045"/>
    <cellStyle name="超链接 2 7 2 3 3 2" xfId="40046"/>
    <cellStyle name="合計 2 3 3 3 11" xfId="40047"/>
    <cellStyle name="超链接 2 7 2 3 3 2 2" xfId="40048"/>
    <cellStyle name="合計 2 3 3 3 12" xfId="40049"/>
    <cellStyle name="超链接 2 7 2 3 3 2 3" xfId="40050"/>
    <cellStyle name="超链接 2 7 2 3 3 2 4" xfId="40051"/>
    <cellStyle name="超链接 2 7 2 3 3 3" xfId="40052"/>
    <cellStyle name="超链接 2 7 2 3 3 4" xfId="40053"/>
    <cellStyle name="超链接 2 7 2 3 3 5" xfId="40054"/>
    <cellStyle name="超链接 2 7 2 3 4" xfId="40055"/>
    <cellStyle name="超链接 2 7 2 3 5" xfId="40056"/>
    <cellStyle name="輸入 2 3 2 5 2 9 3" xfId="40057"/>
    <cellStyle name="超链接 2 7 2 4" xfId="40058"/>
    <cellStyle name="超链接 2 7 2 4 2" xfId="40059"/>
    <cellStyle name="輸入 2 5 2 5" xfId="40060"/>
    <cellStyle name="超链接 2 7 2 4 2 2" xfId="40061"/>
    <cellStyle name="超链接 2 7 2 4 2 3" xfId="40062"/>
    <cellStyle name="超链接 2 7 2 4 3" xfId="40063"/>
    <cellStyle name="超链接 2 7 2 4 4" xfId="40064"/>
    <cellStyle name="제목 3 2 4 2" xfId="40065"/>
    <cellStyle name="超链接 2 7 2 5" xfId="40066"/>
    <cellStyle name="超链接 2 7 2 5 2" xfId="40067"/>
    <cellStyle name="超链接 2 7 2 5 2 2" xfId="40068"/>
    <cellStyle name="超链接 2 7 2 5 2 3" xfId="40069"/>
    <cellStyle name="超链接 2 7 2 5 2 4" xfId="40070"/>
    <cellStyle name="超链接 2 7 2 5 3" xfId="40071"/>
    <cellStyle name="超链接 2 7 2 5 4" xfId="40072"/>
    <cellStyle name="超链接 2 7 2 5 5" xfId="40073"/>
    <cellStyle name="제목 3 2 4 3" xfId="40074"/>
    <cellStyle name="超链接 2 7 2 6" xfId="40075"/>
    <cellStyle name="超链接 2 7 2 6 2" xfId="40076"/>
    <cellStyle name="超链接 2 7 2 7" xfId="40077"/>
    <cellStyle name="超链接 2 7 2 7 2" xfId="40078"/>
    <cellStyle name="超链接 2 7 3" xfId="40079"/>
    <cellStyle name="超链接 2 7 3 2" xfId="40080"/>
    <cellStyle name="超链接 2 7 3 2 2" xfId="40081"/>
    <cellStyle name="超链接 2 7 3 2 2 2" xfId="40082"/>
    <cellStyle name="注释 2 2 3 8 2" xfId="40083"/>
    <cellStyle name="超链接 2 7 3 2 2 3" xfId="40084"/>
    <cellStyle name="超链接 2 7 3 2 2 4" xfId="40085"/>
    <cellStyle name="超链接 2 7 3 2 3" xfId="40086"/>
    <cellStyle name="計算方式 2 5 5 2 11" xfId="40087"/>
    <cellStyle name="超链接 2 7 3 2 3 2" xfId="40088"/>
    <cellStyle name="注释 2 2 3 9 2" xfId="40089"/>
    <cellStyle name="超链接 2 7 3 2 3 3" xfId="40090"/>
    <cellStyle name="超链接 2 7 3 2 3 4" xfId="40091"/>
    <cellStyle name="超链接 2 7 3 2 3 5" xfId="40092"/>
    <cellStyle name="超链接 2 7 3 2 4" xfId="40093"/>
    <cellStyle name="超链接 2 7 3 2 5" xfId="40094"/>
    <cellStyle name="超链接 2 7 3 3" xfId="40095"/>
    <cellStyle name="超链接 2 7 3 3 2" xfId="40096"/>
    <cellStyle name="超链接 2 7 3 3 2 2" xfId="40097"/>
    <cellStyle name="超链接 2 7 3 3 2 3" xfId="40098"/>
    <cellStyle name="超链接 2 7 3 3 2 4" xfId="40099"/>
    <cellStyle name="超链接 2 7 3 3 3" xfId="40100"/>
    <cellStyle name="超链接 2 7 3 3 4" xfId="40101"/>
    <cellStyle name="超链接 2 7 3 3 5" xfId="40102"/>
    <cellStyle name="超链接 2 7 3 4" xfId="40103"/>
    <cellStyle name="超链接 2 7 3 4 2" xfId="40104"/>
    <cellStyle name="超链接 2 7 3 4 2 2" xfId="40105"/>
    <cellStyle name="注释 2 2 5 8 2" xfId="40106"/>
    <cellStyle name="超链接 2 7 3 4 2 3" xfId="40107"/>
    <cellStyle name="超链接 2 7 3 4 2 4" xfId="40108"/>
    <cellStyle name="超链接 2 7 3 4 3" xfId="40109"/>
    <cellStyle name="超链接 2 7 3 4 4" xfId="40110"/>
    <cellStyle name="超链接 2 7 3 4 5" xfId="40111"/>
    <cellStyle name="超链接 2 7 3 5" xfId="40112"/>
    <cellStyle name="超链接 2 7 3 5 2" xfId="40113"/>
    <cellStyle name="超链接 2 7 3 6" xfId="40114"/>
    <cellStyle name="超链接 2 7 3 6 2" xfId="40115"/>
    <cellStyle name="超链接 2 7 3 7" xfId="40116"/>
    <cellStyle name="超链接 2 7 4" xfId="40117"/>
    <cellStyle name="超链接 2 7 4 2" xfId="40118"/>
    <cellStyle name="超链接 2 7 4 2 2" xfId="40119"/>
    <cellStyle name="超链接 2 7 4 2 3" xfId="40120"/>
    <cellStyle name="超链接 2 7 4 3" xfId="40121"/>
    <cellStyle name="超链接 2 7 4 3 2" xfId="40122"/>
    <cellStyle name="超链接 2 7 4 3 2 2" xfId="40123"/>
    <cellStyle name="超链接 2 7 4 3 2 3" xfId="40124"/>
    <cellStyle name="超链接 2 7 4 3 3" xfId="40125"/>
    <cellStyle name="超链接 2 7 4 3 4" xfId="40126"/>
    <cellStyle name="超链接 2 7 4 3 5" xfId="40127"/>
    <cellStyle name="超链接 2 7 4 4" xfId="40128"/>
    <cellStyle name="超链接 2 7 4 5" xfId="40129"/>
    <cellStyle name="超链接 2 7 4 6" xfId="40130"/>
    <cellStyle name="超链接 2 7 5" xfId="40131"/>
    <cellStyle name="超链接 2 7 5 2 4" xfId="40132"/>
    <cellStyle name="好 2 2" xfId="40133"/>
    <cellStyle name="超链接 2 7 5 3" xfId="40134"/>
    <cellStyle name="好 2 3" xfId="40135"/>
    <cellStyle name="超链接 2 7 5 4" xfId="40136"/>
    <cellStyle name="好 2 4" xfId="40137"/>
    <cellStyle name="超链接 2 7 5 5" xfId="40138"/>
    <cellStyle name="超链接 2 7 6" xfId="40139"/>
    <cellStyle name="超链接 2 7 6 2 4" xfId="40140"/>
    <cellStyle name="超链接 2 7 7" xfId="40141"/>
    <cellStyle name="超链接 2 7 7 2" xfId="40142"/>
    <cellStyle name="超链接 2 7 8" xfId="40143"/>
    <cellStyle name="超链接 2 7 9" xfId="40144"/>
    <cellStyle name="超链接 2 8" xfId="40145"/>
    <cellStyle name="超链接 2 8 10" xfId="40146"/>
    <cellStyle name="超链接 2 8 2 2" xfId="40147"/>
    <cellStyle name="超链接 2 8 2 2 2" xfId="40148"/>
    <cellStyle name="超链接 2 8 2 2 2 2" xfId="40149"/>
    <cellStyle name="超链接 2 8 2 2 2 3" xfId="40150"/>
    <cellStyle name="超链接 2 8 2 2 2 4" xfId="40151"/>
    <cellStyle name="超链接 2 8 2 2 3" xfId="40152"/>
    <cellStyle name="超链接 2 8 2 2 3 2" xfId="40153"/>
    <cellStyle name="超链接 2 8 2 2 4" xfId="40154"/>
    <cellStyle name="超链接 2 8 2 2 5" xfId="40155"/>
    <cellStyle name="超链接 2 8 2 2 6" xfId="40156"/>
    <cellStyle name="超链接 2 8 2 2 7" xfId="40157"/>
    <cellStyle name="超链接 2 8 2 4 2" xfId="40158"/>
    <cellStyle name="超链接 2 8 2 6" xfId="40159"/>
    <cellStyle name="超链接 2 8 2 7" xfId="40160"/>
    <cellStyle name="超链接 2 8 3 2" xfId="40161"/>
    <cellStyle name="超链接 2 8 3 3 2 2" xfId="40162"/>
    <cellStyle name="超链接 2 8 3 3 2 3" xfId="40163"/>
    <cellStyle name="輸出 2 5 2 5 4 2" xfId="40164"/>
    <cellStyle name="超链接 2 8 3 3 2 4" xfId="40165"/>
    <cellStyle name="超链接 2 8 3 4 2" xfId="40166"/>
    <cellStyle name="超链接 2 8 3 5 2" xfId="40167"/>
    <cellStyle name="超链接 2 8 4" xfId="40168"/>
    <cellStyle name="超链接 2 8 4 2" xfId="40169"/>
    <cellStyle name="超链接 2 8 4 2 2" xfId="40170"/>
    <cellStyle name="超链接 2 8 4 2 3" xfId="40171"/>
    <cellStyle name="超链接 2 8 4 2 4" xfId="40172"/>
    <cellStyle name="超链接 2 8 4 3" xfId="40173"/>
    <cellStyle name="超链接 2 8 4 4" xfId="40174"/>
    <cellStyle name="超链接 2 8 4 5" xfId="40175"/>
    <cellStyle name="計算方式 2 5 3 3 10 2" xfId="40176"/>
    <cellStyle name="超链接 2 8 5" xfId="40177"/>
    <cellStyle name="計算方式 2 5 3 3 10 3" xfId="40178"/>
    <cellStyle name="超链接 2 8 6" xfId="40179"/>
    <cellStyle name="超链接 2 8 6 2" xfId="40180"/>
    <cellStyle name="超链接 2 8 7" xfId="40181"/>
    <cellStyle name="超链接 2 8 7 2" xfId="40182"/>
    <cellStyle name="超链接 2 9 2 2" xfId="40183"/>
    <cellStyle name="超链接 2 9 3 2" xfId="40184"/>
    <cellStyle name="超链接 2 9 3 2 2" xfId="40185"/>
    <cellStyle name="超链接 2 9 3 2 3" xfId="40186"/>
    <cellStyle name="超链接 2 9 3 2 4" xfId="40187"/>
    <cellStyle name="超链接 2 9 3 3" xfId="40188"/>
    <cellStyle name="超链接 2 9 3 3 2" xfId="40189"/>
    <cellStyle name="超链接 2 9 3 3 2 2" xfId="40190"/>
    <cellStyle name="超链接 2 9 3 3 3" xfId="40191"/>
    <cellStyle name="超链接 2 9 3 3 4" xfId="40192"/>
    <cellStyle name="超链接 2 9 3 3 5" xfId="40193"/>
    <cellStyle name="超链接 2 9 3 4" xfId="40194"/>
    <cellStyle name="超链接 2 9 3 5" xfId="40195"/>
    <cellStyle name="超链接 2 9 3 6" xfId="40196"/>
    <cellStyle name="超链接 2 9 4" xfId="40197"/>
    <cellStyle name="超链接 2 9 4 2 2" xfId="40198"/>
    <cellStyle name="超链接 2 9 4 2 3" xfId="40199"/>
    <cellStyle name="超链接 2 9 4 2 4" xfId="40200"/>
    <cellStyle name="超链接 2 9 4 3" xfId="40201"/>
    <cellStyle name="超链接 2 9 4 4" xfId="40202"/>
    <cellStyle name="超链接 2 9 4 5" xfId="40203"/>
    <cellStyle name="超链接 2 9 5 2 2" xfId="40204"/>
    <cellStyle name="超链接 2 9 5 3" xfId="40205"/>
    <cellStyle name="超链接 2 9 5 4" xfId="40206"/>
    <cellStyle name="超链接 2 9 5 5" xfId="40207"/>
    <cellStyle name="超链接 2 9 6" xfId="40208"/>
    <cellStyle name="超链接 2 9 7" xfId="40209"/>
    <cellStyle name="超链接 3 10" xfId="40210"/>
    <cellStyle name="超链接 3 10 2 3" xfId="40211"/>
    <cellStyle name="超链接 3 10 2 4" xfId="40212"/>
    <cellStyle name="超链接 3 10 3" xfId="40213"/>
    <cellStyle name="超链接 3 10 4" xfId="40214"/>
    <cellStyle name="合計 7 2 2 2" xfId="40215"/>
    <cellStyle name="超链接 3 11" xfId="40216"/>
    <cellStyle name="超链接 3 11 2 2" xfId="40217"/>
    <cellStyle name="超链接 3 11 2 3" xfId="40218"/>
    <cellStyle name="超链接 3 11 2 4" xfId="40219"/>
    <cellStyle name="超链接 3 11 3" xfId="40220"/>
    <cellStyle name="超链接 3 11 4" xfId="40221"/>
    <cellStyle name="合計 7 2 2 3" xfId="40222"/>
    <cellStyle name="超链接 3 12" xfId="40223"/>
    <cellStyle name="超链接 3 12 2" xfId="40224"/>
    <cellStyle name="超链接 3 13" xfId="40225"/>
    <cellStyle name="超链接 3 14" xfId="40226"/>
    <cellStyle name="超链接 3 15" xfId="40227"/>
    <cellStyle name="超链接 3 2 11" xfId="40228"/>
    <cellStyle name="超链接 3 2 12" xfId="40229"/>
    <cellStyle name="强调文字颜色 5 2 3 2" xfId="40230"/>
    <cellStyle name="超链接 3 2 13" xfId="40231"/>
    <cellStyle name="超链接 3 2 2 2 11" xfId="40232"/>
    <cellStyle name="超链接 3 2 2 2 12" xfId="40233"/>
    <cellStyle name="超链接 3 2 2 2 2 10" xfId="40234"/>
    <cellStyle name="超链接 3 2 2 2 2 11" xfId="40235"/>
    <cellStyle name="輸出 2 5 2 4 2 9 2" xfId="40236"/>
    <cellStyle name="超链接 3 2 2 2 2 2 2 2 3" xfId="40237"/>
    <cellStyle name="輸出 2 5 2 4 2 9 3" xfId="40238"/>
    <cellStyle name="超链接 3 2 2 2 2 2 2 2 4" xfId="40239"/>
    <cellStyle name="輸入 2 2 6 2 2" xfId="40240"/>
    <cellStyle name="超链接 3 2 2 2 2 2 2 4" xfId="40241"/>
    <cellStyle name="輸入 2 2 6 2 3" xfId="40242"/>
    <cellStyle name="超链接 3 2 2 2 2 2 2 5" xfId="40243"/>
    <cellStyle name="超链接 3 2 2 2 2 2 6" xfId="40244"/>
    <cellStyle name="超链接 3 2 2 2 2 3 2 3" xfId="40245"/>
    <cellStyle name="超链接 3 2 2 2 2 3 2 4" xfId="40246"/>
    <cellStyle name="超链接 3 2 2 2 2 3 3 3" xfId="40247"/>
    <cellStyle name="超链接 3 2 2 2 2 3 3 4" xfId="40248"/>
    <cellStyle name="超链接 3 2 2 2 2 3 3 5" xfId="40249"/>
    <cellStyle name="超链接 3 2 2 2 2 3 5" xfId="40250"/>
    <cellStyle name="超链接 3 2 2 2 2 3 6" xfId="40251"/>
    <cellStyle name="超链接 3 2 2 2 2 4 2 3" xfId="40252"/>
    <cellStyle name="超链接 3 2 2 2 2 4 2 4" xfId="40253"/>
    <cellStyle name="입력 3 10 2" xfId="40254"/>
    <cellStyle name="超链接 3 2 2 2 2 5 2 2" xfId="40255"/>
    <cellStyle name="超链接 3 2 2 2 2 5 2 3" xfId="40256"/>
    <cellStyle name="超链接 3 2 2 2 2 5 2 4" xfId="40257"/>
    <cellStyle name="입력 3 11" xfId="40258"/>
    <cellStyle name="超链接 3 2 2 2 2 5 3" xfId="40259"/>
    <cellStyle name="입력 3 12" xfId="40260"/>
    <cellStyle name="超链接 3 2 2 2 2 5 4" xfId="40261"/>
    <cellStyle name="입력 3 13" xfId="40262"/>
    <cellStyle name="超链接 3 2 2 2 2 5 5" xfId="40263"/>
    <cellStyle name="超链接 3 2 2 2 2 6 2" xfId="40264"/>
    <cellStyle name="超链接 3 2 2 2 3 2 3 2" xfId="40265"/>
    <cellStyle name="超链接 3 2 2 2 3 2 3 2 2" xfId="40266"/>
    <cellStyle name="超链接 3 2 2 2 3 2 3 2 3" xfId="40267"/>
    <cellStyle name="超链接 3 2 2 2 3 2 3 2 4" xfId="40268"/>
    <cellStyle name="超链接 3 2 2 2 3 2 3 3" xfId="40269"/>
    <cellStyle name="輸入 2 3 6 3 2" xfId="40270"/>
    <cellStyle name="超链接 3 2 2 2 3 2 3 4" xfId="40271"/>
    <cellStyle name="輸入 2 3 6 3 3" xfId="40272"/>
    <cellStyle name="超链接 3 2 2 2 3 2 3 5" xfId="40273"/>
    <cellStyle name="超链接 3 2 2 2 3 2 4" xfId="40274"/>
    <cellStyle name="超链接 3 2 2 2 3 2 5" xfId="40275"/>
    <cellStyle name="超链接 3 2 2 2 3 3 2 3" xfId="40276"/>
    <cellStyle name="输入 2 2 2 9 2" xfId="40277"/>
    <cellStyle name="超链接 3 2 2 2 3 3 2 4" xfId="40278"/>
    <cellStyle name="超链接 3 2 2 2 3 3 4" xfId="40279"/>
    <cellStyle name="超链接 3 2 2 2 3 3 5" xfId="40280"/>
    <cellStyle name="超链接 3 2 2 2 3 4 2 2" xfId="40281"/>
    <cellStyle name="計算方式 2 6 5 10" xfId="40282"/>
    <cellStyle name="超链接 3 2 2 2 3 4 2 3" xfId="40283"/>
    <cellStyle name="計算方式 2 6 5 11" xfId="40284"/>
    <cellStyle name="超链接 3 2 2 2 3 4 2 4" xfId="40285"/>
    <cellStyle name="超链接 3 2 2 2 3 4 3" xfId="40286"/>
    <cellStyle name="超链接 3 2 2 2 3 4 5" xfId="40287"/>
    <cellStyle name="超链接 3 2 2 2 4 3 2" xfId="40288"/>
    <cellStyle name="超链接 3 2 2 2 4 3 2 2" xfId="40289"/>
    <cellStyle name="超链接 3 2 2 2 4 3 2 3" xfId="40290"/>
    <cellStyle name="輸入 2 7 4 2 8 2" xfId="40291"/>
    <cellStyle name="超链接 3 2 2 2 4 3 2 4" xfId="40292"/>
    <cellStyle name="출력 2 2 2 2 8 2" xfId="40293"/>
    <cellStyle name="超链接 3 2 2 2 4 3 3" xfId="40294"/>
    <cellStyle name="출력 2 2 2 2 8 3" xfId="40295"/>
    <cellStyle name="合計 2 6 2 4 2 2 2" xfId="40296"/>
    <cellStyle name="超链接 3 2 2 2 4 3 4" xfId="40297"/>
    <cellStyle name="合計 2 6 2 4 2 2 3" xfId="40298"/>
    <cellStyle name="超链接 3 2 2 2 4 3 5" xfId="40299"/>
    <cellStyle name="超链接 3 2 2 2 4 5" xfId="40300"/>
    <cellStyle name="超链接 3 2 2 2 4 6" xfId="40301"/>
    <cellStyle name="超链接 3 2 2 2 5 4" xfId="40302"/>
    <cellStyle name="超链接 3 2 2 2 5 5" xfId="40303"/>
    <cellStyle name="超链接 3 2 2 2 6 4" xfId="40304"/>
    <cellStyle name="超链接 3 2 2 2 7 2" xfId="40305"/>
    <cellStyle name="超链接 3 2 2 3 10" xfId="40306"/>
    <cellStyle name="超链接 3 2 2 3 2 2 2 3" xfId="40307"/>
    <cellStyle name="超链接 3 2 2 3 2 2 2 4" xfId="40308"/>
    <cellStyle name="超链接 3 2 2 3 2 2 4" xfId="40309"/>
    <cellStyle name="超链接 3 2 2 3 2 2 5" xfId="40310"/>
    <cellStyle name="超链接 3 2 2 3 2 2 6" xfId="40311"/>
    <cellStyle name="超链接 3 2 2 3 2 2 7" xfId="40312"/>
    <cellStyle name="超链接 3 2 2 3 2 6" xfId="40313"/>
    <cellStyle name="超链接 3 2 2 3 2 8" xfId="40314"/>
    <cellStyle name="超链接 3 2 2 3 3 2 3" xfId="40315"/>
    <cellStyle name="超链接 3 2 2 3 3 2 4" xfId="40316"/>
    <cellStyle name="計算方式 2 4 5 2 11" xfId="40317"/>
    <cellStyle name="超链接 3 2 2 3 3 3 2 4" xfId="40318"/>
    <cellStyle name="超链接 3 2 2 3 3 3 4" xfId="40319"/>
    <cellStyle name="超链接 3 2 2 3 3 3 5" xfId="40320"/>
    <cellStyle name="超链接 3 2 2 3 3 4" xfId="40321"/>
    <cellStyle name="超链接 3 2 2 3 3 5" xfId="40322"/>
    <cellStyle name="超链接 3 2 2 3 3 6" xfId="40323"/>
    <cellStyle name="超链接 3 2 2 3 4 2 3" xfId="40324"/>
    <cellStyle name="超链接 3 2 2 3 4 2 4" xfId="40325"/>
    <cellStyle name="超链接 3 2 2 3 4 4" xfId="40326"/>
    <cellStyle name="超链接 3 2 2 3 4 5" xfId="40327"/>
    <cellStyle name="超链接 3 2 2 3 5 2 2" xfId="40328"/>
    <cellStyle name="超链接 3 2 2 3 5 2 3" xfId="40329"/>
    <cellStyle name="超链接 3 2 2 3 5 2 4" xfId="40330"/>
    <cellStyle name="超链接 3 2 2 3 5 3" xfId="40331"/>
    <cellStyle name="超链接 3 2 2 3 5 4" xfId="40332"/>
    <cellStyle name="超链接 3 2 2 3 5 5" xfId="40333"/>
    <cellStyle name="超链接 3 2 2 3 6 2" xfId="40334"/>
    <cellStyle name="超链接 3 2 2 3 8" xfId="40335"/>
    <cellStyle name="超链接 3 2 2 3 9" xfId="40336"/>
    <cellStyle name="超链接 3 2 2 4 2 2 2 3" xfId="40337"/>
    <cellStyle name="超链接 3 2 2 4 2 2 4" xfId="40338"/>
    <cellStyle name="超链接 3 2 2 4 2 2 5" xfId="40339"/>
    <cellStyle name="超链接 3 2 2 4 3 2 3" xfId="40340"/>
    <cellStyle name="超链接 3 2 2 4 3 3 2" xfId="40341"/>
    <cellStyle name="输出 2 2 4 10 3" xfId="40342"/>
    <cellStyle name="超链接 3 2 2 4 3 3 2 2" xfId="40343"/>
    <cellStyle name="超链接 3 2 2 4 3 3 2 3" xfId="40344"/>
    <cellStyle name="超链接 3 2 2 4 3 3 2 4" xfId="40345"/>
    <cellStyle name="超链接 3 2 2 4 3 3 3" xfId="40346"/>
    <cellStyle name="超链接 3 2 2 4 3 4" xfId="40347"/>
    <cellStyle name="超链接 3 2 2 4 3 5" xfId="40348"/>
    <cellStyle name="超链接 3 2 2 4 3 6" xfId="40349"/>
    <cellStyle name="超链接 3 2 2 4 4 2 3" xfId="40350"/>
    <cellStyle name="超链接 3 2 2 4 4 2 4" xfId="40351"/>
    <cellStyle name="超链接 3 2 2 4 4 4" xfId="40352"/>
    <cellStyle name="超链接 3 2 2 4 4 5" xfId="40353"/>
    <cellStyle name="超链接 3 2 2 4 5 2 2" xfId="40354"/>
    <cellStyle name="超链接 3 2 2 4 5 2 3" xfId="40355"/>
    <cellStyle name="超链接 3 2 2 4 5 2 4" xfId="40356"/>
    <cellStyle name="超链接 3 2 2 4 5 3" xfId="40357"/>
    <cellStyle name="超链接 3 2 2 4 5 4" xfId="40358"/>
    <cellStyle name="超链接 3 2 2 4 5 5" xfId="40359"/>
    <cellStyle name="輸入 2 8 2 2" xfId="40360"/>
    <cellStyle name="超链接 3 2 2 4 8" xfId="40361"/>
    <cellStyle name="超链接 3 2 2 4 9" xfId="40362"/>
    <cellStyle name="超链接 3 2 2 5 2 3" xfId="40363"/>
    <cellStyle name="超链接 3 2 2 5 2 4" xfId="40364"/>
    <cellStyle name="超链接 3 2 2 5 3 2 3" xfId="40365"/>
    <cellStyle name="超链接 3 2 2 5 3 3" xfId="40366"/>
    <cellStyle name="超链接 3 2 2 5 3 4" xfId="40367"/>
    <cellStyle name="汇总 2 12 2" xfId="40368"/>
    <cellStyle name="超链接 3 2 2 5 5" xfId="40369"/>
    <cellStyle name="汇总 2 12 3" xfId="40370"/>
    <cellStyle name="超链接 3 2 2 5 6" xfId="40371"/>
    <cellStyle name="超链接 3 2 2 6 2 4" xfId="40372"/>
    <cellStyle name="超链接 3 2 2 6 3 2" xfId="40373"/>
    <cellStyle name="超链接 3 2 2 6 3 2 2" xfId="40374"/>
    <cellStyle name="超链接 3 2 2 6 3 3" xfId="40375"/>
    <cellStyle name="超链接 3 2 2 6 3 4" xfId="40376"/>
    <cellStyle name="超链接 3 2 2 6 3 5" xfId="40377"/>
    <cellStyle name="汇总 2 13 2" xfId="40378"/>
    <cellStyle name="超链接 3 2 2 6 5" xfId="40379"/>
    <cellStyle name="合計 2 3 2 4 2 3 2" xfId="40380"/>
    <cellStyle name="超链接 3 2 2 7 2 2" xfId="40381"/>
    <cellStyle name="合計 2 3 2 4 2 3 3" xfId="40382"/>
    <cellStyle name="超链接 3 2 2 7 2 3" xfId="40383"/>
    <cellStyle name="合計 2 3 2 4 2 4" xfId="40384"/>
    <cellStyle name="超链接 3 2 2 7 3" xfId="40385"/>
    <cellStyle name="合計 2 3 2 4 2 5" xfId="40386"/>
    <cellStyle name="超链接 3 2 2 7 4" xfId="40387"/>
    <cellStyle name="汇总 2 14 2" xfId="40388"/>
    <cellStyle name="合計 2 3 2 4 2 6" xfId="40389"/>
    <cellStyle name="超链接 3 2 2 7 5" xfId="40390"/>
    <cellStyle name="超链接 3 2 2 8 2 2" xfId="40391"/>
    <cellStyle name="汇总 2 15 2" xfId="40392"/>
    <cellStyle name="壞 2 6 2 4" xfId="40393"/>
    <cellStyle name="超链接 3 2 2 8 5" xfId="40394"/>
    <cellStyle name="合計 2 3 2 4 4 3" xfId="40395"/>
    <cellStyle name="超链接 3 2 2 9 2" xfId="40396"/>
    <cellStyle name="超链接 3 2 3 12" xfId="40397"/>
    <cellStyle name="超链接 3 2 3 2 2 2 2 4" xfId="40398"/>
    <cellStyle name="超链接 3 2 3 2 2 2 6" xfId="40399"/>
    <cellStyle name="输入 2 2 10" xfId="40400"/>
    <cellStyle name="超链接 3 2 3 2 2 2 7" xfId="40401"/>
    <cellStyle name="合計 2 2 2 5 2 9" xfId="40402"/>
    <cellStyle name="超链接 3 2 3 2 3 3 2 4" xfId="40403"/>
    <cellStyle name="超链接 8 3 3 7" xfId="40404"/>
    <cellStyle name="超链接 3 2 3 2 3 3 5" xfId="40405"/>
    <cellStyle name="合計 3 6 2" xfId="40406"/>
    <cellStyle name="超链接 3 2 3 2 4 5" xfId="40407"/>
    <cellStyle name="超链接 8 5 2 5" xfId="40408"/>
    <cellStyle name="超链接 3 2 3 2 5 2 3" xfId="40409"/>
    <cellStyle name="超链接 8 5 2 6" xfId="40410"/>
    <cellStyle name="超链接 3 2 3 2 5 2 4" xfId="40411"/>
    <cellStyle name="超链接 3 2 3 2 5 4" xfId="40412"/>
    <cellStyle name="超链接 3 2 3 2 5 5" xfId="40413"/>
    <cellStyle name="超链接 3 2 3 3 2 2 4" xfId="40414"/>
    <cellStyle name="超链接 3 2 3 3 3 2 4" xfId="40415"/>
    <cellStyle name="超链接 3 2 3 3 3 4" xfId="40416"/>
    <cellStyle name="合計 4 5 2" xfId="40417"/>
    <cellStyle name="超链接 3 2 3 3 3 5" xfId="40418"/>
    <cellStyle name="超链接 3 2 3 3 4 2 3" xfId="40419"/>
    <cellStyle name="超链接 3 2 3 3 4 2 4" xfId="40420"/>
    <cellStyle name="超链接 3 2 3 3 4 4" xfId="40421"/>
    <cellStyle name="合計 4 6 2" xfId="40422"/>
    <cellStyle name="超链接 3 2 3 3 4 5" xfId="40423"/>
    <cellStyle name="超链接 3 2 3 3 6 2" xfId="40424"/>
    <cellStyle name="超链接 3 2 3 3 8" xfId="40425"/>
    <cellStyle name="超链接 3 2 3 4 3 4" xfId="40426"/>
    <cellStyle name="合計 5 5 2" xfId="40427"/>
    <cellStyle name="超链接 3 2 3 4 3 5" xfId="40428"/>
    <cellStyle name="超链接 3 2 3 5 2 3" xfId="40429"/>
    <cellStyle name="超链接 3 2 3 5 2 4" xfId="40430"/>
    <cellStyle name="超链接 3 2 3 5 5" xfId="40431"/>
    <cellStyle name="超链接 3 2 3 6 2 4" xfId="40432"/>
    <cellStyle name="超链接 3 2 3 6 5" xfId="40433"/>
    <cellStyle name="超链接 3 2 4 10" xfId="40434"/>
    <cellStyle name="超链接 3 2 4 3 3 2 2" xfId="40435"/>
    <cellStyle name="汇总 2 2 3" xfId="40436"/>
    <cellStyle name="超链接 3 2 4 3 3 2 4" xfId="40437"/>
    <cellStyle name="超链接 3 2 4 3 3 5" xfId="40438"/>
    <cellStyle name="超链接 3 2 4 5 2 3" xfId="40439"/>
    <cellStyle name="超链接 3 2 4 5 2 4" xfId="40440"/>
    <cellStyle name="超链接 3 2 4 5 5" xfId="40441"/>
    <cellStyle name="超链接 3 2 4 9" xfId="40442"/>
    <cellStyle name="超链接 3 2 5 3 3 2 4" xfId="40443"/>
    <cellStyle name="合計 2 10 2 2 2" xfId="40444"/>
    <cellStyle name="超链接 3 2 5 5 2 4" xfId="40445"/>
    <cellStyle name="超链接 3 2 5 9" xfId="40446"/>
    <cellStyle name="输入 2 6 7" xfId="40447"/>
    <cellStyle name="超链接 3 2 6" xfId="40448"/>
    <cellStyle name="输入 2 6 7 3" xfId="40449"/>
    <cellStyle name="超链接 3 2 6 3" xfId="40450"/>
    <cellStyle name="超链接 3 2 6 3 2" xfId="40451"/>
    <cellStyle name="超链接 3 2 6 3 2 2" xfId="40452"/>
    <cellStyle name="超链接 3 2 6 3 2 3" xfId="40453"/>
    <cellStyle name="超链接 3 2 6 3 2 4" xfId="40454"/>
    <cellStyle name="超链接 3 2 6 3 3" xfId="40455"/>
    <cellStyle name="超链接 3 2 6 3 4" xfId="40456"/>
    <cellStyle name="超链接 3 2 6 3 5" xfId="40457"/>
    <cellStyle name="超链接 3 2 6 5" xfId="40458"/>
    <cellStyle name="超链接 3 2 6 6" xfId="40459"/>
    <cellStyle name="输入 2 6 8" xfId="40460"/>
    <cellStyle name="超链接 3 2 7" xfId="40461"/>
    <cellStyle name="输入 2 6 8 2" xfId="40462"/>
    <cellStyle name="超链接 3 2 7 2" xfId="40463"/>
    <cellStyle name="超链接 3 2 7 2 2" xfId="40464"/>
    <cellStyle name="超链接 3 2 7 2 4" xfId="40465"/>
    <cellStyle name="输入 2 6 8 3" xfId="40466"/>
    <cellStyle name="超链接 3 2 7 3" xfId="40467"/>
    <cellStyle name="超链接 3 2 7 3 2" xfId="40468"/>
    <cellStyle name="超链接 3 2 7 3 2 2" xfId="40469"/>
    <cellStyle name="超链接 3 2 7 3 3" xfId="40470"/>
    <cellStyle name="超链接 3 2 7 3 4" xfId="40471"/>
    <cellStyle name="超链接 3 2 7 3 5" xfId="40472"/>
    <cellStyle name="超链接 3 2 7 4" xfId="40473"/>
    <cellStyle name="输入 2 6 9" xfId="40474"/>
    <cellStyle name="超链接 3 2 8" xfId="40475"/>
    <cellStyle name="输入 2 6 9 2" xfId="40476"/>
    <cellStyle name="超链接 3 2 8 2" xfId="40477"/>
    <cellStyle name="超链接 3 2 8 2 2" xfId="40478"/>
    <cellStyle name="超链接 3 2 8 2 3" xfId="40479"/>
    <cellStyle name="超链接 3 2 8 2 4" xfId="40480"/>
    <cellStyle name="输入 2 6 9 3" xfId="40481"/>
    <cellStyle name="超链接 3 2 8 3" xfId="40482"/>
    <cellStyle name="超链接 3 2 8 4" xfId="40483"/>
    <cellStyle name="超链接 3 2 9" xfId="40484"/>
    <cellStyle name="超链接 3 2 9 2" xfId="40485"/>
    <cellStyle name="超链接 3 2 9 2 2" xfId="40486"/>
    <cellStyle name="超链接 3 2 9 2 3" xfId="40487"/>
    <cellStyle name="超链接 3 2 9 2 4" xfId="40488"/>
    <cellStyle name="超链接 3 2 9 3" xfId="40489"/>
    <cellStyle name="超链接 3 2 9 4" xfId="40490"/>
    <cellStyle name="汇总 2 4 10 2" xfId="40491"/>
    <cellStyle name="超链接 3 3 10" xfId="40492"/>
    <cellStyle name="汇总 2 4 10 3" xfId="40493"/>
    <cellStyle name="超链接 3 3 11" xfId="40494"/>
    <cellStyle name="超链接 3 3 12" xfId="40495"/>
    <cellStyle name="输入 2 7 3" xfId="40496"/>
    <cellStyle name="合計 2 3 2 4 5" xfId="40497"/>
    <cellStyle name="超链接 3 3 2" xfId="40498"/>
    <cellStyle name="超链接 3 3 2 10" xfId="40499"/>
    <cellStyle name="超链接 3 3 2 11" xfId="40500"/>
    <cellStyle name="合計 2 3 2 4 5 2" xfId="40501"/>
    <cellStyle name="超链接 3 3 2 2" xfId="40502"/>
    <cellStyle name="超链接 3 3 2 2 12" xfId="40503"/>
    <cellStyle name="超链接 3 3 2 2 2 2 2 2" xfId="40504"/>
    <cellStyle name="超链接 3 3 2 2 2 2 2 3" xfId="40505"/>
    <cellStyle name="超链接 3 3 2 2 2 3 2" xfId="40506"/>
    <cellStyle name="超链接 3 3 2 2 2 4 2" xfId="40507"/>
    <cellStyle name="超链接 3 3 2 2 2 5" xfId="40508"/>
    <cellStyle name="超链接 3 3 2 2 2 6" xfId="40509"/>
    <cellStyle name="超链接 3 3 2 2 3" xfId="40510"/>
    <cellStyle name="超链接 3 3 2 2 3 2" xfId="40511"/>
    <cellStyle name="超链接 3 3 2 2 3 2 3" xfId="40512"/>
    <cellStyle name="超链接 3 3 2 2 3 2 4" xfId="40513"/>
    <cellStyle name="超链接 3 3 2 2 3 3 2 3" xfId="40514"/>
    <cellStyle name="超链接 3 3 2 2 3 3 2 4" xfId="40515"/>
    <cellStyle name="超链接 3 3 2 2 3 3 3" xfId="40516"/>
    <cellStyle name="超链接 3 3 2 2 3 3 4" xfId="40517"/>
    <cellStyle name="超链接 3 3 2 2 3 3 5" xfId="40518"/>
    <cellStyle name="超链接 3 3 2 2 3 5" xfId="40519"/>
    <cellStyle name="超链接 3 3 2 2 3 6" xfId="40520"/>
    <cellStyle name="超链接 3 3 2 2 4" xfId="40521"/>
    <cellStyle name="超链接 3 3 2 2 4 2" xfId="40522"/>
    <cellStyle name="超链接 3 3 2 2 4 2 2" xfId="40523"/>
    <cellStyle name="超链接 3 3 2 2 4 2 3" xfId="40524"/>
    <cellStyle name="超链接 3 3 2 2 4 2 4" xfId="40525"/>
    <cellStyle name="超链接 3 3 2 2 4 3" xfId="40526"/>
    <cellStyle name="輸出 2 5 6 6 2" xfId="40527"/>
    <cellStyle name="超链接 3 3 2 2 5" xfId="40528"/>
    <cellStyle name="超链接 3 3 2 2 5 2" xfId="40529"/>
    <cellStyle name="超链接 3 3 2 2 5 2 2" xfId="40530"/>
    <cellStyle name="超链接 3 3 2 2 5 2 3" xfId="40531"/>
    <cellStyle name="超链接 3 3 2 2 5 2 4" xfId="40532"/>
    <cellStyle name="超链接 3 3 2 2 5 3" xfId="40533"/>
    <cellStyle name="超链接 3 3 2 2 5 4" xfId="40534"/>
    <cellStyle name="超链接 3 3 2 2 5 5" xfId="40535"/>
    <cellStyle name="輸出 2 5 6 6 3" xfId="40536"/>
    <cellStyle name="超链接 3 3 2 2 6" xfId="40537"/>
    <cellStyle name="超链接 3 3 2 2 6 2" xfId="40538"/>
    <cellStyle name="超链接 3 3 2 2 7" xfId="40539"/>
    <cellStyle name="超链接 3 3 2 2 7 2" xfId="40540"/>
    <cellStyle name="超链接 3 3 2 2 8" xfId="40541"/>
    <cellStyle name="超链接 3 3 2 2 9" xfId="40542"/>
    <cellStyle name="合計 2 3 2 4 5 3" xfId="40543"/>
    <cellStyle name="超链接 3 3 2 3" xfId="40544"/>
    <cellStyle name="超链接 3 3 2 3 2 2" xfId="40545"/>
    <cellStyle name="超链接 3 3 2 3 2 3" xfId="40546"/>
    <cellStyle name="超链接 3 3 2 3 2 3 3" xfId="40547"/>
    <cellStyle name="輔色3 2 4 2" xfId="40548"/>
    <cellStyle name="超链接 3 3 2 3 2 4" xfId="40549"/>
    <cellStyle name="輔色3 2 4 3" xfId="40550"/>
    <cellStyle name="超链接 3 3 2 3 2 5" xfId="40551"/>
    <cellStyle name="輔色3 2 4 4" xfId="40552"/>
    <cellStyle name="超链接 3 3 2 3 2 6" xfId="40553"/>
    <cellStyle name="超链接 3 3 2 3 3" xfId="40554"/>
    <cellStyle name="超链接 3 3 2 3 3 2" xfId="40555"/>
    <cellStyle name="輸出 2 2 2 5 5" xfId="40556"/>
    <cellStyle name="超链接 3 3 2 3 3 2 2" xfId="40557"/>
    <cellStyle name="輸出 2 2 2 5 6" xfId="40558"/>
    <cellStyle name="超链接 3 3 2 3 3 2 3" xfId="40559"/>
    <cellStyle name="輸出 2 2 2 5 7" xfId="40560"/>
    <cellStyle name="超链接 3 3 2 3 3 2 4" xfId="40561"/>
    <cellStyle name="超链接 3 3 2 3 3 3" xfId="40562"/>
    <cellStyle name="輔色3 2 5 2" xfId="40563"/>
    <cellStyle name="超链接 3 3 2 3 3 4" xfId="40564"/>
    <cellStyle name="輔色3 2 5 3" xfId="40565"/>
    <cellStyle name="超链接 3 3 2 3 3 5" xfId="40566"/>
    <cellStyle name="超链接 3 3 2 3 4 2 2" xfId="40567"/>
    <cellStyle name="超链接 3 3 2 3 4 2 3" xfId="40568"/>
    <cellStyle name="超链接 3 3 2 3 4 2 4" xfId="40569"/>
    <cellStyle name="輔色3 2 6 2" xfId="40570"/>
    <cellStyle name="超链接 3 3 2 3 4 4" xfId="40571"/>
    <cellStyle name="輔色3 2 6 3" xfId="40572"/>
    <cellStyle name="超链接 3 3 2 3 4 5" xfId="40573"/>
    <cellStyle name="超链接 3 3 2 3 7" xfId="40574"/>
    <cellStyle name="超链接 3 3 2 4" xfId="40575"/>
    <cellStyle name="超链接 3 3 2 4 2" xfId="40576"/>
    <cellStyle name="超链接 3 3 2 4 2 3" xfId="40577"/>
    <cellStyle name="超链接 3 3 2 4 2 4" xfId="40578"/>
    <cellStyle name="超链接 3 3 2 4 3" xfId="40579"/>
    <cellStyle name="超链接 3 3 2 4 3 2" xfId="40580"/>
    <cellStyle name="計算方式 2 8 4 10" xfId="40581"/>
    <cellStyle name="超链接 3 3 2 4 3 3" xfId="40582"/>
    <cellStyle name="超链接 3 3 2 4 4" xfId="40583"/>
    <cellStyle name="輸出 2 5 6 8 2" xfId="40584"/>
    <cellStyle name="超链接 3 3 2 4 5" xfId="40585"/>
    <cellStyle name="輸出 2 5 6 8 3" xfId="40586"/>
    <cellStyle name="超链接 3 3 2 4 6" xfId="40587"/>
    <cellStyle name="超链接 3 3 2 4 7" xfId="40588"/>
    <cellStyle name="超链接 3 3 2 5" xfId="40589"/>
    <cellStyle name="超链接 3 3 2 5 2" xfId="40590"/>
    <cellStyle name="超链接 3 3 2 5 2 2" xfId="40591"/>
    <cellStyle name="超链接 3 3 2 5 2 3" xfId="40592"/>
    <cellStyle name="超链接 3 3 2 5 2 4" xfId="40593"/>
    <cellStyle name="超链接 3 3 2 5 3" xfId="40594"/>
    <cellStyle name="超链接 3 3 2 5 4" xfId="40595"/>
    <cellStyle name="輸出 2 5 6 9 2" xfId="40596"/>
    <cellStyle name="超链接 3 3 2 5 5" xfId="40597"/>
    <cellStyle name="超链接 3 3 2 6" xfId="40598"/>
    <cellStyle name="超链接 3 3 2 6 2" xfId="40599"/>
    <cellStyle name="超链接 3 3 2 6 2 2" xfId="40600"/>
    <cellStyle name="超链接 3 3 2 6 2 3" xfId="40601"/>
    <cellStyle name="超链接 3 3 2 6 2 4" xfId="40602"/>
    <cellStyle name="超链接 3 3 2 6 3" xfId="40603"/>
    <cellStyle name="輸出 2 3 2 5 2 3" xfId="40604"/>
    <cellStyle name="超链接 3 3 2 6 5" xfId="40605"/>
    <cellStyle name="超链接 3 3 2 7" xfId="40606"/>
    <cellStyle name="超链接 3 3 2 7 2" xfId="40607"/>
    <cellStyle name="合計 2 3 2 4 6" xfId="40608"/>
    <cellStyle name="超链接 3 3 3" xfId="40609"/>
    <cellStyle name="合計 2 3 2 4 6 2" xfId="40610"/>
    <cellStyle name="超链接 3 3 3 2" xfId="40611"/>
    <cellStyle name="适中 3" xfId="40612"/>
    <cellStyle name="超链接 3 4 12" xfId="40613"/>
    <cellStyle name="超链接 3 3 3 2 2 2 3" xfId="40614"/>
    <cellStyle name="适中 4" xfId="40615"/>
    <cellStyle name="超链接 3 4 13" xfId="40616"/>
    <cellStyle name="超链接 3 3 3 2 2 2 4" xfId="40617"/>
    <cellStyle name="超链接 3 3 3 2 2 3 2" xfId="40618"/>
    <cellStyle name="超链接 3 3 3 2 2 4" xfId="40619"/>
    <cellStyle name="超链接 3 3 3 2 2 5" xfId="40620"/>
    <cellStyle name="超链接 3 3 3 2 2 6" xfId="40621"/>
    <cellStyle name="超链接 3 3 3 2 4 2" xfId="40622"/>
    <cellStyle name="超链接 3 3 3 2 5" xfId="40623"/>
    <cellStyle name="超链接 3 3 3 2 6" xfId="40624"/>
    <cellStyle name="超链接 3 3 3 2 7" xfId="40625"/>
    <cellStyle name="超链接 3 3 3 2 8" xfId="40626"/>
    <cellStyle name="合計 2 3 2 4 6 3" xfId="40627"/>
    <cellStyle name="超链接 3 3 3 3" xfId="40628"/>
    <cellStyle name="超链接 3 3 3 3 2 2" xfId="40629"/>
    <cellStyle name="超链接 3 3 3 3 2 3" xfId="40630"/>
    <cellStyle name="輔色4 2 4 2" xfId="40631"/>
    <cellStyle name="超链接 3 3 3 3 2 4" xfId="40632"/>
    <cellStyle name="超链接 3 3 3 3 3" xfId="40633"/>
    <cellStyle name="超链接 3 3 3 3 3 2" xfId="40634"/>
    <cellStyle name="超链接 3 3 3 3 3 2 3" xfId="40635"/>
    <cellStyle name="超链接 3 3 3 3 3 3" xfId="40636"/>
    <cellStyle name="輔色4 2 5 2" xfId="40637"/>
    <cellStyle name="超链接 3 3 3 3 3 4" xfId="40638"/>
    <cellStyle name="輔色4 2 5 3" xfId="40639"/>
    <cellStyle name="超链接 3 3 3 3 3 5" xfId="40640"/>
    <cellStyle name="超链接 3 4 2 2 2 2 3" xfId="40641"/>
    <cellStyle name="超链接 3 3 3 3 6" xfId="40642"/>
    <cellStyle name="超链接 3 3 3 4" xfId="40643"/>
    <cellStyle name="超链接 3 3 3 4 2 3" xfId="40644"/>
    <cellStyle name="超链接 3 3 3 4 2 4" xfId="40645"/>
    <cellStyle name="超链接 3 4 2 2 2 3 2" xfId="40646"/>
    <cellStyle name="超链接 3 3 3 4 5" xfId="40647"/>
    <cellStyle name="超链接 3 3 3 5" xfId="40648"/>
    <cellStyle name="超链接 3 3 3 5 2" xfId="40649"/>
    <cellStyle name="超链接 3 3 3 5 2 2" xfId="40650"/>
    <cellStyle name="超链接 3 3 3 5 2 3" xfId="40651"/>
    <cellStyle name="超链接 3 3 3 5 2 4" xfId="40652"/>
    <cellStyle name="輸入 2 2 3 3 2 11" xfId="40653"/>
    <cellStyle name="超链接 3 4 2 2 2 4 2" xfId="40654"/>
    <cellStyle name="超链接 3 3 3 5 5" xfId="40655"/>
    <cellStyle name="超链接 3 3 3 7" xfId="40656"/>
    <cellStyle name="合計 2 3 2 4 7" xfId="40657"/>
    <cellStyle name="超链接 3 3 4" xfId="40658"/>
    <cellStyle name="合計 2 3 2 4 7 2" xfId="40659"/>
    <cellStyle name="超链接 3 3 4 2" xfId="40660"/>
    <cellStyle name="超链接 3 3 4 2 2 3" xfId="40661"/>
    <cellStyle name="超链接 3 3 4 2 2 4" xfId="40662"/>
    <cellStyle name="超链接 3 3 4 2 2 5" xfId="40663"/>
    <cellStyle name="千位分隔[0] 2 2 5" xfId="40664"/>
    <cellStyle name="超链接 3 3 4 2 3" xfId="40665"/>
    <cellStyle name="千位分隔[0] 2 2 7" xfId="40666"/>
    <cellStyle name="超链接 3 3 4 2 5" xfId="40667"/>
    <cellStyle name="千位分隔[0] 2 2 8" xfId="40668"/>
    <cellStyle name="超链接 3 3 4 2 6" xfId="40669"/>
    <cellStyle name="合計 2 3 2 4 7 3" xfId="40670"/>
    <cellStyle name="超链接 3 3 4 3" xfId="40671"/>
    <cellStyle name="超链接 3 3 4 3 2 3" xfId="40672"/>
    <cellStyle name="輔色5 2 4 2" xfId="40673"/>
    <cellStyle name="超链接 3 3 4 3 2 4" xfId="40674"/>
    <cellStyle name="超链接 3 3 4 3 3 2 4" xfId="40675"/>
    <cellStyle name="輔色5 2 5 2" xfId="40676"/>
    <cellStyle name="超链接 3 3 4 3 3 4" xfId="40677"/>
    <cellStyle name="輔色5 2 5 3" xfId="40678"/>
    <cellStyle name="超链接 3 3 4 3 3 5" xfId="40679"/>
    <cellStyle name="千位分隔[0] 2 3 6" xfId="40680"/>
    <cellStyle name="超链接 3 3 4 3 4" xfId="40681"/>
    <cellStyle name="千位分隔[0] 2 3 7" xfId="40682"/>
    <cellStyle name="超链接 3 4 2 2 3 2 2" xfId="40683"/>
    <cellStyle name="超链接 3 3 4 3 5" xfId="40684"/>
    <cellStyle name="超链接 3 4 2 2 3 2 3" xfId="40685"/>
    <cellStyle name="超链接 3 3 4 3 6" xfId="40686"/>
    <cellStyle name="超链接 3 3 4 4" xfId="40687"/>
    <cellStyle name="千位分隔[0] 2 4 4" xfId="40688"/>
    <cellStyle name="超链接 3 3 4 4 2" xfId="40689"/>
    <cellStyle name="一般 11 2 5 2" xfId="40690"/>
    <cellStyle name="超链接 3 3 4 4 2 3" xfId="40691"/>
    <cellStyle name="超链接 3 3 4 4 2 4" xfId="40692"/>
    <cellStyle name="千位分隔[0] 2 4 5" xfId="40693"/>
    <cellStyle name="超链接 3 3 4 4 3" xfId="40694"/>
    <cellStyle name="千位分隔[0] 2 4 6" xfId="40695"/>
    <cellStyle name="超链接 3 3 4 4 4" xfId="40696"/>
    <cellStyle name="千位分隔[0] 2 4 7" xfId="40697"/>
    <cellStyle name="超链接 3 4 2 2 3 3 2" xfId="40698"/>
    <cellStyle name="超链接 3 3 4 4 5" xfId="40699"/>
    <cellStyle name="超链接 3 3 4 5" xfId="40700"/>
    <cellStyle name="千位分隔[0] 2 5 4" xfId="40701"/>
    <cellStyle name="超链接 3 3 4 5 2" xfId="40702"/>
    <cellStyle name="千位分隔[0] 2 5 4 2" xfId="40703"/>
    <cellStyle name="超链接 3 3 4 5 2 2" xfId="40704"/>
    <cellStyle name="一般 11 3 5 2" xfId="40705"/>
    <cellStyle name="超链接 3 3 4 5 2 3" xfId="40706"/>
    <cellStyle name="超链接 3 3 4 5 2 4" xfId="40707"/>
    <cellStyle name="千位分隔[0] 2 5 5" xfId="40708"/>
    <cellStyle name="超链接 3 3 4 5 3" xfId="40709"/>
    <cellStyle name="千位分隔[0] 2 5 6" xfId="40710"/>
    <cellStyle name="超链接 3 3 4 5 4" xfId="40711"/>
    <cellStyle name="超链接 3 4 2 2 3 4 2" xfId="40712"/>
    <cellStyle name="超链接 3 3 4 5 5" xfId="40713"/>
    <cellStyle name="超链接 3 3 4 6" xfId="40714"/>
    <cellStyle name="超链接 3 3 4 7" xfId="40715"/>
    <cellStyle name="合計 2 3 2 4 8" xfId="40716"/>
    <cellStyle name="超链接 3 3 5" xfId="40717"/>
    <cellStyle name="超链接 3 3 5 2 4" xfId="40718"/>
    <cellStyle name="合計 2 3 2 4 8 3" xfId="40719"/>
    <cellStyle name="超链接 3 3 5 3" xfId="40720"/>
    <cellStyle name="计算 2 2 4 2 5" xfId="40721"/>
    <cellStyle name="超链接 3 3 5 3 2 3" xfId="40722"/>
    <cellStyle name="计算 2 2 4 2 6" xfId="40723"/>
    <cellStyle name="輔色6 2 4 2" xfId="40724"/>
    <cellStyle name="超链接 3 3 5 3 2 4" xfId="40725"/>
    <cellStyle name="超链接 3 3 5 3 4" xfId="40726"/>
    <cellStyle name="超链接 3 4 2 2 4 2 2" xfId="40727"/>
    <cellStyle name="超链接 3 3 5 3 5" xfId="40728"/>
    <cellStyle name="超链接 3 3 5 4" xfId="40729"/>
    <cellStyle name="超链接 3 3 5 5" xfId="40730"/>
    <cellStyle name="超链接 3 3 5 6" xfId="40731"/>
    <cellStyle name="超链接 3 3 5 7" xfId="40732"/>
    <cellStyle name="合計 2 3 2 4 9" xfId="40733"/>
    <cellStyle name="超链接 3 3 6" xfId="40734"/>
    <cellStyle name="合計 2 3 2 4 9 2" xfId="40735"/>
    <cellStyle name="超链接 3 3 6 2" xfId="40736"/>
    <cellStyle name="合計 2 3 2 4 9 3" xfId="40737"/>
    <cellStyle name="超链接 3 3 6 3" xfId="40738"/>
    <cellStyle name="超链接 3 3 6 3 2 2" xfId="40739"/>
    <cellStyle name="超链接 3 3 6 3 3" xfId="40740"/>
    <cellStyle name="超链接 3 3 6 3 4" xfId="40741"/>
    <cellStyle name="超链接 3 4 2 2 5 2 2" xfId="40742"/>
    <cellStyle name="超链接 3 3 6 3 5" xfId="40743"/>
    <cellStyle name="超链接 3 3 6 4" xfId="40744"/>
    <cellStyle name="超链接 3 3 6 5" xfId="40745"/>
    <cellStyle name="超链接 3 3 6 6" xfId="40746"/>
    <cellStyle name="超链接 3 3 7" xfId="40747"/>
    <cellStyle name="超链接 3 3 7 2" xfId="40748"/>
    <cellStyle name="超链接 3 3 7 2 2" xfId="40749"/>
    <cellStyle name="超链接 3 3 7 2 3" xfId="40750"/>
    <cellStyle name="超链接 3 3 7 2 4" xfId="40751"/>
    <cellStyle name="超链接 3 3 7 3" xfId="40752"/>
    <cellStyle name="超链接 3 3 7 4" xfId="40753"/>
    <cellStyle name="超链接 3 3 7 5" xfId="40754"/>
    <cellStyle name="超链接 3 3 8" xfId="40755"/>
    <cellStyle name="超链接 3 3 8 2" xfId="40756"/>
    <cellStyle name="超链接 3 3 8 2 2" xfId="40757"/>
    <cellStyle name="超链接 3 3 8 2 3" xfId="40758"/>
    <cellStyle name="超链接 3 3 8 2 4" xfId="40759"/>
    <cellStyle name="超链接 3 3 8 3" xfId="40760"/>
    <cellStyle name="超链接 3 3 8 4" xfId="40761"/>
    <cellStyle name="超链接 3 3 8 5" xfId="40762"/>
    <cellStyle name="超链接 3 3 9" xfId="40763"/>
    <cellStyle name="超链接 3 3 9 2" xfId="40764"/>
    <cellStyle name="超链接 3 4" xfId="40765"/>
    <cellStyle name="超链接 3 4 2 3 2 4" xfId="40766"/>
    <cellStyle name="超链接 3 4 10 2" xfId="40767"/>
    <cellStyle name="输入 2 8 3" xfId="40768"/>
    <cellStyle name="合計 2 3 2 5 5" xfId="40769"/>
    <cellStyle name="超链接 3 4 2" xfId="40770"/>
    <cellStyle name="超链接 3 4 2 10" xfId="40771"/>
    <cellStyle name="合計 2 3 2 5 5 2" xfId="40772"/>
    <cellStyle name="超链接 3 4 2 2" xfId="40773"/>
    <cellStyle name="輸出 2 4 3 2 5 2" xfId="40774"/>
    <cellStyle name="超链接 3 4 2 2 10" xfId="40775"/>
    <cellStyle name="輸出 2 4 3 2 5 3" xfId="40776"/>
    <cellStyle name="超链接 3 4 2 2 11" xfId="40777"/>
    <cellStyle name="超链接 3 4 2 2 12" xfId="40778"/>
    <cellStyle name="超链接 3 4 2 2 13" xfId="40779"/>
    <cellStyle name="超链接 3 4 2 2 2" xfId="40780"/>
    <cellStyle name="合計 2 2 7 8 3" xfId="40781"/>
    <cellStyle name="超链接 3 4 2 2 2 10" xfId="40782"/>
    <cellStyle name="超链接 3 4 2 2 2 2" xfId="40783"/>
    <cellStyle name="超链接 3 4 2 2 2 2 2 2" xfId="40784"/>
    <cellStyle name="超链接 3 4 2 2 2 2 2 2 2" xfId="40785"/>
    <cellStyle name="超链接 3 4 2 2 2 2 2 2 3" xfId="40786"/>
    <cellStyle name="超链接 3 4 2 2 2 2 2 2 4" xfId="40787"/>
    <cellStyle name="超链接 3 4 2 2 2 2 2 3" xfId="40788"/>
    <cellStyle name="輔色4 2 7 2" xfId="40789"/>
    <cellStyle name="超链接 3 4 2 2 2 2 2 4" xfId="40790"/>
    <cellStyle name="超链接 3 4 2 2 2 2 4" xfId="40791"/>
    <cellStyle name="超链接 3 4 2 2 2 2 5" xfId="40792"/>
    <cellStyle name="超链接 3 4 2 2 2 3" xfId="40793"/>
    <cellStyle name="超链接 3 4 2 2 2 3 2 2" xfId="40794"/>
    <cellStyle name="超链接 3 4 2 2 2 3 2 3" xfId="40795"/>
    <cellStyle name="超链接 3 4 2 2 2 3 2 4" xfId="40796"/>
    <cellStyle name="超链接 3 4 2 2 2 3 3" xfId="40797"/>
    <cellStyle name="超链接 3 4 2 2 2 3 3 2" xfId="40798"/>
    <cellStyle name="合計 2 3 6 2 10" xfId="40799"/>
    <cellStyle name="超链接 3 4 2 2 2 3 3 3" xfId="40800"/>
    <cellStyle name="合計 2 3 6 2 11" xfId="40801"/>
    <cellStyle name="超链接 3 4 2 2 2 3 3 4" xfId="40802"/>
    <cellStyle name="超链接 3 4 2 2 2 3 3 5" xfId="40803"/>
    <cellStyle name="超链接 3 4 2 2 2 3 4" xfId="40804"/>
    <cellStyle name="超链接 3 4 2 2 2 3 5" xfId="40805"/>
    <cellStyle name="超链接 3 4 2 2 2 4" xfId="40806"/>
    <cellStyle name="合計 2 3 8" xfId="40807"/>
    <cellStyle name="超链接 3 4 2 2 2 4 2 2" xfId="40808"/>
    <cellStyle name="超链接 3 4 2 2 2 4 2 3" xfId="40809"/>
    <cellStyle name="超链接 3 4 2 2 2 4 2 4" xfId="40810"/>
    <cellStyle name="样式 1 5 2" xfId="40811"/>
    <cellStyle name="超链接 3 4 2 2 2 5" xfId="40812"/>
    <cellStyle name="超链接 3 4 2 2 2 5 2" xfId="40813"/>
    <cellStyle name="超链接 3 4 2 2 2 5 2 3" xfId="40814"/>
    <cellStyle name="超链接 3 4 2 2 2 5 2 4" xfId="40815"/>
    <cellStyle name="超链接 3 4 2 2 2 5 3" xfId="40816"/>
    <cellStyle name="超链接 3 4 2 2 2 5 4" xfId="40817"/>
    <cellStyle name="超链接 3 4 2 2 2 5 5" xfId="40818"/>
    <cellStyle name="超链接 3 4 2 2 2 6" xfId="40819"/>
    <cellStyle name="超链接 3 4 2 2 2 6 2" xfId="40820"/>
    <cellStyle name="超链接 3 4 2 2 2 7" xfId="40821"/>
    <cellStyle name="一般 20" xfId="40822"/>
    <cellStyle name="一般 15" xfId="40823"/>
    <cellStyle name="超链接 3 4 2 2 2 7 2" xfId="40824"/>
    <cellStyle name="超链接 3 4 2 2 2 8" xfId="40825"/>
    <cellStyle name="超链接 3 4 2 2 2 9" xfId="40826"/>
    <cellStyle name="超链接 3 4 2 2 3" xfId="40827"/>
    <cellStyle name="超链接 3 4 2 2 3 2" xfId="40828"/>
    <cellStyle name="超链接 3 4 2 2 3 2 2 2" xfId="40829"/>
    <cellStyle name="超链接 3 4 2 2 3 2 2 3" xfId="40830"/>
    <cellStyle name="輔色5 2 7 2" xfId="40831"/>
    <cellStyle name="超链接 3 4 2 2 3 2 2 4" xfId="40832"/>
    <cellStyle name="超链接 3 4 2 2 3 2 3 2" xfId="40833"/>
    <cellStyle name="一般 93 5" xfId="40834"/>
    <cellStyle name="超链接 3 4 2 2 3 2 3 2 4" xfId="40835"/>
    <cellStyle name="超链接 3 4 2 2 3 2 3 3" xfId="40836"/>
    <cellStyle name="輔色5 2 8 2" xfId="40837"/>
    <cellStyle name="超链接 3 4 2 2 3 2 3 4" xfId="40838"/>
    <cellStyle name="輔色5 2 8 3" xfId="40839"/>
    <cellStyle name="超链接 3 4 2 2 3 2 3 5" xfId="40840"/>
    <cellStyle name="超链接 3 4 2 2 3 2 4" xfId="40841"/>
    <cellStyle name="超链接 3 4 2 2 3 2 5" xfId="40842"/>
    <cellStyle name="超链接 3 4 2 2 3 2 6" xfId="40843"/>
    <cellStyle name="超链接 3 4 2 2 3 3" xfId="40844"/>
    <cellStyle name="超链接 3 4 2 2 3 3 2 2" xfId="40845"/>
    <cellStyle name="超链接 3 4 2 2 3 3 2 3" xfId="40846"/>
    <cellStyle name="超链接 3 4 2 2 3 3 2 4" xfId="40847"/>
    <cellStyle name="超链接 3 4 2 2 3 3 3" xfId="40848"/>
    <cellStyle name="超链接 3 4 2 2 3 3 4" xfId="40849"/>
    <cellStyle name="超链接 3 4 2 2 3 3 5" xfId="40850"/>
    <cellStyle name="超链接 3 4 2 2 3 4" xfId="40851"/>
    <cellStyle name="超链接 3 4 2 2 3 4 2 2" xfId="40852"/>
    <cellStyle name="超链接 3 4 2 2 3 4 3" xfId="40853"/>
    <cellStyle name="超链接 3 4 2 2 3 4 4" xfId="40854"/>
    <cellStyle name="超链接 3 4 2 2 3 4 5" xfId="40855"/>
    <cellStyle name="样式 1 6 3" xfId="40856"/>
    <cellStyle name="超链接 3 4 2 2 3 6" xfId="40857"/>
    <cellStyle name="样式 1 6 4" xfId="40858"/>
    <cellStyle name="超链接 3 4 2 2 3 7" xfId="40859"/>
    <cellStyle name="超链接 3 4 2 2 4" xfId="40860"/>
    <cellStyle name="超链接 3 4 2 2 4 2" xfId="40861"/>
    <cellStyle name="超链接 3 4 2 2 4 2 3" xfId="40862"/>
    <cellStyle name="超链接 3 4 2 2 4 2 4" xfId="40863"/>
    <cellStyle name="超链接 3 4 2 2 4 3" xfId="40864"/>
    <cellStyle name="超链接 3 4 2 2 4 3 2" xfId="40865"/>
    <cellStyle name="計算方式 2 3 6 10 3" xfId="40866"/>
    <cellStyle name="超链接 3 4 2 2 4 3 2 2" xfId="40867"/>
    <cellStyle name="日期描述 2 2" xfId="40868"/>
    <cellStyle name="超链接 3 4 2 2 4 3 2 3" xfId="40869"/>
    <cellStyle name="超链接 3 4 2 2 4 3 2 4" xfId="40870"/>
    <cellStyle name="超链接 3 4 2 2 4 3 3" xfId="40871"/>
    <cellStyle name="超链接 3 4 2 2 4 3 4" xfId="40872"/>
    <cellStyle name="超链接 3 4 2 2 4 3 5" xfId="40873"/>
    <cellStyle name="超链接 3 4 2 2 4 4" xfId="40874"/>
    <cellStyle name="样式 1 7 2" xfId="40875"/>
    <cellStyle name="超链接 3 4 2 2 4 5" xfId="40876"/>
    <cellStyle name="样式 1 7 3" xfId="40877"/>
    <cellStyle name="超链接 3 4 2 2 4 6" xfId="40878"/>
    <cellStyle name="輸出 2 6 6 6 2" xfId="40879"/>
    <cellStyle name="超链接 3 4 2 2 5" xfId="40880"/>
    <cellStyle name="超链接 3 4 2 2 5 2" xfId="40881"/>
    <cellStyle name="超链接 3 4 2 2 5 2 3" xfId="40882"/>
    <cellStyle name="超链接 3 4 2 2 5 2 4" xfId="40883"/>
    <cellStyle name="超链接 3 4 2 2 5 3" xfId="40884"/>
    <cellStyle name="超链接 3 4 2 2 5 4" xfId="40885"/>
    <cellStyle name="样式 1 8 2" xfId="40886"/>
    <cellStyle name="超链接 3 4 2 2 5 5" xfId="40887"/>
    <cellStyle name="輸出 2 6 6 6 3" xfId="40888"/>
    <cellStyle name="超链接 3 4 2 2 6" xfId="40889"/>
    <cellStyle name="檢查儲存格 2 2 2 4" xfId="40890"/>
    <cellStyle name="超链接 3 4 2 2 6 2" xfId="40891"/>
    <cellStyle name="超链接 3 4 2 2 6 2 2" xfId="40892"/>
    <cellStyle name="超链接 3 4 2 2 6 2 3" xfId="40893"/>
    <cellStyle name="檢查儲存格 2 2 2 5" xfId="40894"/>
    <cellStyle name="超链接 3 4 2 2 6 3" xfId="40895"/>
    <cellStyle name="檢查儲存格 2 2 2 6" xfId="40896"/>
    <cellStyle name="超链接 3 4 2 2 6 4" xfId="40897"/>
    <cellStyle name="超链接 3 4 2 2 6 5" xfId="40898"/>
    <cellStyle name="超链接 3 4 2 2 7 2" xfId="40899"/>
    <cellStyle name="超链接 3 4 2 2 8 2" xfId="40900"/>
    <cellStyle name="超链接 3 4 2 2 9" xfId="40901"/>
    <cellStyle name="合計 2 3 2 5 5 3" xfId="40902"/>
    <cellStyle name="超链接 3 4 2 3" xfId="40903"/>
    <cellStyle name="超链接 3 4 2 3 2" xfId="40904"/>
    <cellStyle name="超链接 3 4 2 3 2 2" xfId="40905"/>
    <cellStyle name="超链接 3 4 3 3 5" xfId="40906"/>
    <cellStyle name="超链接 3 4 2 3 2 2 2" xfId="40907"/>
    <cellStyle name="超链接 3 4 2 3 2 2 2 2" xfId="40908"/>
    <cellStyle name="超链接 3 4 2 3 2 2 2 3" xfId="40909"/>
    <cellStyle name="超链接 3 4 2 3 2 2 2 4" xfId="40910"/>
    <cellStyle name="超链接 3 4 2 3 2 3" xfId="40911"/>
    <cellStyle name="超链接 3 4 2 3 2 5" xfId="40912"/>
    <cellStyle name="超链接 3 4 2 3 3" xfId="40913"/>
    <cellStyle name="超链接 3 4 2 3 3 2" xfId="40914"/>
    <cellStyle name="超链接 3 4 4 3 5" xfId="40915"/>
    <cellStyle name="超链接 3 4 2 3 3 2 2" xfId="40916"/>
    <cellStyle name="超链接 3 4 4 3 6" xfId="40917"/>
    <cellStyle name="超链接 3 4 2 3 3 2 3" xfId="40918"/>
    <cellStyle name="超链接 3 4 2 3 3 2 4" xfId="40919"/>
    <cellStyle name="超链接 3 4 2 3 3 3" xfId="40920"/>
    <cellStyle name="超链接 3 4 4 4 5" xfId="40921"/>
    <cellStyle name="超链接 3 4 2 3 3 3 2" xfId="40922"/>
    <cellStyle name="超链接 3 4 2 3 3 3 2 2" xfId="40923"/>
    <cellStyle name="超链接 3 4 2 3 3 3 2 3" xfId="40924"/>
    <cellStyle name="超链接 3 4 2 3 3 3 3" xfId="40925"/>
    <cellStyle name="超链接 3 4 2 3 3 3 4" xfId="40926"/>
    <cellStyle name="超链接 3 4 2 3 3 3 5" xfId="40927"/>
    <cellStyle name="适中 2 2" xfId="40928"/>
    <cellStyle name="超链接 3 4 2 3 3 4" xfId="40929"/>
    <cellStyle name="适中 2 3" xfId="40930"/>
    <cellStyle name="超链接 3 4 2 3 3 5" xfId="40931"/>
    <cellStyle name="适中 2 4" xfId="40932"/>
    <cellStyle name="超链接 3 4 2 3 3 6" xfId="40933"/>
    <cellStyle name="超链接 3 4 2 3 4 2" xfId="40934"/>
    <cellStyle name="超链接 3 4 5 3 5" xfId="40935"/>
    <cellStyle name="超链接 3 4 2 3 4 2 2" xfId="40936"/>
    <cellStyle name="超链接 3 4 5 3 6" xfId="40937"/>
    <cellStyle name="超链接 3 4 2 3 4 2 3" xfId="40938"/>
    <cellStyle name="超链接 3 4 2 3 4 3" xfId="40939"/>
    <cellStyle name="适中 3 2" xfId="40940"/>
    <cellStyle name="超链接 3 4 2 3 4 4" xfId="40941"/>
    <cellStyle name="适中 3 3" xfId="40942"/>
    <cellStyle name="超链接 3 4 2 3 4 5" xfId="40943"/>
    <cellStyle name="超链接 3 4 2 3 5 2" xfId="40944"/>
    <cellStyle name="超链接 3 4 2 3 5 3" xfId="40945"/>
    <cellStyle name="超链接 3 4 2 3 5 4" xfId="40946"/>
    <cellStyle name="超链接 3 4 2 3 5 5" xfId="40947"/>
    <cellStyle name="輸出 2 6 6 7 3" xfId="40948"/>
    <cellStyle name="超链接 3 4 2 3 6" xfId="40949"/>
    <cellStyle name="超链接 3 4 2 3 9" xfId="40950"/>
    <cellStyle name="超链接 3 4 2 4" xfId="40951"/>
    <cellStyle name="超链接 3 4 2 4 2" xfId="40952"/>
    <cellStyle name="超链接 3 4 2 4 2 2" xfId="40953"/>
    <cellStyle name="超链接 3 5 3 3 5" xfId="40954"/>
    <cellStyle name="超链接 3 4 2 4 2 2 2" xfId="40955"/>
    <cellStyle name="超链接 3 4 2 4 2 2 2 2" xfId="40956"/>
    <cellStyle name="超链接 3 4 2 4 2 2 3" xfId="40957"/>
    <cellStyle name="超链接 3 4 2 4 2 2 4" xfId="40958"/>
    <cellStyle name="超链接 3 4 2 4 2 2 5" xfId="40959"/>
    <cellStyle name="超链接 3 4 2 4 2 3" xfId="40960"/>
    <cellStyle name="超链接 3 4 2 4 2 4" xfId="40961"/>
    <cellStyle name="超链接 3 4 2 4 2 5" xfId="40962"/>
    <cellStyle name="超链接 3 4 2 4 3" xfId="40963"/>
    <cellStyle name="超链接 3 4 2 4 3 2" xfId="40964"/>
    <cellStyle name="超链接 3 5 4 3 5" xfId="40965"/>
    <cellStyle name="超链接 3 4 2 4 3 2 2" xfId="40966"/>
    <cellStyle name="超链接 3 4 2 4 3 2 3" xfId="40967"/>
    <cellStyle name="超链接 3 4 2 4 3 2 4" xfId="40968"/>
    <cellStyle name="超链接 3 4 2 4 3 3" xfId="40969"/>
    <cellStyle name="超链接 3 4 2 4 3 3 2" xfId="40970"/>
    <cellStyle name="超链接 3 4 2 4 3 3 5" xfId="40971"/>
    <cellStyle name="超链接 3 4 2 4 3 4" xfId="40972"/>
    <cellStyle name="超链接 3 4 2 4 3 5" xfId="40973"/>
    <cellStyle name="超链接 3 4 2 4 3 6" xfId="40974"/>
    <cellStyle name="超链接 3 4 2 4 4" xfId="40975"/>
    <cellStyle name="超链接 3 4 2 4 4 2" xfId="40976"/>
    <cellStyle name="超链接 3 4 2 4 4 2 3" xfId="40977"/>
    <cellStyle name="超链接 3 4 2 4 4 3" xfId="40978"/>
    <cellStyle name="超链接 3 4 2 4 4 4" xfId="40979"/>
    <cellStyle name="超链接 3 4 2 4 4 5" xfId="40980"/>
    <cellStyle name="超链接 3 4 2 4 5 2 2" xfId="40981"/>
    <cellStyle name="超链接 3 4 2 4 5 2 3" xfId="40982"/>
    <cellStyle name="超链接 3 4 2 4 5 4" xfId="40983"/>
    <cellStyle name="超链接 3 4 2 4 5 5" xfId="40984"/>
    <cellStyle name="超链接 3 4 2 5 2 2" xfId="40985"/>
    <cellStyle name="超链接 3 4 2 5 2 3" xfId="40986"/>
    <cellStyle name="超链接 3 4 2 5 2 4" xfId="40987"/>
    <cellStyle name="超链接 3 4 2 5 3 2" xfId="40988"/>
    <cellStyle name="超链接 3 4 2 5 3 2 2" xfId="40989"/>
    <cellStyle name="超链接 3 4 2 5 3 2 3" xfId="40990"/>
    <cellStyle name="超链接 3 4 2 5 3 3" xfId="40991"/>
    <cellStyle name="超链接 3 4 2 5 4" xfId="40992"/>
    <cellStyle name="超链接 3 4 2 6 2" xfId="40993"/>
    <cellStyle name="超链接 3 4 2 6 2 3" xfId="40994"/>
    <cellStyle name="超链接 3 4 2 6 2 4" xfId="40995"/>
    <cellStyle name="超链接 3 4 2 6 3" xfId="40996"/>
    <cellStyle name="超链接 3 4 2 6 3 2" xfId="40997"/>
    <cellStyle name="超链接 3 4 2 6 3 2 2" xfId="40998"/>
    <cellStyle name="超链接 3 4 2 6 3 2 3" xfId="40999"/>
    <cellStyle name="超链接 3 4 2 6 3 2 4" xfId="41000"/>
    <cellStyle name="超链接 3 4 2 6 3 3" xfId="41001"/>
    <cellStyle name="超链接 3 4 2 6 3 5" xfId="41002"/>
    <cellStyle name="計算方式 2 2 2 5 10" xfId="41003"/>
    <cellStyle name="超链接 3 4 2 6 4" xfId="41004"/>
    <cellStyle name="計算方式 2 2 2 5 11" xfId="41005"/>
    <cellStyle name="超链接 3 4 2 6 5" xfId="41006"/>
    <cellStyle name="計算方式 2 2 2 5 12" xfId="41007"/>
    <cellStyle name="超链接 3 4 2 6 6" xfId="41008"/>
    <cellStyle name="合計 2 4 4 2 11" xfId="41009"/>
    <cellStyle name="超链接 3 4 2 7 2" xfId="41010"/>
    <cellStyle name="超链接 3 4 2 7 3" xfId="41011"/>
    <cellStyle name="超链接 3 4 2 8 2 3" xfId="41012"/>
    <cellStyle name="超链接 3 4 2 8 5" xfId="41013"/>
    <cellStyle name="超链接 3 4 2 9 2" xfId="41014"/>
    <cellStyle name="合計 2 3 2 5 6" xfId="41015"/>
    <cellStyle name="超链接 3 4 3" xfId="41016"/>
    <cellStyle name="超链接 3 4 3 10" xfId="41017"/>
    <cellStyle name="超链接 3 4 3 11" xfId="41018"/>
    <cellStyle name="超链接 3 4 3 12" xfId="41019"/>
    <cellStyle name="合計 2 3 2 5 6 2" xfId="41020"/>
    <cellStyle name="超链接 3 4 3 2" xfId="41021"/>
    <cellStyle name="超链接 3 4 3 2 10" xfId="41022"/>
    <cellStyle name="超链接 3 4 3 2 11" xfId="41023"/>
    <cellStyle name="超链接 3 4 3 2 2" xfId="41024"/>
    <cellStyle name="輸入 8 3" xfId="41025"/>
    <cellStyle name="超链接 3 4 3 2 2 2" xfId="41026"/>
    <cellStyle name="輸入 8 3 2" xfId="41027"/>
    <cellStyle name="超链接 3 4 3 2 2 2 2" xfId="41028"/>
    <cellStyle name="超链接 3 4 3 2 2 2 2 3" xfId="41029"/>
    <cellStyle name="超链接 3 4 3 2 2 2 2 4" xfId="41030"/>
    <cellStyle name="輸入 8 3 3" xfId="41031"/>
    <cellStyle name="超链接 3 4 3 2 2 2 3" xfId="41032"/>
    <cellStyle name="超链接 3 4 3 2 2 2 4" xfId="41033"/>
    <cellStyle name="超链接 3 4 3 2 2 2 5" xfId="41034"/>
    <cellStyle name="輸入 8 4" xfId="41035"/>
    <cellStyle name="超链接 3 4 3 2 2 3" xfId="41036"/>
    <cellStyle name="輸入 8 5" xfId="41037"/>
    <cellStyle name="超链接 3 4 3 2 2 4" xfId="41038"/>
    <cellStyle name="輸入 8 6" xfId="41039"/>
    <cellStyle name="超链接 3 4 3 2 2 5" xfId="41040"/>
    <cellStyle name="超链接 3 4 3 2 3" xfId="41041"/>
    <cellStyle name="輸入 9 3" xfId="41042"/>
    <cellStyle name="超链接 3 4 3 2 3 2" xfId="41043"/>
    <cellStyle name="輸入 9 3 2" xfId="41044"/>
    <cellStyle name="超链接 3 4 3 2 3 2 2" xfId="41045"/>
    <cellStyle name="요약 2 2 2 2 9 2" xfId="41046"/>
    <cellStyle name="輸入 9 3 3" xfId="41047"/>
    <cellStyle name="超链接 3 4 3 2 3 2 3" xfId="41048"/>
    <cellStyle name="요약 2 2 2 2 9 3" xfId="41049"/>
    <cellStyle name="超链接 3 4 3 2 3 2 4" xfId="41050"/>
    <cellStyle name="輸入 9 4" xfId="41051"/>
    <cellStyle name="超链接 3 4 3 2 3 3" xfId="41052"/>
    <cellStyle name="輸入 9 4 2" xfId="41053"/>
    <cellStyle name="超链接 3 4 3 2 3 3 2" xfId="41054"/>
    <cellStyle name="출력 3 4 7" xfId="41055"/>
    <cellStyle name="超链接 3 4 3 2 3 3 2 3" xfId="41056"/>
    <cellStyle name="출력 3 4 8" xfId="41057"/>
    <cellStyle name="超链接 3 4 3 2 3 3 2 4" xfId="41058"/>
    <cellStyle name="輸入 9 4 3" xfId="41059"/>
    <cellStyle name="超链接 3 4 3 2 3 3 3" xfId="41060"/>
    <cellStyle name="超链接 3 4 3 2 3 3 4" xfId="41061"/>
    <cellStyle name="超链接 3 4 3 2 3 3 5" xfId="41062"/>
    <cellStyle name="輸入 9 5" xfId="41063"/>
    <cellStyle name="超链接 3 4 3 2 3 4" xfId="41064"/>
    <cellStyle name="輸入 9 6" xfId="41065"/>
    <cellStyle name="超链接 3 4 3 2 3 5" xfId="41066"/>
    <cellStyle name="超链接 3 4 3 2 4" xfId="41067"/>
    <cellStyle name="超链接 3 4 3 2 4 2 4" xfId="41068"/>
    <cellStyle name="超链接 3 4 3 2 4 4" xfId="41069"/>
    <cellStyle name="超链接 3 4 3 2 4 5" xfId="41070"/>
    <cellStyle name="超链接 3 4 3 2 5" xfId="41071"/>
    <cellStyle name="超链接 3 4 3 2 5 2" xfId="41072"/>
    <cellStyle name="요약 2 2 2 4 9 3" xfId="41073"/>
    <cellStyle name="超链接 3 4 3 2 5 2 4" xfId="41074"/>
    <cellStyle name="超链接 3 4 3 2 5 3" xfId="41075"/>
    <cellStyle name="超链接 3 4 3 2 5 4" xfId="41076"/>
    <cellStyle name="超链接 3 4 3 2 5 5" xfId="41077"/>
    <cellStyle name="超链接 3 4 3 2 6" xfId="41078"/>
    <cellStyle name="解释性文本 2 2 2 3" xfId="41079"/>
    <cellStyle name="超链接 3 4 3 2 6 2" xfId="41080"/>
    <cellStyle name="超链接 3 4 3 2 7 2" xfId="41081"/>
    <cellStyle name="超链接 3 4 3 3 2 2" xfId="41082"/>
    <cellStyle name="超链接 3 4 3 3 2 2 2" xfId="41083"/>
    <cellStyle name="超链接 3 4 3 3 2 3" xfId="41084"/>
    <cellStyle name="超链接 3 4 3 3 2 3 2" xfId="41085"/>
    <cellStyle name="超链接 3 4 3 3 2 3 2 2" xfId="41086"/>
    <cellStyle name="超链接 3 4 3 3 2 3 2 3" xfId="41087"/>
    <cellStyle name="超链接 3 4 3 3 2 3 3" xfId="41088"/>
    <cellStyle name="超链接 3 4 3 3 2 5" xfId="41089"/>
    <cellStyle name="超链接 3 4 3 3 3 2" xfId="41090"/>
    <cellStyle name="超链接 3 4 3 3 3 2 2" xfId="41091"/>
    <cellStyle name="超链接 3 4 3 3 3 3" xfId="41092"/>
    <cellStyle name="超链接 3 4 3 3 3 4" xfId="41093"/>
    <cellStyle name="超链接 3 4 3 3 3 5" xfId="41094"/>
    <cellStyle name="超链接 3 4 3 3 4" xfId="41095"/>
    <cellStyle name="超链接 3 4 3 3 4 4" xfId="41096"/>
    <cellStyle name="超链接 3 4 3 3 4 5" xfId="41097"/>
    <cellStyle name="超链接 3 4 3 4" xfId="41098"/>
    <cellStyle name="超链接 3 4 3 4 2" xfId="41099"/>
    <cellStyle name="超链接 3 4 3 4 2 2" xfId="41100"/>
    <cellStyle name="超链接 3 4 3 4 2 3" xfId="41101"/>
    <cellStyle name="超链接 3 4 3 4 2 4" xfId="41102"/>
    <cellStyle name="超链接 3 4 3 4 3" xfId="41103"/>
    <cellStyle name="超链接 3 4 3 4 3 2" xfId="41104"/>
    <cellStyle name="超链接 3 4 3 4 3 3" xfId="41105"/>
    <cellStyle name="超链接 3 4 3 4 3 4" xfId="41106"/>
    <cellStyle name="超链接 3 4 3 4 3 5" xfId="41107"/>
    <cellStyle name="超链接 3 4 3 4 4" xfId="41108"/>
    <cellStyle name="超链接 3 4 3 4 5" xfId="41109"/>
    <cellStyle name="超链接 3 4 3 4 6" xfId="41110"/>
    <cellStyle name="超链接 3 4 3 5" xfId="41111"/>
    <cellStyle name="超链接 3 4 3 5 2" xfId="41112"/>
    <cellStyle name="超链接 3 4 3 5 5" xfId="41113"/>
    <cellStyle name="超链接 3 4 3 6" xfId="41114"/>
    <cellStyle name="超链接 3 4 3 6 2" xfId="41115"/>
    <cellStyle name="超链接 3 4 3 6 2 3" xfId="41116"/>
    <cellStyle name="超链接 3 4 3 6 2 4" xfId="41117"/>
    <cellStyle name="超链接 3 4 3 6 5" xfId="41118"/>
    <cellStyle name="超链接 3 4 3 7" xfId="41119"/>
    <cellStyle name="超链接 3 4 3 8" xfId="41120"/>
    <cellStyle name="超链接 3 4 3 8 2" xfId="41121"/>
    <cellStyle name="超链接 3 4 3 9" xfId="41122"/>
    <cellStyle name="合計 2 3 2 5 7" xfId="41123"/>
    <cellStyle name="超链接 3 4 4" xfId="41124"/>
    <cellStyle name="超链接 3 4 4 10" xfId="41125"/>
    <cellStyle name="合計 2 3 2 5 7 2" xfId="41126"/>
    <cellStyle name="超链接 3 4 4 2" xfId="41127"/>
    <cellStyle name="超链接 3 4 4 2 2" xfId="41128"/>
    <cellStyle name="超链接 3 4 4 2 2 2 3" xfId="41129"/>
    <cellStyle name="一般 9 6 2" xfId="41130"/>
    <cellStyle name="超链接 3 4 4 2 2 2 4" xfId="41131"/>
    <cellStyle name="超链接 3 4 4 2 3" xfId="41132"/>
    <cellStyle name="超链接 3 4 4 2 4" xfId="41133"/>
    <cellStyle name="超链接 3 4 4 2 5" xfId="41134"/>
    <cellStyle name="超链接 3 4 4 3 3 2 3" xfId="41135"/>
    <cellStyle name="超链接 3 4 4 3 3 2 4" xfId="41136"/>
    <cellStyle name="超链接 3 4 4 3 3 5" xfId="41137"/>
    <cellStyle name="超链接 3 4 4 3 4" xfId="41138"/>
    <cellStyle name="超链接 3 4 4 4 2" xfId="41139"/>
    <cellStyle name="超链接 3 4 4 4 3" xfId="41140"/>
    <cellStyle name="超链接 3 4 4 4 4" xfId="41141"/>
    <cellStyle name="超链接 3 4 4 5 2" xfId="41142"/>
    <cellStyle name="超链接 3 4 4 5 2 2" xfId="41143"/>
    <cellStyle name="超链接 3 4 4 5 2 3" xfId="41144"/>
    <cellStyle name="超链接 3 4 4 5 2 4" xfId="41145"/>
    <cellStyle name="超链接 3 4 4 5 3" xfId="41146"/>
    <cellStyle name="超链接 3 4 4 5 4" xfId="41147"/>
    <cellStyle name="适中 2 2 2" xfId="41148"/>
    <cellStyle name="超链接 3 4 4 5 5" xfId="41149"/>
    <cellStyle name="超链接 3 4 4 6" xfId="41150"/>
    <cellStyle name="超链接 3 4 4 7" xfId="41151"/>
    <cellStyle name="超链接 3 4 4 8" xfId="41152"/>
    <cellStyle name="超链接 3 4 4 9" xfId="41153"/>
    <cellStyle name="超链接 3 4 5 2 2" xfId="41154"/>
    <cellStyle name="超链接 3 4 5 2 2 2" xfId="41155"/>
    <cellStyle name="超链接 6 3 3 3 5" xfId="41156"/>
    <cellStyle name="超链接 3 4 5 2 2 2 2" xfId="41157"/>
    <cellStyle name="一般 8 3 4 3" xfId="41158"/>
    <cellStyle name="超链接 3 4 5 2 2 2 4" xfId="41159"/>
    <cellStyle name="超链接 3 4 5 2 2 3" xfId="41160"/>
    <cellStyle name="超链接 3 4 5 2 2 4" xfId="41161"/>
    <cellStyle name="超链接 3 4 5 2 2 5" xfId="41162"/>
    <cellStyle name="超链接 3 4 5 2 3" xfId="41163"/>
    <cellStyle name="超链接 3 4 5 2 4" xfId="41164"/>
    <cellStyle name="超链接 3 4 5 2 5" xfId="41165"/>
    <cellStyle name="超链接 3 4 5 3 2 2" xfId="41166"/>
    <cellStyle name="超链接 3 4 5 3 2 3" xfId="41167"/>
    <cellStyle name="超链接 3 4 5 3 2 4" xfId="41168"/>
    <cellStyle name="超链接 3 4 5 3 3" xfId="41169"/>
    <cellStyle name="超链接 3 4 5 3 3 2" xfId="41170"/>
    <cellStyle name="超链接 3 4 5 3 3 2 2" xfId="41171"/>
    <cellStyle name="一般 9 4 4 2" xfId="41172"/>
    <cellStyle name="超链接 3 4 5 3 3 2 3" xfId="41173"/>
    <cellStyle name="超链接 3 4 5 3 3 2 4" xfId="41174"/>
    <cellStyle name="超链接 3 4 5 3 3 3" xfId="41175"/>
    <cellStyle name="超链接 3 4 5 3 3 4" xfId="41176"/>
    <cellStyle name="超链接 3 4 5 3 3 5" xfId="41177"/>
    <cellStyle name="超链接 3 4 5 3 4" xfId="41178"/>
    <cellStyle name="超链接 3 4 5 4 2" xfId="41179"/>
    <cellStyle name="超链接 3 4 5 4 2 2" xfId="41180"/>
    <cellStyle name="超链接 3 4 5 4 2 3" xfId="41181"/>
    <cellStyle name="超链接 3 4 5 4 2 4" xfId="41182"/>
    <cellStyle name="超链接 3 4 5 4 3" xfId="41183"/>
    <cellStyle name="超链接 3 4 5 4 4" xfId="41184"/>
    <cellStyle name="超链接 3 4 5 4 5" xfId="41185"/>
    <cellStyle name="超链接 3 4 5 5" xfId="41186"/>
    <cellStyle name="超链接 3 4 5 5 2" xfId="41187"/>
    <cellStyle name="超链接 3 4 5 5 2 2" xfId="41188"/>
    <cellStyle name="超链接 3 4 5 5 2 3" xfId="41189"/>
    <cellStyle name="超链接 3 4 5 5 2 4" xfId="41190"/>
    <cellStyle name="超链接 3 4 5 5 4" xfId="41191"/>
    <cellStyle name="适中 3 2 2" xfId="41192"/>
    <cellStyle name="超链接 3 4 5 5 5" xfId="41193"/>
    <cellStyle name="超链接 3 4 5 6" xfId="41194"/>
    <cellStyle name="超链接 3 4 5 7" xfId="41195"/>
    <cellStyle name="超链接 3 4 5 8" xfId="41196"/>
    <cellStyle name="超链接 3 4 6 4" xfId="41197"/>
    <cellStyle name="超链接 3 4 6 5" xfId="41198"/>
    <cellStyle name="超链接 3 4 6 6" xfId="41199"/>
    <cellStyle name="超链接 3 4 7 2" xfId="41200"/>
    <cellStyle name="超链接 3 4 7 2 2" xfId="41201"/>
    <cellStyle name="超链接 3 4 7 2 3" xfId="41202"/>
    <cellStyle name="超链接 3 4 7 3" xfId="41203"/>
    <cellStyle name="超链接 3 4 7 3 2" xfId="41204"/>
    <cellStyle name="超链接 3 4 7 3 2 2" xfId="41205"/>
    <cellStyle name="超链接 3 4 7 3 2 3" xfId="41206"/>
    <cellStyle name="超链接 3 4 7 3 2 4" xfId="41207"/>
    <cellStyle name="超链接 3 4 7 3 3" xfId="41208"/>
    <cellStyle name="超链接 3 4 7 4" xfId="41209"/>
    <cellStyle name="超链接 3 4 7 5" xfId="41210"/>
    <cellStyle name="超链接 3 4 8" xfId="41211"/>
    <cellStyle name="超链接 3 4 8 2" xfId="41212"/>
    <cellStyle name="超链接 3 4 8 2 2" xfId="41213"/>
    <cellStyle name="超链接 3 4 8 2 3" xfId="41214"/>
    <cellStyle name="超链接 3 4 8 3" xfId="41215"/>
    <cellStyle name="超链接 3 4 8 4" xfId="41216"/>
    <cellStyle name="超链接 3 4 8 5" xfId="41217"/>
    <cellStyle name="超链接 3 4 9 2 2" xfId="41218"/>
    <cellStyle name="超链接 3 4 9 2 3" xfId="41219"/>
    <cellStyle name="超链接 3 4 9 3" xfId="41220"/>
    <cellStyle name="超链接 3 4 9 4" xfId="41221"/>
    <cellStyle name="超链接 3 4 9 5" xfId="41222"/>
    <cellStyle name="输入 2 9 3" xfId="41223"/>
    <cellStyle name="超链接 3 5 2" xfId="41224"/>
    <cellStyle name="超链接 3 5 2 11" xfId="41225"/>
    <cellStyle name="超链接 3 5 2 2 2" xfId="41226"/>
    <cellStyle name="超链接 3 5 2 2 2 2" xfId="41227"/>
    <cellStyle name="超链接 3 5 2 2 2 2 2" xfId="41228"/>
    <cellStyle name="超链接 3 5 2 2 2 2 3" xfId="41229"/>
    <cellStyle name="超链接 3 5 2 2 3" xfId="41230"/>
    <cellStyle name="超链接 3 5 2 2 3 2" xfId="41231"/>
    <cellStyle name="超链接 3 5 2 2 4" xfId="41232"/>
    <cellStyle name="一般 6" xfId="41233"/>
    <cellStyle name="超链接 3 5 2 2 4 2" xfId="41234"/>
    <cellStyle name="超链接 3 5 2 2 5" xfId="41235"/>
    <cellStyle name="超链接 3 5 2 2 7" xfId="41236"/>
    <cellStyle name="超链接 3 5 2 3" xfId="41237"/>
    <cellStyle name="超链接 3 5 2 3 2" xfId="41238"/>
    <cellStyle name="超链接 3 5 2 3 2 2" xfId="41239"/>
    <cellStyle name="超链接 3 5 2 3 3" xfId="41240"/>
    <cellStyle name="超链接 3 5 2 3 3 2" xfId="41241"/>
    <cellStyle name="超链接 3 5 2 3 4" xfId="41242"/>
    <cellStyle name="超链接 3 5 2 3 5" xfId="41243"/>
    <cellStyle name="超链接 3 5 2 3 6" xfId="41244"/>
    <cellStyle name="超链接 3 5 2 4" xfId="41245"/>
    <cellStyle name="超链接 3 5 2 4 2" xfId="41246"/>
    <cellStyle name="超链接 3 5 2 4 2 2" xfId="41247"/>
    <cellStyle name="超链接 3 5 2 4 3" xfId="41248"/>
    <cellStyle name="超链接 3 5 2 4 4" xfId="41249"/>
    <cellStyle name="超链接 3 5 2 4 5" xfId="41250"/>
    <cellStyle name="超链接 3 5 2 5 2" xfId="41251"/>
    <cellStyle name="超链接 3 5 2 5 2 2" xfId="41252"/>
    <cellStyle name="超链接 3 5 2 5 3" xfId="41253"/>
    <cellStyle name="超链接 3 5 2 5 4" xfId="41254"/>
    <cellStyle name="超链接 3 5 2 5 5" xfId="41255"/>
    <cellStyle name="注释 2 3 12" xfId="41256"/>
    <cellStyle name="超链接 3 5 2 6 2" xfId="41257"/>
    <cellStyle name="超链接 3 5 2 7 2" xfId="41258"/>
    <cellStyle name="超链接 3 5 2 9" xfId="41259"/>
    <cellStyle name="超链接 3 5 3 2" xfId="41260"/>
    <cellStyle name="連結的儲存格 2 8 4" xfId="41261"/>
    <cellStyle name="超链接 3 5 3 2 2" xfId="41262"/>
    <cellStyle name="超链接 3 5 3 2 3" xfId="41263"/>
    <cellStyle name="超链接 3 5 3 2 3 2 4" xfId="41264"/>
    <cellStyle name="超链接 3 5 3 2 4" xfId="41265"/>
    <cellStyle name="超链接 3 5 3 2 5" xfId="41266"/>
    <cellStyle name="超链接 3 5 3 2 6" xfId="41267"/>
    <cellStyle name="超链接 3 5 3 3" xfId="41268"/>
    <cellStyle name="超链接 3 5 3 3 2" xfId="41269"/>
    <cellStyle name="超链接 3 5 3 3 3" xfId="41270"/>
    <cellStyle name="超链接 3 5 3 3 4" xfId="41271"/>
    <cellStyle name="超链接 3 5 3 4" xfId="41272"/>
    <cellStyle name="壞_B51222 ASA-PECLL 調整 STUDY" xfId="41273"/>
    <cellStyle name="超链接 3 5 3 4 2" xfId="41274"/>
    <cellStyle name="超链接 3 5 3 4 3" xfId="41275"/>
    <cellStyle name="超链接 3 5 3 4 4" xfId="41276"/>
    <cellStyle name="超链接 3 5 3 5" xfId="41277"/>
    <cellStyle name="超链接 3 5 3 6" xfId="41278"/>
    <cellStyle name="超链接 3 5 3 7" xfId="41279"/>
    <cellStyle name="超链接 3 5 3 8" xfId="41280"/>
    <cellStyle name="超链接 3 5 4 2 4" xfId="41281"/>
    <cellStyle name="超链接 3 5 4 3 4" xfId="41282"/>
    <cellStyle name="超链接 3 5 4 6" xfId="41283"/>
    <cellStyle name="超链接 3 5 5" xfId="41284"/>
    <cellStyle name="超链接 3 5 5 2" xfId="41285"/>
    <cellStyle name="超链接 3 5 5 3" xfId="41286"/>
    <cellStyle name="超链接 3 5 5 4" xfId="41287"/>
    <cellStyle name="超链接 3 5 5 5" xfId="41288"/>
    <cellStyle name="超链接 3 5 6 2 2" xfId="41289"/>
    <cellStyle name="超链接 3 5 6 2 3" xfId="41290"/>
    <cellStyle name="超链接 3 5 6 4" xfId="41291"/>
    <cellStyle name="超链接 3 5 6 5" xfId="41292"/>
    <cellStyle name="超链接 3 5 7" xfId="41293"/>
    <cellStyle name="超链接 3 5 7 2" xfId="41294"/>
    <cellStyle name="超链接 3 5 8" xfId="41295"/>
    <cellStyle name="超链接 3 6 2" xfId="41296"/>
    <cellStyle name="超链接 3 6 3" xfId="41297"/>
    <cellStyle name="超链接 3 6 3 3 2 2" xfId="41298"/>
    <cellStyle name="超链接 3 6 4" xfId="41299"/>
    <cellStyle name="超链接 3 6 5" xfId="41300"/>
    <cellStyle name="超链接 3 6 5 2 2" xfId="41301"/>
    <cellStyle name="超链接 3 6 5 2 3" xfId="41302"/>
    <cellStyle name="超链接 3 6 5 3" xfId="41303"/>
    <cellStyle name="超链接 3 6 5 4" xfId="41304"/>
    <cellStyle name="超链接 3 6 5 5" xfId="41305"/>
    <cellStyle name="超链接 3 6 6" xfId="41306"/>
    <cellStyle name="超链接 3 6 7" xfId="41307"/>
    <cellStyle name="超链接 3 6 8" xfId="41308"/>
    <cellStyle name="超链接 3 7" xfId="41309"/>
    <cellStyle name="超链接 3 7 2" xfId="41310"/>
    <cellStyle name="超链接 3 7 2 2" xfId="41311"/>
    <cellStyle name="超链接 3 7 2 2 2" xfId="41312"/>
    <cellStyle name="超链接 3 7 2 2 3" xfId="41313"/>
    <cellStyle name="超链接 3 7 2 2 4" xfId="41314"/>
    <cellStyle name="超链接 3 7 2 2 5" xfId="41315"/>
    <cellStyle name="超链接 3 7 2 3" xfId="41316"/>
    <cellStyle name="超链接 3 7 2 4" xfId="41317"/>
    <cellStyle name="제목 4 2 4 2" xfId="41318"/>
    <cellStyle name="超链接 3 7 2 5" xfId="41319"/>
    <cellStyle name="計算方式 2 3 2 5 2 2 2" xfId="41320"/>
    <cellStyle name="超链接 3 7 3" xfId="41321"/>
    <cellStyle name="超链接 3 7 3 2" xfId="41322"/>
    <cellStyle name="超链接 3 7 3 2 2" xfId="41323"/>
    <cellStyle name="超链接 3 7 3 2 3" xfId="41324"/>
    <cellStyle name="超链接 3 7 3 2 4" xfId="41325"/>
    <cellStyle name="超链接 3 7 3 3" xfId="41326"/>
    <cellStyle name="超链接 3 7 3 3 2" xfId="41327"/>
    <cellStyle name="超链接 3 7 3 3 2 2" xfId="41328"/>
    <cellStyle name="超链接 3 7 3 3 3" xfId="41329"/>
    <cellStyle name="超链接 3 7 3 3 4" xfId="41330"/>
    <cellStyle name="超链接 3 7 3 3 5" xfId="41331"/>
    <cellStyle name="超链接 3 7 3 4" xfId="41332"/>
    <cellStyle name="超链接 3 7 3 5" xfId="41333"/>
    <cellStyle name="超链接 3 7 3 6" xfId="41334"/>
    <cellStyle name="計算方式 2 3 2 5 2 2 3" xfId="41335"/>
    <cellStyle name="超链接 3 7 4" xfId="41336"/>
    <cellStyle name="千分位[0] 2" xfId="41337"/>
    <cellStyle name="超链接 3 7 4 2" xfId="41338"/>
    <cellStyle name="超链接 3 7 4 2 2" xfId="41339"/>
    <cellStyle name="超链接 3 7 4 2 3" xfId="41340"/>
    <cellStyle name="超链接 3 7 4 3" xfId="41341"/>
    <cellStyle name="超链接 3 7 4 4" xfId="41342"/>
    <cellStyle name="超链接 3 7 4 5" xfId="41343"/>
    <cellStyle name="超链接 3 7 5" xfId="41344"/>
    <cellStyle name="超链接 3 7 5 2 4" xfId="41345"/>
    <cellStyle name="超链接 3 7 5 5" xfId="41346"/>
    <cellStyle name="超链接 3 7 6" xfId="41347"/>
    <cellStyle name="超链接 3 7 7" xfId="41348"/>
    <cellStyle name="超链接 3 7 8" xfId="41349"/>
    <cellStyle name="超链接 3 7 9" xfId="41350"/>
    <cellStyle name="超链接 3 8" xfId="41351"/>
    <cellStyle name="超链接 3 8 3 2 2" xfId="41352"/>
    <cellStyle name="超链接 3 8 3 2 3" xfId="41353"/>
    <cellStyle name="超链接 3 8 3 4" xfId="41354"/>
    <cellStyle name="計算方式 2 3 2 5 2 3 3" xfId="41355"/>
    <cellStyle name="超链接 3 8 4" xfId="41356"/>
    <cellStyle name="超链接 3 8 5" xfId="41357"/>
    <cellStyle name="超链接 3 8 6" xfId="41358"/>
    <cellStyle name="超链接 3 9" xfId="41359"/>
    <cellStyle name="超链接 3 9 2" xfId="41360"/>
    <cellStyle name="超链接 3 9 2 2" xfId="41361"/>
    <cellStyle name="計算方式 2 3 2 5 2 4 2" xfId="41362"/>
    <cellStyle name="超链接 3 9 3" xfId="41363"/>
    <cellStyle name="超链接 3 9 3 2" xfId="41364"/>
    <cellStyle name="超链接 3 9 3 2 2" xfId="41365"/>
    <cellStyle name="超链接 3 9 3 2 3" xfId="41366"/>
    <cellStyle name="超链接 3 9 3 3" xfId="41367"/>
    <cellStyle name="超链接 3 9 3 4" xfId="41368"/>
    <cellStyle name="超链接 3 9 3 5" xfId="41369"/>
    <cellStyle name="計算方式 2 3 2 5 2 4 3" xfId="41370"/>
    <cellStyle name="超链接 3 9 4" xfId="41371"/>
    <cellStyle name="超链接 3 9 5" xfId="41372"/>
    <cellStyle name="超链接 3 9 6" xfId="41373"/>
    <cellStyle name="超链接 3_北美" xfId="41374"/>
    <cellStyle name="超链接 30" xfId="41375"/>
    <cellStyle name="超链接 4 2" xfId="41376"/>
    <cellStyle name="合計 2 3 3 3 5 2" xfId="41377"/>
    <cellStyle name="超链接 4 2 2 2" xfId="41378"/>
    <cellStyle name="超链接 4 2 2 2 2" xfId="41379"/>
    <cellStyle name="超链接 4 2 2 2 3" xfId="41380"/>
    <cellStyle name="合計 2 3 3 3 6" xfId="41381"/>
    <cellStyle name="超链接 4 2 3" xfId="41382"/>
    <cellStyle name="合計 2 3 3 3 6 2" xfId="41383"/>
    <cellStyle name="超链接 4 2 3 2" xfId="41384"/>
    <cellStyle name="輸出 2 4 3 2 8" xfId="41385"/>
    <cellStyle name="超链接 4 2 3 2 2" xfId="41386"/>
    <cellStyle name="合計 2 3 3 3 7" xfId="41387"/>
    <cellStyle name="超链接 4 2 4" xfId="41388"/>
    <cellStyle name="合計 2 3 3 3 7 2" xfId="41389"/>
    <cellStyle name="超链接 4 2 4 2" xfId="41390"/>
    <cellStyle name="合計 2 3 3 3 8" xfId="41391"/>
    <cellStyle name="超链接 4 2 5" xfId="41392"/>
    <cellStyle name="合計 2 3 3 3 9" xfId="41393"/>
    <cellStyle name="超链接 4 2 6" xfId="41394"/>
    <cellStyle name="超链接 4 3" xfId="41395"/>
    <cellStyle name="超链接 4 3 2" xfId="41396"/>
    <cellStyle name="超链接 4 3 2 2" xfId="41397"/>
    <cellStyle name="출력 2 2 2 2 11" xfId="41398"/>
    <cellStyle name="超链接 4 3 4" xfId="41399"/>
    <cellStyle name="超链接 4 3 5" xfId="41400"/>
    <cellStyle name="超链接 4 4" xfId="41401"/>
    <cellStyle name="超链接 4 4 2" xfId="41402"/>
    <cellStyle name="超链接 4 4 2 2" xfId="41403"/>
    <cellStyle name="超链接 4 4 3" xfId="41404"/>
    <cellStyle name="超链接 4 4 4" xfId="41405"/>
    <cellStyle name="超链接 4 5" xfId="41406"/>
    <cellStyle name="超链接 4 5 2" xfId="41407"/>
    <cellStyle name="超链接 4 5 3" xfId="41408"/>
    <cellStyle name="超链接 4 6" xfId="41409"/>
    <cellStyle name="超链接 4 8" xfId="41410"/>
    <cellStyle name="超链接 5 10" xfId="41411"/>
    <cellStyle name="超链接 5 12" xfId="41412"/>
    <cellStyle name="超链接 5 13" xfId="41413"/>
    <cellStyle name="超链接 5 14" xfId="41414"/>
    <cellStyle name="超链接 5 15" xfId="41415"/>
    <cellStyle name="超链接 5 16" xfId="41416"/>
    <cellStyle name="超链接 5 17" xfId="41417"/>
    <cellStyle name="超链接 5 2" xfId="41418"/>
    <cellStyle name="超链接 5 2 2" xfId="41419"/>
    <cellStyle name="요약 2 3 2 3" xfId="41420"/>
    <cellStyle name="超链接 5 2 2 2" xfId="41421"/>
    <cellStyle name="요약 2 3 2 3 2" xfId="41422"/>
    <cellStyle name="超链接 5 2 2 2 2" xfId="41423"/>
    <cellStyle name="输入 2 2 12" xfId="41424"/>
    <cellStyle name="超链接 5 2 2 2 2 2" xfId="41425"/>
    <cellStyle name="输入 2 2 12 2" xfId="41426"/>
    <cellStyle name="超链接 5 2 2 2 2 2 2" xfId="41427"/>
    <cellStyle name="输入 2 2 13" xfId="41428"/>
    <cellStyle name="計算方式 2 6 6 2 3 2" xfId="41429"/>
    <cellStyle name="超链接 5 2 2 2 2 3" xfId="41430"/>
    <cellStyle name="输入 2 2 14" xfId="41431"/>
    <cellStyle name="計算方式 2 6 6 2 3 3" xfId="41432"/>
    <cellStyle name="超链接 5 2 2 2 2 4" xfId="41433"/>
    <cellStyle name="输入 2 2 15" xfId="41434"/>
    <cellStyle name="超链接 5 2 2 2 2 5" xfId="41435"/>
    <cellStyle name="요약 2 3 2 3 3" xfId="41436"/>
    <cellStyle name="超链接 5 2 2 2 3" xfId="41437"/>
    <cellStyle name="超链接 5 2 2 2 4" xfId="41438"/>
    <cellStyle name="超链接 5 2 2 2 5" xfId="41439"/>
    <cellStyle name="요약 2 3 2 4" xfId="41440"/>
    <cellStyle name="超链接 5 2 2 3" xfId="41441"/>
    <cellStyle name="요약 2 3 2 4 2" xfId="41442"/>
    <cellStyle name="超链接 5 2 2 3 2" xfId="41443"/>
    <cellStyle name="超链接 5 2 2 3 2 2" xfId="41444"/>
    <cellStyle name="超链接 5 2 2 3 2 3" xfId="41445"/>
    <cellStyle name="요약 2 3 2 4 3" xfId="41446"/>
    <cellStyle name="超链接 5 2 2 3 3" xfId="41447"/>
    <cellStyle name="超链接 5 2 2 3 3 2" xfId="41448"/>
    <cellStyle name="超链接 5 2 2 3 3 3" xfId="41449"/>
    <cellStyle name="超链接 5 2 2 3 3 4" xfId="41450"/>
    <cellStyle name="汇总 2 4 11 2" xfId="41451"/>
    <cellStyle name="超链接 5 2 2 3 3 5" xfId="41452"/>
    <cellStyle name="超链接 5 2 2 3 4" xfId="41453"/>
    <cellStyle name="超链接 5 2 2 3 5" xfId="41454"/>
    <cellStyle name="超链接 5 2 2 3 6" xfId="41455"/>
    <cellStyle name="요약 2 3 2 5" xfId="41456"/>
    <cellStyle name="超链接 5 2 2 4" xfId="41457"/>
    <cellStyle name="요약 2 3 2 5 2" xfId="41458"/>
    <cellStyle name="超链接 5 2 2 4 2" xfId="41459"/>
    <cellStyle name="超链接 5 2 2 4 2 2" xfId="41460"/>
    <cellStyle name="超链接 5 2 2 4 2 3" xfId="41461"/>
    <cellStyle name="超链接 5 2 2 4 2 4" xfId="41462"/>
    <cellStyle name="超链接 5 2 2 4 4" xfId="41463"/>
    <cellStyle name="計算方式 2 3 2 5 2 10" xfId="41464"/>
    <cellStyle name="超链接 5 2 2 4 5" xfId="41465"/>
    <cellStyle name="요약 2 3 2 6 2" xfId="41466"/>
    <cellStyle name="超链接 5 2 2 5 2" xfId="41467"/>
    <cellStyle name="超链接 5 2 2 5 2 2" xfId="41468"/>
    <cellStyle name="超链接 5 2 2 5 2 3" xfId="41469"/>
    <cellStyle name="超链接 5 2 2 5 2 4" xfId="41470"/>
    <cellStyle name="超链接 5 2 2 5 4" xfId="41471"/>
    <cellStyle name="超链接 5 2 2 5 5" xfId="41472"/>
    <cellStyle name="요약 2 3 2 7" xfId="41473"/>
    <cellStyle name="超链接 5 2 2 6" xfId="41474"/>
    <cellStyle name="超链接 5 2 3" xfId="41475"/>
    <cellStyle name="超链接 5 2 3 2" xfId="41476"/>
    <cellStyle name="合計 2 2 5 5" xfId="41477"/>
    <cellStyle name="超链接 5 2 3 2 2" xfId="41478"/>
    <cellStyle name="合計 2 2 5 5 3" xfId="41479"/>
    <cellStyle name="超链接 5 2 3 2 2 3" xfId="41480"/>
    <cellStyle name="超链接 5 2 3 2 2 4" xfId="41481"/>
    <cellStyle name="合計 2 2 5 6" xfId="41482"/>
    <cellStyle name="超链接 5 2 3 2 3" xfId="41483"/>
    <cellStyle name="合計 2 2 5 6 2" xfId="41484"/>
    <cellStyle name="超链接 5 2 3 2 3 2" xfId="41485"/>
    <cellStyle name="超链接 5 2 3 2 3 2 4" xfId="41486"/>
    <cellStyle name="合計 2 2 5 6 3" xfId="41487"/>
    <cellStyle name="超链接 5 2 3 2 3 3" xfId="41488"/>
    <cellStyle name="超链接 5 2 3 2 3 4" xfId="41489"/>
    <cellStyle name="超链接 5 2 3 2 3 5" xfId="41490"/>
    <cellStyle name="合計 2 2 5 7" xfId="41491"/>
    <cellStyle name="超链接 5 2 3 2 4" xfId="41492"/>
    <cellStyle name="合計 2 2 5 8" xfId="41493"/>
    <cellStyle name="超链接 5 2 3 2 5" xfId="41494"/>
    <cellStyle name="合計 2 2 5 9" xfId="41495"/>
    <cellStyle name="超链接 5 2 3 2 6" xfId="41496"/>
    <cellStyle name="超链接 5 2 3 3" xfId="41497"/>
    <cellStyle name="合計 2 2 6 5" xfId="41498"/>
    <cellStyle name="超链接 5 2 3 3 2" xfId="41499"/>
    <cellStyle name="合計 2 2 6 5 2" xfId="41500"/>
    <cellStyle name="超链接 5 2 3 3 2 2" xfId="41501"/>
    <cellStyle name="貨幣 [0]_M_E2_SLO" xfId="41502"/>
    <cellStyle name="合計 2 2 6 5 3" xfId="41503"/>
    <cellStyle name="超链接 5 2 3 3 2 3" xfId="41504"/>
    <cellStyle name="超链接 5 2 3 3 2 4" xfId="41505"/>
    <cellStyle name="合計 2 2 6 6" xfId="41506"/>
    <cellStyle name="超链接 5 2 3 3 3" xfId="41507"/>
    <cellStyle name="合計 2 2 6 7" xfId="41508"/>
    <cellStyle name="超链接 5 2 3 3 4" xfId="41509"/>
    <cellStyle name="合計 2 2 6 8" xfId="41510"/>
    <cellStyle name="超链接 5 2 3 3 5" xfId="41511"/>
    <cellStyle name="超链接 5 2 3 4" xfId="41512"/>
    <cellStyle name="合計 2 2 7 5" xfId="41513"/>
    <cellStyle name="超链接 5 2 3 4 2" xfId="41514"/>
    <cellStyle name="合計 2 2 7 5 2" xfId="41515"/>
    <cellStyle name="超链接 5 2 3 4 2 2" xfId="41516"/>
    <cellStyle name="合計 2 2 7 5 3" xfId="41517"/>
    <cellStyle name="超链接 5 2 3 4 2 3" xfId="41518"/>
    <cellStyle name="合計 2 2 7 6" xfId="41519"/>
    <cellStyle name="超链接 5 2 3 4 3" xfId="41520"/>
    <cellStyle name="合計 2 2 7 7" xfId="41521"/>
    <cellStyle name="超链接 5 2 3 4 4" xfId="41522"/>
    <cellStyle name="合計 2 2 7 8" xfId="41523"/>
    <cellStyle name="超链接 5 2 3 4 5" xfId="41524"/>
    <cellStyle name="超链接 5 2 3 6" xfId="41525"/>
    <cellStyle name="超链接 5 2 3 7" xfId="41526"/>
    <cellStyle name="超链接 5 2 4" xfId="41527"/>
    <cellStyle name="요약 2 3 4 3" xfId="41528"/>
    <cellStyle name="超链接 5 2 4 2" xfId="41529"/>
    <cellStyle name="요약 2 3 4 3 2" xfId="41530"/>
    <cellStyle name="合計 2 3 5 5" xfId="41531"/>
    <cellStyle name="超链接 5 2 4 2 2" xfId="41532"/>
    <cellStyle name="요약 2 3 4 3 3" xfId="41533"/>
    <cellStyle name="合計 2 3 5 6" xfId="41534"/>
    <cellStyle name="超链接 5 2 4 2 3" xfId="41535"/>
    <cellStyle name="合計 2 3 5 7" xfId="41536"/>
    <cellStyle name="超链接 5 2 4 2 4" xfId="41537"/>
    <cellStyle name="요약 2 3 4 4" xfId="41538"/>
    <cellStyle name="超链接 5 2 4 3" xfId="41539"/>
    <cellStyle name="요약 2 3 4 4 2" xfId="41540"/>
    <cellStyle name="合計 2 3 6 5" xfId="41541"/>
    <cellStyle name="超链接 5 2 4 3 2" xfId="41542"/>
    <cellStyle name="合計 2 3 6 5 3" xfId="41543"/>
    <cellStyle name="超链接 5 2 4 3 2 3" xfId="41544"/>
    <cellStyle name="超链接 5 2 4 3 2 4" xfId="41545"/>
    <cellStyle name="요약 2 3 4 4 3" xfId="41546"/>
    <cellStyle name="合計 2 3 6 6" xfId="41547"/>
    <cellStyle name="超链接 5 2 4 3 3" xfId="41548"/>
    <cellStyle name="合計 2 3 6 7" xfId="41549"/>
    <cellStyle name="超链接 5 2 4 3 4" xfId="41550"/>
    <cellStyle name="合計 2 3 6 8" xfId="41551"/>
    <cellStyle name="超链接 5 2 4 3 5" xfId="41552"/>
    <cellStyle name="요약 2 3 4 5" xfId="41553"/>
    <cellStyle name="超链接 5 2 4 4" xfId="41554"/>
    <cellStyle name="超链接 5 2 5" xfId="41555"/>
    <cellStyle name="요약 2 3 5 3" xfId="41556"/>
    <cellStyle name="超链接 5 2 5 2" xfId="41557"/>
    <cellStyle name="超链接 5 2 5 3" xfId="41558"/>
    <cellStyle name="超链接 5 2 5 4" xfId="41559"/>
    <cellStyle name="超链接 5 2 6" xfId="41560"/>
    <cellStyle name="요약 2 3 6 3" xfId="41561"/>
    <cellStyle name="超链接 5 2 6 2" xfId="41562"/>
    <cellStyle name="合計 2 5 5 6" xfId="41563"/>
    <cellStyle name="超链接 5 2 6 2 3" xfId="41564"/>
    <cellStyle name="合計 2 5 5 7" xfId="41565"/>
    <cellStyle name="超链接 5 2 6 2 4" xfId="41566"/>
    <cellStyle name="超链接 5 2 6 4" xfId="41567"/>
    <cellStyle name="超链接 5 2 7" xfId="41568"/>
    <cellStyle name="超链接 5 2 8" xfId="41569"/>
    <cellStyle name="超链接 5 2 9" xfId="41570"/>
    <cellStyle name="超链接 5 3" xfId="41571"/>
    <cellStyle name="超链接 5 3 2" xfId="41572"/>
    <cellStyle name="超链接 5 3 2 2" xfId="41573"/>
    <cellStyle name="超链接 5 3 2 2 2" xfId="41574"/>
    <cellStyle name="超链接 5 3 2 2 2 2 2" xfId="41575"/>
    <cellStyle name="超链接 5 3 2 2 2 2 3" xfId="41576"/>
    <cellStyle name="超链接 5 3 2 2 2 2 4" xfId="41577"/>
    <cellStyle name="超链接 5 3 2 2 2 3" xfId="41578"/>
    <cellStyle name="超链接 5 3 2 2 2 4" xfId="41579"/>
    <cellStyle name="超链接 5 3 2 2 2 5" xfId="41580"/>
    <cellStyle name="超链接 5 3 2 2 3" xfId="41581"/>
    <cellStyle name="超链接 5 3 2 2 4" xfId="41582"/>
    <cellStyle name="超链接 5 3 2 3" xfId="41583"/>
    <cellStyle name="超链接 5 3 2 3 2" xfId="41584"/>
    <cellStyle name="超链接 5 3 2 3 2 3" xfId="41585"/>
    <cellStyle name="超链接 5 3 2 3 2 4" xfId="41586"/>
    <cellStyle name="超链接 5 3 2 3 3" xfId="41587"/>
    <cellStyle name="输出 2 2 5 2" xfId="41588"/>
    <cellStyle name="超链接 5 3 2 3 3 2 2" xfId="41589"/>
    <cellStyle name="超链接 5 3 2 3 3 2 3" xfId="41590"/>
    <cellStyle name="超链接 5 3 2 3 3 2 4" xfId="41591"/>
    <cellStyle name="输出 2 2 6" xfId="41592"/>
    <cellStyle name="超链接 5 3 2 3 3 3" xfId="41593"/>
    <cellStyle name="输出 2 2 7" xfId="41594"/>
    <cellStyle name="超链接 5 3 2 3 3 4" xfId="41595"/>
    <cellStyle name="輸入 2 4 3 2 3 2" xfId="41596"/>
    <cellStyle name="输出 2 2 8" xfId="41597"/>
    <cellStyle name="超链接 5 3 2 3 3 5" xfId="41598"/>
    <cellStyle name="超链接 5 3 2 3 4" xfId="41599"/>
    <cellStyle name="超链接 5 3 2 4" xfId="41600"/>
    <cellStyle name="超链接 5 3 2 4 2" xfId="41601"/>
    <cellStyle name="超链接 5 3 2 4 2 3" xfId="41602"/>
    <cellStyle name="警告文字 2" xfId="41603"/>
    <cellStyle name="超链接 5 3 2 4 2 4" xfId="41604"/>
    <cellStyle name="超链接 5 3 2 5" xfId="41605"/>
    <cellStyle name="超链接 5 3 2 5 2 2" xfId="41606"/>
    <cellStyle name="超链接 5 3 2 5 2 3" xfId="41607"/>
    <cellStyle name="超链接 5 3 2 5 2 4" xfId="41608"/>
    <cellStyle name="超链接 5 3 2 6" xfId="41609"/>
    <cellStyle name="超链接 5 3 3" xfId="41610"/>
    <cellStyle name="超链接 5 3 3 2 4" xfId="41611"/>
    <cellStyle name="超链接 5 3 3 3" xfId="41612"/>
    <cellStyle name="超链接 5 3 3 3 2" xfId="41613"/>
    <cellStyle name="汇总 2 2 8" xfId="41614"/>
    <cellStyle name="超链接 5 3 3 3 2 2" xfId="41615"/>
    <cellStyle name="汇总 2 2 9" xfId="41616"/>
    <cellStyle name="超链接 5 3 3 3 2 3" xfId="41617"/>
    <cellStyle name="超链接 5 3 3 3 2 4" xfId="41618"/>
    <cellStyle name="超链接 5 3 3 3 3" xfId="41619"/>
    <cellStyle name="超链接 5 3 3 3 4" xfId="41620"/>
    <cellStyle name="超链接 5 3 3 4" xfId="41621"/>
    <cellStyle name="超链接 5 3 3 5" xfId="41622"/>
    <cellStyle name="超链接 5 3 3 6" xfId="41623"/>
    <cellStyle name="超链接 5 3 4" xfId="41624"/>
    <cellStyle name="超链接 5 3 4 2" xfId="41625"/>
    <cellStyle name="超链接 5 3 4 2 2" xfId="41626"/>
    <cellStyle name="輸入 2 12 2 3 2" xfId="41627"/>
    <cellStyle name="超链接 5 3 4 2 3" xfId="41628"/>
    <cellStyle name="輸入 2 12 2 3 3" xfId="41629"/>
    <cellStyle name="超链接 5 3 4 2 4" xfId="41630"/>
    <cellStyle name="超链接 5 3 4 3" xfId="41631"/>
    <cellStyle name="超链接 5 3 4 4" xfId="41632"/>
    <cellStyle name="超链接 5 3 4 5" xfId="41633"/>
    <cellStyle name="超链接 5 3 5" xfId="41634"/>
    <cellStyle name="超链接 5 3 5 2" xfId="41635"/>
    <cellStyle name="超链接 5 3 5 2 4" xfId="41636"/>
    <cellStyle name="超链接 5 3 5 3" xfId="41637"/>
    <cellStyle name="超链接 5 3 5 4" xfId="41638"/>
    <cellStyle name="超链接 5 3 5 5" xfId="41639"/>
    <cellStyle name="超链接 5 3 6" xfId="41640"/>
    <cellStyle name="超链接 5 3 7" xfId="41641"/>
    <cellStyle name="超链接 5 4" xfId="41642"/>
    <cellStyle name="超链接 5 4 2" xfId="41643"/>
    <cellStyle name="超链接 5 4 2 2" xfId="41644"/>
    <cellStyle name="超链接 5 4 2 2 2" xfId="41645"/>
    <cellStyle name="超链接 5 4 2 2 3" xfId="41646"/>
    <cellStyle name="超链接 5 4 2 2 4" xfId="41647"/>
    <cellStyle name="超链接 5 4 2 3" xfId="41648"/>
    <cellStyle name="超链接 5 4 2 4" xfId="41649"/>
    <cellStyle name="超链接 5 4 2 5" xfId="41650"/>
    <cellStyle name="超链接 5 4 3" xfId="41651"/>
    <cellStyle name="輸出 2 6 6 11" xfId="41652"/>
    <cellStyle name="超链接 5 4 3 2" xfId="41653"/>
    <cellStyle name="超链接 5 4 3 2 2" xfId="41654"/>
    <cellStyle name="超链接 5 4 3 2 3" xfId="41655"/>
    <cellStyle name="超链接 5 4 3 2 4" xfId="41656"/>
    <cellStyle name="超链接 5 4 3 3" xfId="41657"/>
    <cellStyle name="超链接 5 4 3 3 2" xfId="41658"/>
    <cellStyle name="超链接 5 4 3 3 2 2" xfId="41659"/>
    <cellStyle name="超链接 5 4 3 3 2 3" xfId="41660"/>
    <cellStyle name="超链接 5 4 3 3 3" xfId="41661"/>
    <cellStyle name="超链接 5 4 3 3 4" xfId="41662"/>
    <cellStyle name="超链接 5 4 3 4" xfId="41663"/>
    <cellStyle name="超链接 5 4 3 5" xfId="41664"/>
    <cellStyle name="超链接 5 4 3 6" xfId="41665"/>
    <cellStyle name="超链接 5 4 4" xfId="41666"/>
    <cellStyle name="超链接 5 4 4 2" xfId="41667"/>
    <cellStyle name="超链接 5 4 4 2 2" xfId="41668"/>
    <cellStyle name="超链接 5 4 4 2 3" xfId="41669"/>
    <cellStyle name="超链接 5 4 4 2 4" xfId="41670"/>
    <cellStyle name="超链接 5 4 4 3" xfId="41671"/>
    <cellStyle name="超链接 5 4 4 4" xfId="41672"/>
    <cellStyle name="超链接 5 4 4 5" xfId="41673"/>
    <cellStyle name="超链接 5 4 5" xfId="41674"/>
    <cellStyle name="超链接 5 4 5 2" xfId="41675"/>
    <cellStyle name="超链接 5 4 5 2 4" xfId="41676"/>
    <cellStyle name="超链接 5 4 5 3" xfId="41677"/>
    <cellStyle name="超链接 5 4 5 4" xfId="41678"/>
    <cellStyle name="超链接 5 4 5 5" xfId="41679"/>
    <cellStyle name="超链接 5 4 6" xfId="41680"/>
    <cellStyle name="超链接 5 4 7" xfId="41681"/>
    <cellStyle name="超链接 5 4 8" xfId="41682"/>
    <cellStyle name="超链接 5 5" xfId="41683"/>
    <cellStyle name="超链接 5 5 2" xfId="41684"/>
    <cellStyle name="輸出 2 2 3 3 2 8 2" xfId="41685"/>
    <cellStyle name="超链接 5 5 2 2 2" xfId="41686"/>
    <cellStyle name="超链接 5 5 2 2 2 3" xfId="41687"/>
    <cellStyle name="超链接 5 5 2 2 2 4" xfId="41688"/>
    <cellStyle name="輸出 2 2 3 3 2 8 3" xfId="41689"/>
    <cellStyle name="超链接 5 5 2 2 3" xfId="41690"/>
    <cellStyle name="超链接 5 5 2 2 4" xfId="41691"/>
    <cellStyle name="超链接 5 5 2 4" xfId="41692"/>
    <cellStyle name="超链接 5 5 2 5" xfId="41693"/>
    <cellStyle name="超链接 5 5 3" xfId="41694"/>
    <cellStyle name="超链接 5 5 3 2" xfId="41695"/>
    <cellStyle name="超链接 5 5 3 2 2" xfId="41696"/>
    <cellStyle name="超链接 5 5 3 2 3" xfId="41697"/>
    <cellStyle name="超链接 5 5 3 2 4" xfId="41698"/>
    <cellStyle name="출력 2 2 2 10" xfId="41699"/>
    <cellStyle name="超链接 5 5 3 3" xfId="41700"/>
    <cellStyle name="超链接 5 5 3 3 2 2" xfId="41701"/>
    <cellStyle name="超链接 5 5 3 3 2 3" xfId="41702"/>
    <cellStyle name="超链接 5 5 3 3 2 4" xfId="41703"/>
    <cellStyle name="超链接 5 5 3 3 4" xfId="41704"/>
    <cellStyle name="출력 2 2 2 11" xfId="41705"/>
    <cellStyle name="超链接 5 5 3 4" xfId="41706"/>
    <cellStyle name="출력 2 2 2 12" xfId="41707"/>
    <cellStyle name="超链接 5 5 3 5" xfId="41708"/>
    <cellStyle name="출력 2 2 2 13" xfId="41709"/>
    <cellStyle name="超链接 5 5 3 6" xfId="41710"/>
    <cellStyle name="超链接 5 5 4" xfId="41711"/>
    <cellStyle name="超链接 5 5 4 2" xfId="41712"/>
    <cellStyle name="超链接 5 5 4 2 2" xfId="41713"/>
    <cellStyle name="超链接 5 5 4 2 3" xfId="41714"/>
    <cellStyle name="超链接 5 5 4 2 4" xfId="41715"/>
    <cellStyle name="超链接 5 5 4 3" xfId="41716"/>
    <cellStyle name="超链接 5 5 4 4" xfId="41717"/>
    <cellStyle name="超链接 5 5 4 5" xfId="41718"/>
    <cellStyle name="超链接 5 5 5" xfId="41719"/>
    <cellStyle name="超链接 5 5 5 2 4" xfId="41720"/>
    <cellStyle name="超链接 5 5 5 5" xfId="41721"/>
    <cellStyle name="超链接 5 5 6" xfId="41722"/>
    <cellStyle name="超链接 5 5 7" xfId="41723"/>
    <cellStyle name="超链接 5 6" xfId="41724"/>
    <cellStyle name="超链接 5 6 2" xfId="41725"/>
    <cellStyle name="超链接 5 6 2 4" xfId="41726"/>
    <cellStyle name="超链接 5 6 3 5" xfId="41727"/>
    <cellStyle name="超链接 5 7" xfId="41728"/>
    <cellStyle name="超链接 5 7 2" xfId="41729"/>
    <cellStyle name="超链接 5 7 2 2" xfId="41730"/>
    <cellStyle name="超链接 5 7 2 3" xfId="41731"/>
    <cellStyle name="超链接 5 7 2 4" xfId="41732"/>
    <cellStyle name="超链接 5 7 3 3" xfId="41733"/>
    <cellStyle name="超链接 5 7 3 4" xfId="41734"/>
    <cellStyle name="超链接 5 7 3 5" xfId="41735"/>
    <cellStyle name="超链接 5 8" xfId="41736"/>
    <cellStyle name="超链接 5 8 2" xfId="41737"/>
    <cellStyle name="超链接 5 8 2 2" xfId="41738"/>
    <cellStyle name="超链接 5 8 2 3" xfId="41739"/>
    <cellStyle name="超链接 5 8 2 4" xfId="41740"/>
    <cellStyle name="超链接 5 8 4" xfId="41741"/>
    <cellStyle name="超链接 5 8 5" xfId="41742"/>
    <cellStyle name="超链接 5 9" xfId="41743"/>
    <cellStyle name="輔色1 2 2 5" xfId="41744"/>
    <cellStyle name="超链接 5 9 2" xfId="41745"/>
    <cellStyle name="警告文字 2 3 3" xfId="41746"/>
    <cellStyle name="超链接 5 9 2 2" xfId="41747"/>
    <cellStyle name="警告文字 2 3 4" xfId="41748"/>
    <cellStyle name="超链接 5 9 2 3" xfId="41749"/>
    <cellStyle name="요약 3 11" xfId="41750"/>
    <cellStyle name="輔色1 2 2 7" xfId="41751"/>
    <cellStyle name="超链接 5 9 4" xfId="41752"/>
    <cellStyle name="요약 3 12" xfId="41753"/>
    <cellStyle name="輔色1 2 2 8" xfId="41754"/>
    <cellStyle name="超链接 5 9 5" xfId="41755"/>
    <cellStyle name="超链接 6 10" xfId="41756"/>
    <cellStyle name="超链接 6 10 2" xfId="41757"/>
    <cellStyle name="超链接 6 10 3" xfId="41758"/>
    <cellStyle name="超链接 6 11 2" xfId="41759"/>
    <cellStyle name="超链接 6 12" xfId="41760"/>
    <cellStyle name="超链接 6 13" xfId="41761"/>
    <cellStyle name="超链接 6 14" xfId="41762"/>
    <cellStyle name="超链接 6 15" xfId="41763"/>
    <cellStyle name="超链接 6 16" xfId="41764"/>
    <cellStyle name="超链接 6 17" xfId="41765"/>
    <cellStyle name="超链接 6 2 10" xfId="41766"/>
    <cellStyle name="超链接 6 2 11" xfId="41767"/>
    <cellStyle name="超链接 6 2 2 2 2 2 4" xfId="41768"/>
    <cellStyle name="超链接 6 2 2 2 4" xfId="41769"/>
    <cellStyle name="超链接 6 2 2 2 5" xfId="41770"/>
    <cellStyle name="輸出 2 2 6 2 9 3" xfId="41771"/>
    <cellStyle name="超链接 6 2 2 3 3 2" xfId="41772"/>
    <cellStyle name="超链接 6 2 2 3 3 2 2" xfId="41773"/>
    <cellStyle name="超链接 6 2 2 3 3 2 3" xfId="41774"/>
    <cellStyle name="超链接 6 2 2 3 3 2 4" xfId="41775"/>
    <cellStyle name="超链接 6 2 2 3 3 3" xfId="41776"/>
    <cellStyle name="超链接 6 2 2 3 3 4" xfId="41777"/>
    <cellStyle name="超链接 6 2 2 3 3 5" xfId="41778"/>
    <cellStyle name="超链接 6 2 2 3 4" xfId="41779"/>
    <cellStyle name="超链接 6 2 2 3 5" xfId="41780"/>
    <cellStyle name="一般 7 2 4 2" xfId="41781"/>
    <cellStyle name="超链接 6 2 2 3 6" xfId="41782"/>
    <cellStyle name="超链接 6 2 2 4 2 3" xfId="41783"/>
    <cellStyle name="超链接 6 2 2 4 2 4" xfId="41784"/>
    <cellStyle name="超链接 6 2 2 4 4" xfId="41785"/>
    <cellStyle name="超链接 6 2 2 4 5" xfId="41786"/>
    <cellStyle name="超链接 6 2 3 2 4" xfId="41787"/>
    <cellStyle name="超链接 6 2 3 3 2 2" xfId="41788"/>
    <cellStyle name="超链接 6 2 3 3 2 3" xfId="41789"/>
    <cellStyle name="超链接 6 2 3 3 2 4" xfId="41790"/>
    <cellStyle name="超链接 6 2 3 3 4" xfId="41791"/>
    <cellStyle name="超链接 6 2 3 3 5" xfId="41792"/>
    <cellStyle name="超链接 6 2 4 2" xfId="41793"/>
    <cellStyle name="超链接 6 2 4 2 2" xfId="41794"/>
    <cellStyle name="超链接 6 2 4 2 3" xfId="41795"/>
    <cellStyle name="超链接 6 2 4 3" xfId="41796"/>
    <cellStyle name="超链接 6 2 4 4" xfId="41797"/>
    <cellStyle name="超链接 6 3 2" xfId="41798"/>
    <cellStyle name="요약 3 4 2 3" xfId="41799"/>
    <cellStyle name="超链接 6 3 2 2" xfId="41800"/>
    <cellStyle name="超链接 6 3 2 2 2" xfId="41801"/>
    <cellStyle name="超链接 6 3 2 2 2 2" xfId="41802"/>
    <cellStyle name="超链接 6 3 2 2 2 4" xfId="41803"/>
    <cellStyle name="超链接 6 3 2 2 3" xfId="41804"/>
    <cellStyle name="超链接 6 3 2 2 4" xfId="41805"/>
    <cellStyle name="超链接 6 3 2 2 5" xfId="41806"/>
    <cellStyle name="超链接 6 3 2 3" xfId="41807"/>
    <cellStyle name="超链接 6 3 2 4" xfId="41808"/>
    <cellStyle name="超链接 6 3 2 5" xfId="41809"/>
    <cellStyle name="超链接 6 3 3 2 2" xfId="41810"/>
    <cellStyle name="超链接 6 3 3 2 3" xfId="41811"/>
    <cellStyle name="超链接 6 3 3 2 4" xfId="41812"/>
    <cellStyle name="一般 5 2 6" xfId="41813"/>
    <cellStyle name="超链接 6 3 3 3 2" xfId="41814"/>
    <cellStyle name="超链接 6 3 3 3 2 2" xfId="41815"/>
    <cellStyle name="超链接 6 3 3 3 2 3" xfId="41816"/>
    <cellStyle name="超链接 6 3 3 3 2 4" xfId="41817"/>
    <cellStyle name="一般 5 2 7" xfId="41818"/>
    <cellStyle name="超链接 6 3 3 3 3" xfId="41819"/>
    <cellStyle name="超链接 6 3 3 3 4" xfId="41820"/>
    <cellStyle name="超链接 6 3 3 4" xfId="41821"/>
    <cellStyle name="检查单元格 2 2 2 2" xfId="41822"/>
    <cellStyle name="超链接 6 3 3 5" xfId="41823"/>
    <cellStyle name="检查单元格 2 2 2 3" xfId="41824"/>
    <cellStyle name="超链接 6 3 3 6" xfId="41825"/>
    <cellStyle name="超链接 6 3 4 2 4" xfId="41826"/>
    <cellStyle name="超链接 6 3 4 4" xfId="41827"/>
    <cellStyle name="超链接 6 3 5 2 2" xfId="41828"/>
    <cellStyle name="超链接 6 3 5 2 3" xfId="41829"/>
    <cellStyle name="입력 2 2 2" xfId="41830"/>
    <cellStyle name="超链接 6 3 5 2 4" xfId="41831"/>
    <cellStyle name="超链接 6 3 5 3" xfId="41832"/>
    <cellStyle name="超链接 6 3 5 4" xfId="41833"/>
    <cellStyle name="超链接 6 3 5 5" xfId="41834"/>
    <cellStyle name="超链接 6 4 2" xfId="41835"/>
    <cellStyle name="超链接 6 4 2 2" xfId="41836"/>
    <cellStyle name="超链接 6 4 2 3" xfId="41837"/>
    <cellStyle name="超链接 6 4 2 4" xfId="41838"/>
    <cellStyle name="超链接 6 4 3" xfId="41839"/>
    <cellStyle name="超链接 6 4 3 2" xfId="41840"/>
    <cellStyle name="超链接 6 4 3 2 3" xfId="41841"/>
    <cellStyle name="超链接 6 4 3 3" xfId="41842"/>
    <cellStyle name="超链接 6 4 3 4" xfId="41843"/>
    <cellStyle name="超链接 6 4 3 5" xfId="41844"/>
    <cellStyle name="超链接 6 4 4" xfId="41845"/>
    <cellStyle name="超链接 6 4 6" xfId="41846"/>
    <cellStyle name="超链接 6 5" xfId="41847"/>
    <cellStyle name="超链接 6 5 2" xfId="41848"/>
    <cellStyle name="超链接 6 5 3" xfId="41849"/>
    <cellStyle name="超链接 6 5 3 2 3" xfId="41850"/>
    <cellStyle name="超链接 6 5 3 2 4" xfId="41851"/>
    <cellStyle name="超链接 6 5 3 4" xfId="41852"/>
    <cellStyle name="超链接 6 5 3 5" xfId="41853"/>
    <cellStyle name="超链接 6 5 4" xfId="41854"/>
    <cellStyle name="超链接 6 5 6" xfId="41855"/>
    <cellStyle name="超链接 6 6" xfId="41856"/>
    <cellStyle name="超链接 6 6 2" xfId="41857"/>
    <cellStyle name="超链接 6 7" xfId="41858"/>
    <cellStyle name="千位[0]_pldt" xfId="41859"/>
    <cellStyle name="超链接 6 7 2" xfId="41860"/>
    <cellStyle name="超链接 6 7 4" xfId="41861"/>
    <cellStyle name="超链接 6 8" xfId="41862"/>
    <cellStyle name="超链接 6 8 2" xfId="41863"/>
    <cellStyle name="超链接 7 10" xfId="41864"/>
    <cellStyle name="超链接 7 11" xfId="41865"/>
    <cellStyle name="超链接 7 12" xfId="41866"/>
    <cellStyle name="一般 8 3 2 3" xfId="41867"/>
    <cellStyle name="超链接 7 14" xfId="41868"/>
    <cellStyle name="超链接 7 2 2 2" xfId="41869"/>
    <cellStyle name="超链接 7 2 2 2 2" xfId="41870"/>
    <cellStyle name="超链接 7 2 2 2 3" xfId="41871"/>
    <cellStyle name="超链接 7 2 2 2 4" xfId="41872"/>
    <cellStyle name="超链接 7 2 2 3" xfId="41873"/>
    <cellStyle name="超链接 7 2 2 3 2" xfId="41874"/>
    <cellStyle name="超链接 7 2 2 3 2 2" xfId="41875"/>
    <cellStyle name="超链接 7 2 2 3 2 3" xfId="41876"/>
    <cellStyle name="超链接 7 2 2 3 2 4" xfId="41877"/>
    <cellStyle name="超链接 7 2 2 3 4" xfId="41878"/>
    <cellStyle name="超链接 7 2 2 3 5" xfId="41879"/>
    <cellStyle name="超链接 7 2 2 4" xfId="41880"/>
    <cellStyle name="超链接 7 2 2 5" xfId="41881"/>
    <cellStyle name="輸出 2 5 3 3 2 9 2" xfId="41882"/>
    <cellStyle name="超链接 7 2 3" xfId="41883"/>
    <cellStyle name="超链接 7 2 3 2" xfId="41884"/>
    <cellStyle name="超链接 7 2 3 3" xfId="41885"/>
    <cellStyle name="輸出 2 5 3 3 2 9 3" xfId="41886"/>
    <cellStyle name="超链接 7 2 4" xfId="41887"/>
    <cellStyle name="超链接 7 2 4 2" xfId="41888"/>
    <cellStyle name="超链接 7 2 4 3" xfId="41889"/>
    <cellStyle name="超链接 7 2 4 4" xfId="41890"/>
    <cellStyle name="超链接 7 2 4 5" xfId="41891"/>
    <cellStyle name="超链接 7 2 5" xfId="41892"/>
    <cellStyle name="超链接 7 2 6" xfId="41893"/>
    <cellStyle name="超链接 7 2 7" xfId="41894"/>
    <cellStyle name="超链接 7 3" xfId="41895"/>
    <cellStyle name="注释 2 3 3 11" xfId="41896"/>
    <cellStyle name="超链接 7 3 2 2 2" xfId="41897"/>
    <cellStyle name="超链接 7 3 2 2 2 2" xfId="41898"/>
    <cellStyle name="超链接 7 3 2 2 2 3" xfId="41899"/>
    <cellStyle name="超链接 7 3 2 2 2 4" xfId="41900"/>
    <cellStyle name="注释 2 3 3 12" xfId="41901"/>
    <cellStyle name="超链接 7 3 2 2 3" xfId="41902"/>
    <cellStyle name="超链接 7 3 2 2 4" xfId="41903"/>
    <cellStyle name="超链接 7 3 2 2 5" xfId="41904"/>
    <cellStyle name="超链接 7 3 3" xfId="41905"/>
    <cellStyle name="超链接 7 3 3 2" xfId="41906"/>
    <cellStyle name="超链接 7 3 4" xfId="41907"/>
    <cellStyle name="超链接 7 3 4 2" xfId="41908"/>
    <cellStyle name="超链接 7 3 5" xfId="41909"/>
    <cellStyle name="超链接 7 3 5 2" xfId="41910"/>
    <cellStyle name="超链接 7 3 5 2 2" xfId="41911"/>
    <cellStyle name="超链接 7 3 5 2 3" xfId="41912"/>
    <cellStyle name="合計 2 5 2 3" xfId="41913"/>
    <cellStyle name="超链接 7 3 5 5" xfId="41914"/>
    <cellStyle name="超链接 7 3 6" xfId="41915"/>
    <cellStyle name="超链接 7 3 7" xfId="41916"/>
    <cellStyle name="超链接 7 3 8" xfId="41917"/>
    <cellStyle name="輸入 2 3 5 2 2" xfId="41918"/>
    <cellStyle name="超链接 7 4" xfId="41919"/>
    <cellStyle name="輸入 2 3 5 2 2 2" xfId="41920"/>
    <cellStyle name="超链接 7 4 2" xfId="41921"/>
    <cellStyle name="超链接 7 4 2 2" xfId="41922"/>
    <cellStyle name="超链接 7 4 2 3" xfId="41923"/>
    <cellStyle name="超链接 7 4 2 4" xfId="41924"/>
    <cellStyle name="輸入 2 3 5 2 2 3" xfId="41925"/>
    <cellStyle name="超链接 7 4 3" xfId="41926"/>
    <cellStyle name="超链接 7 4 3 2" xfId="41927"/>
    <cellStyle name="超链接 7 4 3 3" xfId="41928"/>
    <cellStyle name="超链接 7 4 3 4" xfId="41929"/>
    <cellStyle name="超链接 7 4 3 5" xfId="41930"/>
    <cellStyle name="超链接 7 4 4" xfId="41931"/>
    <cellStyle name="超链接 7 4 5" xfId="41932"/>
    <cellStyle name="超链接 7 4 6" xfId="41933"/>
    <cellStyle name="輸入 2 3 5 2 3" xfId="41934"/>
    <cellStyle name="超链接 7 5" xfId="41935"/>
    <cellStyle name="輸入 2 3 5 2 3 2" xfId="41936"/>
    <cellStyle name="超链接 7 5 2" xfId="41937"/>
    <cellStyle name="輸入 2 3 5 2 3 3" xfId="41938"/>
    <cellStyle name="超链接 7 5 3" xfId="41939"/>
    <cellStyle name="超链接 7 5 4" xfId="41940"/>
    <cellStyle name="超链接 7 5 5" xfId="41941"/>
    <cellStyle name="輸入 2 3 5 2 4" xfId="41942"/>
    <cellStyle name="超链接 7 6" xfId="41943"/>
    <cellStyle name="輸入 2 3 5 2 4 2" xfId="41944"/>
    <cellStyle name="超链接 7 6 2" xfId="41945"/>
    <cellStyle name="超链接 7 6 4" xfId="41946"/>
    <cellStyle name="超链接 7 6 5" xfId="41947"/>
    <cellStyle name="輸入 2 3 5 2 5" xfId="41948"/>
    <cellStyle name="超链接 7 7" xfId="41949"/>
    <cellStyle name="輸入 2 3 5 2 5 2" xfId="41950"/>
    <cellStyle name="超链接 7 7 2" xfId="41951"/>
    <cellStyle name="輸入 2 3 5 2 6" xfId="41952"/>
    <cellStyle name="超链接 7 8" xfId="41953"/>
    <cellStyle name="輸入 2 3 5 2 6 2" xfId="41954"/>
    <cellStyle name="超链接 7 8 2" xfId="41955"/>
    <cellStyle name="輸入 2 3 5 2 7" xfId="41956"/>
    <cellStyle name="超链接 7 9" xfId="41957"/>
    <cellStyle name="超链接 8 2" xfId="41958"/>
    <cellStyle name="超链接 8 2 2" xfId="41959"/>
    <cellStyle name="超链接 8 2 2 2" xfId="41960"/>
    <cellStyle name="超链接 8 2 2 2 2" xfId="41961"/>
    <cellStyle name="超链接 8 2 2 2 3" xfId="41962"/>
    <cellStyle name="超链接 8 2 2 2 4" xfId="41963"/>
    <cellStyle name="超链接 8 2 2 3" xfId="41964"/>
    <cellStyle name="超链接 8 2 3" xfId="41965"/>
    <cellStyle name="超链接 8 2 3 2" xfId="41966"/>
    <cellStyle name="超链接 8 2 4" xfId="41967"/>
    <cellStyle name="超链接 8 2 4 2" xfId="41968"/>
    <cellStyle name="超链接 8 2 5" xfId="41969"/>
    <cellStyle name="超链接 8 2 6" xfId="41970"/>
    <cellStyle name="超链接 8 2 7" xfId="41971"/>
    <cellStyle name="超链接 8 3" xfId="41972"/>
    <cellStyle name="超链接 8 3 2" xfId="41973"/>
    <cellStyle name="超链接 8 3 2 2" xfId="41974"/>
    <cellStyle name="超链接 8 3 2 2 2" xfId="41975"/>
    <cellStyle name="超链接 8 3 2 2 2 2" xfId="41976"/>
    <cellStyle name="超链接 8 3 2 2 2 2 2" xfId="41977"/>
    <cellStyle name="超链接 8 3 2 2 2 2 3" xfId="41978"/>
    <cellStyle name="超链接 8 3 2 2 2 2 4" xfId="41979"/>
    <cellStyle name="超链接 8 3 2 2 2 3" xfId="41980"/>
    <cellStyle name="超链接 8 3 2 2 2 3 2" xfId="41981"/>
    <cellStyle name="超链接 8 3 2 2 2 4" xfId="41982"/>
    <cellStyle name="合計 2 3 3 3 2 10" xfId="41983"/>
    <cellStyle name="超链接 8 3 2 2 2 5" xfId="41984"/>
    <cellStyle name="超链接 8 3 2 2 3" xfId="41985"/>
    <cellStyle name="超链接 8 3 2 2 4" xfId="41986"/>
    <cellStyle name="超链接 8 3 2 2 5" xfId="41987"/>
    <cellStyle name="超链接 8 3 2 3" xfId="41988"/>
    <cellStyle name="超链接 8 3 2 3 2" xfId="41989"/>
    <cellStyle name="超链接 8 3 2 3 2 2 3" xfId="41990"/>
    <cellStyle name="超链接 8 3 2 3 2 2 4" xfId="41991"/>
    <cellStyle name="超链接 8 3 2 3 3" xfId="41992"/>
    <cellStyle name="超链接 8 3 2 3 5" xfId="41993"/>
    <cellStyle name="超链接 8 3 3" xfId="41994"/>
    <cellStyle name="超链接 8 3 3 2" xfId="41995"/>
    <cellStyle name="超链接 8 3 3 2 2 2 2" xfId="41996"/>
    <cellStyle name="超链接 8 3 3 2 2 2 3" xfId="41997"/>
    <cellStyle name="注释 2 7 3 2" xfId="41998"/>
    <cellStyle name="超链接 8 3 3 2 2 2 4" xfId="41999"/>
    <cellStyle name="輸出 2 4 3 2 2 4 2" xfId="42000"/>
    <cellStyle name="超链接 8 3 3 2 2 3" xfId="42001"/>
    <cellStyle name="超链接 8 3 3 2 2 3 2" xfId="42002"/>
    <cellStyle name="一般 680 8 2 2" xfId="42003"/>
    <cellStyle name="輸出 2 4 3 2 2 4 3" xfId="42004"/>
    <cellStyle name="超链接 8 3 3 2 2 4" xfId="42005"/>
    <cellStyle name="超链接 8 3 3 2 2 5" xfId="42006"/>
    <cellStyle name="超链接 8 3 3 2 3 2" xfId="42007"/>
    <cellStyle name="超链接 8 3 3 2 4" xfId="42008"/>
    <cellStyle name="超链接 8 3 3 2 5" xfId="42009"/>
    <cellStyle name="超链接 8 3 3 2 6" xfId="42010"/>
    <cellStyle name="超链接 8 3 3 3" xfId="42011"/>
    <cellStyle name="超链接 8 3 3 3 2" xfId="42012"/>
    <cellStyle name="超链接 8 3 3 3 3" xfId="42013"/>
    <cellStyle name="超链接 8 3 3 3 3 2" xfId="42014"/>
    <cellStyle name="超链接 8 3 3 3 4" xfId="42015"/>
    <cellStyle name="超链接 8 3 3 3 5" xfId="42016"/>
    <cellStyle name="超链接 8 3 4" xfId="42017"/>
    <cellStyle name="超链接 8 3 4 2" xfId="42018"/>
    <cellStyle name="超链接 8 3 4 2 2" xfId="42019"/>
    <cellStyle name="超链接 8 3 4 2 2 2 2" xfId="42020"/>
    <cellStyle name="超链接 8 3 4 2 2 3" xfId="42021"/>
    <cellStyle name="超链接 8 3 4 2 2 4" xfId="42022"/>
    <cellStyle name="超链接 8 3 4 2 3" xfId="42023"/>
    <cellStyle name="超链接 8 3 4 2 4" xfId="42024"/>
    <cellStyle name="超链接 8 3 4 2 5" xfId="42025"/>
    <cellStyle name="超链接 8 3 4 3" xfId="42026"/>
    <cellStyle name="超链接 8 3 4 3 2" xfId="42027"/>
    <cellStyle name="超链接 8 3 5" xfId="42028"/>
    <cellStyle name="超链接 8 3 5 2" xfId="42029"/>
    <cellStyle name="超链接 8 3 6" xfId="42030"/>
    <cellStyle name="超链接 8 3 7" xfId="42031"/>
    <cellStyle name="輸入 2 3 5 3 3" xfId="42032"/>
    <cellStyle name="超链接 8 5" xfId="42033"/>
    <cellStyle name="超链接 8 5 2" xfId="42034"/>
    <cellStyle name="超链接 8 5 2 2 2 4" xfId="42035"/>
    <cellStyle name="超链接 8 5 2 2 3" xfId="42036"/>
    <cellStyle name="输出 2 6 2 3" xfId="42037"/>
    <cellStyle name="超链接 8 5 2 2 3 2" xfId="42038"/>
    <cellStyle name="超链接 8 5 2 2 4" xfId="42039"/>
    <cellStyle name="超链接 8 5 2 2 5" xfId="42040"/>
    <cellStyle name="超链接 8 5 2 3" xfId="42041"/>
    <cellStyle name="超链接 8 5 3" xfId="42042"/>
    <cellStyle name="超链接 8 5 3 2" xfId="42043"/>
    <cellStyle name="超链接 8 5 3 2 3" xfId="42044"/>
    <cellStyle name="超链接 8 5 3 2 4" xfId="42045"/>
    <cellStyle name="超链接 8 5 3 3" xfId="42046"/>
    <cellStyle name="超链接 8 5 3 4" xfId="42047"/>
    <cellStyle name="超链接 8 5 3 5" xfId="42048"/>
    <cellStyle name="超链接 8 5 4" xfId="42049"/>
    <cellStyle name="超链接 8 5 4 2" xfId="42050"/>
    <cellStyle name="超链接 8 5 5" xfId="42051"/>
    <cellStyle name="요약 2 2 2 2 2" xfId="42052"/>
    <cellStyle name="超链接 8 5 6" xfId="42053"/>
    <cellStyle name="요약 2 2 2 2 3" xfId="42054"/>
    <cellStyle name="超链接 8 5 7" xfId="42055"/>
    <cellStyle name="超链接 8 6" xfId="42056"/>
    <cellStyle name="超链接 8 6 2" xfId="42057"/>
    <cellStyle name="超链接 8 6 5" xfId="42058"/>
    <cellStyle name="超链接 8 7 2" xfId="42059"/>
    <cellStyle name="合計 2 2 2 4 2 10" xfId="42060"/>
    <cellStyle name="超链接 9" xfId="42061"/>
    <cellStyle name="超链接 9 10" xfId="42062"/>
    <cellStyle name="超链接 9 11" xfId="42063"/>
    <cellStyle name="超链接 9 2" xfId="42064"/>
    <cellStyle name="超链接 9 2 2" xfId="42065"/>
    <cellStyle name="超链接 9 2 2 2 3" xfId="42066"/>
    <cellStyle name="超链接 9 2 3" xfId="42067"/>
    <cellStyle name="超链接 9 2 4" xfId="42068"/>
    <cellStyle name="超链接 9 2 5" xfId="42069"/>
    <cellStyle name="超链接 9 3" xfId="42070"/>
    <cellStyle name="超链接 9 3 2" xfId="42071"/>
    <cellStyle name="超链接 9 3 2 2" xfId="42072"/>
    <cellStyle name="超链接 9 3 3" xfId="42073"/>
    <cellStyle name="超链接 9 3 3 2" xfId="42074"/>
    <cellStyle name="超链接 9 3 3 2 2" xfId="42075"/>
    <cellStyle name="超链接 9 3 3 2 3" xfId="42076"/>
    <cellStyle name="超链接 9 3 3 2 4" xfId="42077"/>
    <cellStyle name="超链接 9 3 4" xfId="42078"/>
    <cellStyle name="超链接 9 3 5" xfId="42079"/>
    <cellStyle name="超链接 9 3 6" xfId="42080"/>
    <cellStyle name="輸入 2 3 5 4 2" xfId="42081"/>
    <cellStyle name="超链接 9 4" xfId="42082"/>
    <cellStyle name="超链接 9 4 2" xfId="42083"/>
    <cellStyle name="超链接 9 4 2 2" xfId="42084"/>
    <cellStyle name="超链接 9 4 3" xfId="42085"/>
    <cellStyle name="超链接 9 4 4" xfId="42086"/>
    <cellStyle name="超链接 9 4 5" xfId="42087"/>
    <cellStyle name="輸入 2 3 5 4 3" xfId="42088"/>
    <cellStyle name="超链接 9 5" xfId="42089"/>
    <cellStyle name="超链接 9 5 2" xfId="42090"/>
    <cellStyle name="超链接 9 5 2 4" xfId="42091"/>
    <cellStyle name="超链接 9 5 3" xfId="42092"/>
    <cellStyle name="超链接 9 5 4" xfId="42093"/>
    <cellStyle name="超链接 9 5 5" xfId="42094"/>
    <cellStyle name="超链接 9 6" xfId="42095"/>
    <cellStyle name="超链接 9 6 2" xfId="42096"/>
    <cellStyle name="超链接 9 7" xfId="42097"/>
    <cellStyle name="超链接 9 7 2" xfId="42098"/>
    <cellStyle name="超链接 9 8" xfId="42099"/>
    <cellStyle name="超链接 9 9" xfId="42100"/>
    <cellStyle name="出力" xfId="42101"/>
    <cellStyle name="悪い" xfId="42102"/>
    <cellStyle name="悪い 3" xfId="42103"/>
    <cellStyle name="輔色1 2 11" xfId="42104"/>
    <cellStyle name="輔色1 2 12" xfId="42105"/>
    <cellStyle name="輔色1 2 13" xfId="42106"/>
    <cellStyle name="輔色1 2 14" xfId="42107"/>
    <cellStyle name="輔色1 2 15" xfId="42108"/>
    <cellStyle name="輔色1 2 2 2 2" xfId="42109"/>
    <cellStyle name="輔色1 2 2 2 3" xfId="42110"/>
    <cellStyle name="輔色1 2 2 2 4" xfId="42111"/>
    <cellStyle name="輔色1 2 2 2 5" xfId="42112"/>
    <cellStyle name="輔色1 2 2 3" xfId="42113"/>
    <cellStyle name="輔色1 2 2 3 3" xfId="42114"/>
    <cellStyle name="輔色1 2 2 4" xfId="42115"/>
    <cellStyle name="輔色1 2 3 2" xfId="42116"/>
    <cellStyle name="輔色1 2 3 2 3" xfId="42117"/>
    <cellStyle name="輔色1 2 3 2 4" xfId="42118"/>
    <cellStyle name="輔色1 2 3 2 5" xfId="42119"/>
    <cellStyle name="輔色1 2 3 2 6" xfId="42120"/>
    <cellStyle name="輔色1 2 3 3" xfId="42121"/>
    <cellStyle name="輔色1 2 3 3 2" xfId="42122"/>
    <cellStyle name="輔色1 2 3 3 3" xfId="42123"/>
    <cellStyle name="輔色1 2 3 4" xfId="42124"/>
    <cellStyle name="輔色1 2 3 5" xfId="42125"/>
    <cellStyle name="輔色1 2 3 6" xfId="42126"/>
    <cellStyle name="輔色1 2 4 3 2" xfId="42127"/>
    <cellStyle name="輔色1 2 4 4" xfId="42128"/>
    <cellStyle name="輔色1 2 5 2" xfId="42129"/>
    <cellStyle name="輔色1 2 5 2 2" xfId="42130"/>
    <cellStyle name="輔色1 2 5 2 3" xfId="42131"/>
    <cellStyle name="輔色1 2 5 2 4" xfId="42132"/>
    <cellStyle name="輔色1 2 5 2 5" xfId="42133"/>
    <cellStyle name="輸入 2 5 3 3 2 10" xfId="42134"/>
    <cellStyle name="輔色1 2 5 3" xfId="42135"/>
    <cellStyle name="輔色1 2 5 3 2" xfId="42136"/>
    <cellStyle name="輔色1 2 5 3 3" xfId="42137"/>
    <cellStyle name="輸入 2 5 3 3 2 11" xfId="42138"/>
    <cellStyle name="輔色1 2 5 4" xfId="42139"/>
    <cellStyle name="輔色1 2 5 5" xfId="42140"/>
    <cellStyle name="輔色1 2 5 6" xfId="42141"/>
    <cellStyle name="輔色1 2 6 2" xfId="42142"/>
    <cellStyle name="輔色1 2 6 2 2" xfId="42143"/>
    <cellStyle name="輔色1 2 6 2 3" xfId="42144"/>
    <cellStyle name="輔色1 2 6 2 4" xfId="42145"/>
    <cellStyle name="輔色1 2 6 3" xfId="42146"/>
    <cellStyle name="輔色1 2 6 3 2" xfId="42147"/>
    <cellStyle name="輔色1 2 6 5" xfId="42148"/>
    <cellStyle name="輔色1 2 6 6" xfId="42149"/>
    <cellStyle name="輔色1 2 7 2" xfId="42150"/>
    <cellStyle name="輔色1 2 7 2 2" xfId="42151"/>
    <cellStyle name="輔色1 2 7 3" xfId="42152"/>
    <cellStyle name="輔色1 2 7 4" xfId="42153"/>
    <cellStyle name="輔色1 2 7 5" xfId="42154"/>
    <cellStyle name="輔色1 2 8" xfId="42155"/>
    <cellStyle name="輔色1 2 8 2" xfId="42156"/>
    <cellStyle name="輔色1 2 8 2 2" xfId="42157"/>
    <cellStyle name="輔色1 2 8 3" xfId="42158"/>
    <cellStyle name="輔色1 2 8 4" xfId="42159"/>
    <cellStyle name="輔色1 2 9" xfId="42160"/>
    <cellStyle name="輔色1 2 9 2" xfId="42161"/>
    <cellStyle name="輔色1 4 2" xfId="42162"/>
    <cellStyle name="輔色1 5 2" xfId="42163"/>
    <cellStyle name="輔色1 6" xfId="42164"/>
    <cellStyle name="輔色1 6 2" xfId="42165"/>
    <cellStyle name="輔色1 7" xfId="42166"/>
    <cellStyle name="輔色1 7 2" xfId="42167"/>
    <cellStyle name="輔色1 8" xfId="42168"/>
    <cellStyle name="輔色1 8 2" xfId="42169"/>
    <cellStyle name="輔色1 9" xfId="42170"/>
    <cellStyle name="輔色1 9 2" xfId="42171"/>
    <cellStyle name="輔色2 2 11" xfId="42172"/>
    <cellStyle name="輔色2 2 12" xfId="42173"/>
    <cellStyle name="輔色2 2 13" xfId="42174"/>
    <cellStyle name="輔色2 2 14" xfId="42175"/>
    <cellStyle name="輔色2 2 15" xfId="42176"/>
    <cellStyle name="輔色2 2 2 2" xfId="42177"/>
    <cellStyle name="輔色2 2 2 2 2" xfId="42178"/>
    <cellStyle name="輔色2 2 2 2 2 2" xfId="42179"/>
    <cellStyle name="輔色2 2 2 2 3" xfId="42180"/>
    <cellStyle name="輔色2 2 2 2 4" xfId="42181"/>
    <cellStyle name="輔色2 2 2 2 5" xfId="42182"/>
    <cellStyle name="輔色2 2 2 2 6" xfId="42183"/>
    <cellStyle name="輔色2 2 2 3" xfId="42184"/>
    <cellStyle name="輔色2 2 2 3 3" xfId="42185"/>
    <cellStyle name="輔色2 2 2 4" xfId="42186"/>
    <cellStyle name="輔色2 2 2 5" xfId="42187"/>
    <cellStyle name="輔色2 2 2 6" xfId="42188"/>
    <cellStyle name="輔色2 2 2 7" xfId="42189"/>
    <cellStyle name="輔色2 2 2 8" xfId="42190"/>
    <cellStyle name="輔色2 2 2 9" xfId="42191"/>
    <cellStyle name="說明文字 2 5 6" xfId="42192"/>
    <cellStyle name="輔色2 2 3 2" xfId="42193"/>
    <cellStyle name="輔色2 2 3 2 2" xfId="42194"/>
    <cellStyle name="輔色2 2 3 2 2 2" xfId="42195"/>
    <cellStyle name="輔色2 2 3 2 3" xfId="42196"/>
    <cellStyle name="輔色2 2 3 2 4" xfId="42197"/>
    <cellStyle name="輔色2 2 3 2 5" xfId="42198"/>
    <cellStyle name="輔色2 2 3 2 6" xfId="42199"/>
    <cellStyle name="輔色2 2 3 3" xfId="42200"/>
    <cellStyle name="輔色2 2 3 3 3" xfId="42201"/>
    <cellStyle name="輔色2 2 3 4" xfId="42202"/>
    <cellStyle name="輔色2 2 4 2 2" xfId="42203"/>
    <cellStyle name="輔色2 2 4 2 3" xfId="42204"/>
    <cellStyle name="輔色2 2 4 3" xfId="42205"/>
    <cellStyle name="輔色2 2 4 3 2" xfId="42206"/>
    <cellStyle name="輸入 2 5 5 10" xfId="42207"/>
    <cellStyle name="輔色2 2 4 4" xfId="42208"/>
    <cellStyle name="輔色2 2 5 2" xfId="42209"/>
    <cellStyle name="輔色2 2 5 2 2" xfId="42210"/>
    <cellStyle name="輔色2 2 5 2 2 2" xfId="42211"/>
    <cellStyle name="輔色2 2 5 2 3" xfId="42212"/>
    <cellStyle name="輔色2 2 5 2 5" xfId="42213"/>
    <cellStyle name="輔色2 2 5 3" xfId="42214"/>
    <cellStyle name="輔色2 2 5 3 2" xfId="42215"/>
    <cellStyle name="輔色2 2 5 3 3" xfId="42216"/>
    <cellStyle name="輔色2 2 5 4" xfId="42217"/>
    <cellStyle name="輔色2 2 5 5" xfId="42218"/>
    <cellStyle name="輔色2 2 5 6" xfId="42219"/>
    <cellStyle name="輔色2 2 6 2" xfId="42220"/>
    <cellStyle name="요약 3 2 11" xfId="42221"/>
    <cellStyle name="輔色2 2 6 2 2" xfId="42222"/>
    <cellStyle name="輔色2 2 6 2 2 2" xfId="42223"/>
    <cellStyle name="요약 3 2 12" xfId="42224"/>
    <cellStyle name="輔色2 2 6 2 3" xfId="42225"/>
    <cellStyle name="輔色2 2 6 2 4" xfId="42226"/>
    <cellStyle name="輔色2 2 6 3" xfId="42227"/>
    <cellStyle name="輔色2 2 6 3 2" xfId="42228"/>
    <cellStyle name="輔色2 2 6 4" xfId="42229"/>
    <cellStyle name="計算方式 2 12 6 3" xfId="42230"/>
    <cellStyle name="輔色2 2 7" xfId="42231"/>
    <cellStyle name="輔色2 2 7 2" xfId="42232"/>
    <cellStyle name="輔色2 2 7 3" xfId="42233"/>
    <cellStyle name="輔色2 2 7 4" xfId="42234"/>
    <cellStyle name="輔色2 2 8 2" xfId="42235"/>
    <cellStyle name="輔色2 2 8 3" xfId="42236"/>
    <cellStyle name="輔色2 2 8 4" xfId="42237"/>
    <cellStyle name="輔色2 2 9 2" xfId="42238"/>
    <cellStyle name="輔色2 6 2" xfId="42239"/>
    <cellStyle name="輔色2 7" xfId="42240"/>
    <cellStyle name="輔色2 7 2" xfId="42241"/>
    <cellStyle name="輔色2 8" xfId="42242"/>
    <cellStyle name="輔色2 8 2" xfId="42243"/>
    <cellStyle name="輔色2 9" xfId="42244"/>
    <cellStyle name="輔色2 9 2" xfId="42245"/>
    <cellStyle name="輔色3 2 12" xfId="42246"/>
    <cellStyle name="输出 2 2 2 3 2 9 2" xfId="42247"/>
    <cellStyle name="輔色3 2 13" xfId="42248"/>
    <cellStyle name="输出 2 2 2 3 2 9 3" xfId="42249"/>
    <cellStyle name="輔色3 2 14" xfId="42250"/>
    <cellStyle name="輔色3 2 2" xfId="42251"/>
    <cellStyle name="輔色3 2 2 2 2" xfId="42252"/>
    <cellStyle name="輔色3 2 2 2 2 2" xfId="42253"/>
    <cellStyle name="輔色3 2 2 2 3" xfId="42254"/>
    <cellStyle name="輔色3 2 2 2 6" xfId="42255"/>
    <cellStyle name="輔色3 2 2 3 2" xfId="42256"/>
    <cellStyle name="輔色3 2 2 3 3" xfId="42257"/>
    <cellStyle name="輔色3 2 2 8" xfId="42258"/>
    <cellStyle name="輔色3 2 2 9" xfId="42259"/>
    <cellStyle name="輔色3 2 3" xfId="42260"/>
    <cellStyle name="輔色3 2 3 2" xfId="42261"/>
    <cellStyle name="輔色3 2 3 2 2" xfId="42262"/>
    <cellStyle name="輔色3 2 3 2 2 2" xfId="42263"/>
    <cellStyle name="輔色3 2 3 3" xfId="42264"/>
    <cellStyle name="輔色3 2 3 3 2" xfId="42265"/>
    <cellStyle name="輔色3 2 3 3 3" xfId="42266"/>
    <cellStyle name="輔色3 2 3 4" xfId="42267"/>
    <cellStyle name="輔色3 2 4 2 2" xfId="42268"/>
    <cellStyle name="輔色3 2 4 3 2" xfId="42269"/>
    <cellStyle name="輔色3 2 5" xfId="42270"/>
    <cellStyle name="輔色3 2 5 2 2 2" xfId="42271"/>
    <cellStyle name="輔色3 2 5 2 3" xfId="42272"/>
    <cellStyle name="輔色3 2 5 2 4" xfId="42273"/>
    <cellStyle name="着色 3 2" xfId="42274"/>
    <cellStyle name="輔色3 2 5 2 5" xfId="42275"/>
    <cellStyle name="輔色3 2 5 3 2" xfId="42276"/>
    <cellStyle name="輔色3 2 5 3 3" xfId="42277"/>
    <cellStyle name="輔色3 2 5 4" xfId="42278"/>
    <cellStyle name="輔色3 2 5 5" xfId="42279"/>
    <cellStyle name="輔色3 2 5 6" xfId="42280"/>
    <cellStyle name="輔色3 2 6 2 2 2" xfId="42281"/>
    <cellStyle name="輔色3 2 6 2 3" xfId="42282"/>
    <cellStyle name="輔色3 2 6 2 4" xfId="42283"/>
    <cellStyle name="輔色3 2 6 3 2" xfId="42284"/>
    <cellStyle name="輔色3 2 6 4" xfId="42285"/>
    <cellStyle name="輔色3 2 7" xfId="42286"/>
    <cellStyle name="輔色3 2 7 2" xfId="42287"/>
    <cellStyle name="輔色3 2 7 3" xfId="42288"/>
    <cellStyle name="輔色3 2 7 4" xfId="42289"/>
    <cellStyle name="輔色3 2 8" xfId="42290"/>
    <cellStyle name="輔色3 2 8 2" xfId="42291"/>
    <cellStyle name="輔色3 2 8 3" xfId="42292"/>
    <cellStyle name="輔色3 2 8 4" xfId="42293"/>
    <cellStyle name="輔色3 2 9 2" xfId="42294"/>
    <cellStyle name="輔色3 3 2" xfId="42295"/>
    <cellStyle name="輔色3 3 3" xfId="42296"/>
    <cellStyle name="輸出 2 2 2 4 7 2" xfId="42297"/>
    <cellStyle name="輔色3 4" xfId="42298"/>
    <cellStyle name="輔色3 4 2" xfId="42299"/>
    <cellStyle name="輔色3 4 3" xfId="42300"/>
    <cellStyle name="輸出 2 2 2 4 7 3" xfId="42301"/>
    <cellStyle name="輔色3 5" xfId="42302"/>
    <cellStyle name="輔色3 5 2" xfId="42303"/>
    <cellStyle name="輔色3 5 3" xfId="42304"/>
    <cellStyle name="輔色3 6" xfId="42305"/>
    <cellStyle name="輔色3 7" xfId="42306"/>
    <cellStyle name="輔色3 7 2" xfId="42307"/>
    <cellStyle name="輔色3 8" xfId="42308"/>
    <cellStyle name="輔色3 8 2" xfId="42309"/>
    <cellStyle name="輔色3 9" xfId="42310"/>
    <cellStyle name="輔色3 9 2" xfId="42311"/>
    <cellStyle name="合計 2 2 3 3 7 3" xfId="42312"/>
    <cellStyle name="輔色4 2" xfId="42313"/>
    <cellStyle name="輔色4 2 12" xfId="42314"/>
    <cellStyle name="輔色4 2 13" xfId="42315"/>
    <cellStyle name="輔色4 2 14" xfId="42316"/>
    <cellStyle name="輔色4 2 15" xfId="42317"/>
    <cellStyle name="輔色4 2 2" xfId="42318"/>
    <cellStyle name="輔色4 2 2 2 2" xfId="42319"/>
    <cellStyle name="輔色4 2 2 2 2 2" xfId="42320"/>
    <cellStyle name="輔色4 2 2 2 3" xfId="42321"/>
    <cellStyle name="輔色4 2 2 3" xfId="42322"/>
    <cellStyle name="輔色4 2 2 3 2" xfId="42323"/>
    <cellStyle name="輔色4 2 2 3 3" xfId="42324"/>
    <cellStyle name="輔色4 2 2 4" xfId="42325"/>
    <cellStyle name="輸出 2 10 9 3" xfId="42326"/>
    <cellStyle name="輔色4 2 2 7" xfId="42327"/>
    <cellStyle name="輔色4 2 2 8" xfId="42328"/>
    <cellStyle name="輔色4 2 2 9" xfId="42329"/>
    <cellStyle name="輔色4 2 3" xfId="42330"/>
    <cellStyle name="輔色4 2 3 2" xfId="42331"/>
    <cellStyle name="輔色4 2 3 2 2" xfId="42332"/>
    <cellStyle name="輔色4 2 3 2 2 2" xfId="42333"/>
    <cellStyle name="輔色4 2 3 2 3" xfId="42334"/>
    <cellStyle name="輔色4 2 3 2 4" xfId="42335"/>
    <cellStyle name="輔色4 2 3 2 6" xfId="42336"/>
    <cellStyle name="輔色4 2 3 3" xfId="42337"/>
    <cellStyle name="輔色4 2 3 3 2" xfId="42338"/>
    <cellStyle name="輔色4 2 3 3 3" xfId="42339"/>
    <cellStyle name="輔色4 2 3 4" xfId="42340"/>
    <cellStyle name="輔色4 2 4" xfId="42341"/>
    <cellStyle name="輔色4 2 4 2 2" xfId="42342"/>
    <cellStyle name="輔色4 2 4 3" xfId="42343"/>
    <cellStyle name="輔色4 2 4 3 2" xfId="42344"/>
    <cellStyle name="輔色4 2 4 4" xfId="42345"/>
    <cellStyle name="輔色4 2 5" xfId="42346"/>
    <cellStyle name="輔色4 2 5 2 3" xfId="42347"/>
    <cellStyle name="輔色4 2 5 2 4" xfId="42348"/>
    <cellStyle name="輔色4 2 5 2 5" xfId="42349"/>
    <cellStyle name="輔色4 2 5 3 3" xfId="42350"/>
    <cellStyle name="輔色4 2 5 4" xfId="42351"/>
    <cellStyle name="輔色4 2 5 5" xfId="42352"/>
    <cellStyle name="輔色4 2 5 6" xfId="42353"/>
    <cellStyle name="輔色4 2 6" xfId="42354"/>
    <cellStyle name="輔色4 2 6 2" xfId="42355"/>
    <cellStyle name="輔色4 2 6 2 2" xfId="42356"/>
    <cellStyle name="輔色4 2 6 2 3" xfId="42357"/>
    <cellStyle name="輔色4 2 6 2 4" xfId="42358"/>
    <cellStyle name="輔色4 2 6 3" xfId="42359"/>
    <cellStyle name="輔色4 2 6 3 2" xfId="42360"/>
    <cellStyle name="輔色4 2 6 4" xfId="42361"/>
    <cellStyle name="輔色4 2 7" xfId="42362"/>
    <cellStyle name="輔色4 2 7 2 2" xfId="42363"/>
    <cellStyle name="輔色4 2 8" xfId="42364"/>
    <cellStyle name="輔色4 2 8 2" xfId="42365"/>
    <cellStyle name="輔色4 2 8 2 2" xfId="42366"/>
    <cellStyle name="輔色4 2 8 3" xfId="42367"/>
    <cellStyle name="輔色4 2 8 4" xfId="42368"/>
    <cellStyle name="輔色4 2 9" xfId="42369"/>
    <cellStyle name="輔色4 2 9 2" xfId="42370"/>
    <cellStyle name="輔色4 3" xfId="42371"/>
    <cellStyle name="輔色4 3 2" xfId="42372"/>
    <cellStyle name="輔色4 3 3" xfId="42373"/>
    <cellStyle name="輸出 2 2 2 4 8 2" xfId="42374"/>
    <cellStyle name="輔色4 4" xfId="42375"/>
    <cellStyle name="輔色4 4 2" xfId="42376"/>
    <cellStyle name="輔色4 4 3" xfId="42377"/>
    <cellStyle name="輔色4 8 2" xfId="42378"/>
    <cellStyle name="輔色4 9 2" xfId="42379"/>
    <cellStyle name="合計 2 2 3 3 8 3" xfId="42380"/>
    <cellStyle name="輔色5 2" xfId="42381"/>
    <cellStyle name="輔色5 2 10" xfId="42382"/>
    <cellStyle name="輔色5 2 11" xfId="42383"/>
    <cellStyle name="輔色5 2 2" xfId="42384"/>
    <cellStyle name="千位分隔[0] 2 3 2 4" xfId="42385"/>
    <cellStyle name="輔色5 2 2 2" xfId="42386"/>
    <cellStyle name="千位分隔[0] 2 3 2 4 2" xfId="42387"/>
    <cellStyle name="輔色5 2 2 2 2" xfId="42388"/>
    <cellStyle name="輔色5 2 2 2 2 2" xfId="42389"/>
    <cellStyle name="合計 2 6 5 5 2" xfId="42390"/>
    <cellStyle name="輔色5 2 2 2 3" xfId="42391"/>
    <cellStyle name="千位分隔[0] 2 3 2 5" xfId="42392"/>
    <cellStyle name="輔色5 2 2 3" xfId="42393"/>
    <cellStyle name="輔色5 2 2 3 2" xfId="42394"/>
    <cellStyle name="合計 2 6 5 6 2" xfId="42395"/>
    <cellStyle name="輔色5 2 2 3 3" xfId="42396"/>
    <cellStyle name="輔色5 2 2 4" xfId="42397"/>
    <cellStyle name="一般 10 2 2" xfId="42398"/>
    <cellStyle name="輔色5 2 2 6" xfId="42399"/>
    <cellStyle name="一般 10 2 3" xfId="42400"/>
    <cellStyle name="輔色5 2 2 7" xfId="42401"/>
    <cellStyle name="一般 10 2 4" xfId="42402"/>
    <cellStyle name="輔色5 2 2 8" xfId="42403"/>
    <cellStyle name="輔色5 2 3" xfId="42404"/>
    <cellStyle name="輔色5 2 3 2" xfId="42405"/>
    <cellStyle name="輔色5 2 3 2 2" xfId="42406"/>
    <cellStyle name="輔色5 2 3 2 2 2" xfId="42407"/>
    <cellStyle name="合計 2 6 6 5 2" xfId="42408"/>
    <cellStyle name="輔色5 2 3 2 3" xfId="42409"/>
    <cellStyle name="合計 2 6 6 5 3" xfId="42410"/>
    <cellStyle name="輔色5 2 3 2 4" xfId="42411"/>
    <cellStyle name="一般 2 2 2 3 2" xfId="42412"/>
    <cellStyle name="輔色5 2 3 2 5" xfId="42413"/>
    <cellStyle name="一般 2 2 2 3 3" xfId="42414"/>
    <cellStyle name="輔色5 2 3 2 6" xfId="42415"/>
    <cellStyle name="輔色5 2 3 3" xfId="42416"/>
    <cellStyle name="輔色5 2 3 3 2" xfId="42417"/>
    <cellStyle name="合計 2 6 6 6 2" xfId="42418"/>
    <cellStyle name="輔色5 2 3 3 3" xfId="42419"/>
    <cellStyle name="輔色5 2 3 4" xfId="42420"/>
    <cellStyle name="輔色5 2 3 5" xfId="42421"/>
    <cellStyle name="一般 10 3 2" xfId="42422"/>
    <cellStyle name="輔色5 2 3 6" xfId="42423"/>
    <cellStyle name="一般 10 3 3" xfId="42424"/>
    <cellStyle name="輔色5 2 3 7" xfId="42425"/>
    <cellStyle name="輸入 2 3 2 4 7 2" xfId="42426"/>
    <cellStyle name="輔色5 2 4" xfId="42427"/>
    <cellStyle name="輸入 2 4 4 2 9 3" xfId="42428"/>
    <cellStyle name="輔色5 2 4 2 2" xfId="42429"/>
    <cellStyle name="輔色5 2 4 2 3" xfId="42430"/>
    <cellStyle name="輔色5 2 4 3" xfId="42431"/>
    <cellStyle name="輔色5 2 4 3 2" xfId="42432"/>
    <cellStyle name="輔色5 2 4 4" xfId="42433"/>
    <cellStyle name="輔色5 2 4 5" xfId="42434"/>
    <cellStyle name="輸入 2 3 2 4 7 3" xfId="42435"/>
    <cellStyle name="輔色5 2 5" xfId="42436"/>
    <cellStyle name="輔色5 2 5 2 2" xfId="42437"/>
    <cellStyle name="輔色5 2 5 2 2 2" xfId="42438"/>
    <cellStyle name="輔色5 2 5 2 3" xfId="42439"/>
    <cellStyle name="輔色5 2 5 2 4" xfId="42440"/>
    <cellStyle name="輔色5 2 5 2 5" xfId="42441"/>
    <cellStyle name="輔色5 2 5 3 2" xfId="42442"/>
    <cellStyle name="輔色5 2 5 3 3" xfId="42443"/>
    <cellStyle name="輔色5 2 5 4" xfId="42444"/>
    <cellStyle name="輔色5 2 5 5" xfId="42445"/>
    <cellStyle name="一般 10 5 2" xfId="42446"/>
    <cellStyle name="輔色5 2 5 6" xfId="42447"/>
    <cellStyle name="輔色5 2 6" xfId="42448"/>
    <cellStyle name="中等 2 9" xfId="42449"/>
    <cellStyle name="輔色5 2 6 2" xfId="42450"/>
    <cellStyle name="輔色5 2 6 3" xfId="42451"/>
    <cellStyle name="輔色5 2 6 4" xfId="42452"/>
    <cellStyle name="輔色5 2 6 5" xfId="42453"/>
    <cellStyle name="一般 10 6 2" xfId="42454"/>
    <cellStyle name="輔色5 2 6 6" xfId="42455"/>
    <cellStyle name="輔色5 2 7" xfId="42456"/>
    <cellStyle name="輔色5 2 7 2 2" xfId="42457"/>
    <cellStyle name="輔色5 2 7 3" xfId="42458"/>
    <cellStyle name="輔色5 2 7 4" xfId="42459"/>
    <cellStyle name="輔色5 2 7 5" xfId="42460"/>
    <cellStyle name="合計 2 2 6 2 7 2" xfId="42461"/>
    <cellStyle name="輔色5 2 8" xfId="42462"/>
    <cellStyle name="輔色5 2 8 2 2" xfId="42463"/>
    <cellStyle name="輔色5 2 8 4" xfId="42464"/>
    <cellStyle name="合計 2 2 6 2 7 3" xfId="42465"/>
    <cellStyle name="輔色5 2 9" xfId="42466"/>
    <cellStyle name="輔色5 2 9 2" xfId="42467"/>
    <cellStyle name="輔色5 3 3" xfId="42468"/>
    <cellStyle name="輔色5 4 2" xfId="42469"/>
    <cellStyle name="輔色5 4 3" xfId="42470"/>
    <cellStyle name="輔色5 9" xfId="42471"/>
    <cellStyle name="輔色6" xfId="42472"/>
    <cellStyle name="合計 2 2 3 3 9 3" xfId="42473"/>
    <cellStyle name="輔色6 2" xfId="42474"/>
    <cellStyle name="壞 2 2 2 3" xfId="42475"/>
    <cellStyle name="輔色6 2 14" xfId="42476"/>
    <cellStyle name="壞 2 2 2 4" xfId="42477"/>
    <cellStyle name="輔色6 2 15" xfId="42478"/>
    <cellStyle name="輔色6 2 2" xfId="42479"/>
    <cellStyle name="輔色6 2 2 2" xfId="42480"/>
    <cellStyle name="輔色6 2 2 3" xfId="42481"/>
    <cellStyle name="輔色6 2 2 3 2" xfId="42482"/>
    <cellStyle name="輔色6 2 2 3 3" xfId="42483"/>
    <cellStyle name="輔色6 2 2 4" xfId="42484"/>
    <cellStyle name="輔色6 2 2 5" xfId="42485"/>
    <cellStyle name="輔色6 2 2 6" xfId="42486"/>
    <cellStyle name="輔色6 2 2 7" xfId="42487"/>
    <cellStyle name="輔色6 2 2 8" xfId="42488"/>
    <cellStyle name="輔色6 2 2 9" xfId="42489"/>
    <cellStyle name="輔色6 2 3" xfId="42490"/>
    <cellStyle name="輔色6 2 3 2" xfId="42491"/>
    <cellStyle name="輔色6 2 3 3" xfId="42492"/>
    <cellStyle name="스타일 1 2 3" xfId="42493"/>
    <cellStyle name="輔色6 2 3 3 2" xfId="42494"/>
    <cellStyle name="輔色6 2 3 3 3" xfId="42495"/>
    <cellStyle name="輔色6 2 3 4" xfId="42496"/>
    <cellStyle name="輔色6 2 3 5" xfId="42497"/>
    <cellStyle name="輔色6 2 3 6" xfId="42498"/>
    <cellStyle name="輔色6 2 3 7" xfId="42499"/>
    <cellStyle name="輸入 2 3 2 5 7 2" xfId="42500"/>
    <cellStyle name="輔色6 2 4" xfId="42501"/>
    <cellStyle name="计算 2 2 4 2 7" xfId="42502"/>
    <cellStyle name="輔色6 2 4 3" xfId="42503"/>
    <cellStyle name="计算 2 2 4 2 7 2" xfId="42504"/>
    <cellStyle name="輔色6 2 4 3 2" xfId="42505"/>
    <cellStyle name="计算 2 2 4 2 8" xfId="42506"/>
    <cellStyle name="輔色6 2 4 4" xfId="42507"/>
    <cellStyle name="计算 2 2 4 2 9" xfId="42508"/>
    <cellStyle name="輔色6 2 4 5" xfId="42509"/>
    <cellStyle name="輸入 2 3 2 5 7 3" xfId="42510"/>
    <cellStyle name="輔色6 2 5" xfId="42511"/>
    <cellStyle name="輔色6 2 5 2" xfId="42512"/>
    <cellStyle name="輔色6 2 5 2 5" xfId="42513"/>
    <cellStyle name="輔色6 2 5 3" xfId="42514"/>
    <cellStyle name="輔色6 2 5 3 2" xfId="42515"/>
    <cellStyle name="輔色6 2 5 3 3" xfId="42516"/>
    <cellStyle name="輔色6 2 5 6" xfId="42517"/>
    <cellStyle name="輔色6 2 6" xfId="42518"/>
    <cellStyle name="輔色6 2 6 2" xfId="42519"/>
    <cellStyle name="輔色6 2 6 3" xfId="42520"/>
    <cellStyle name="輔色6 2 6 3 2" xfId="42521"/>
    <cellStyle name="輔色6 2 6 4" xfId="42522"/>
    <cellStyle name="輔色6 2 6 5" xfId="42523"/>
    <cellStyle name="輔色6 2 6 6" xfId="42524"/>
    <cellStyle name="輔色6 2 7" xfId="42525"/>
    <cellStyle name="輔色6 2 7 2" xfId="42526"/>
    <cellStyle name="輔色6 2 7 5" xfId="42527"/>
    <cellStyle name="輔色6 2 8" xfId="42528"/>
    <cellStyle name="輔色6 2 8 2 2" xfId="42529"/>
    <cellStyle name="輔色6 2 8 3" xfId="42530"/>
    <cellStyle name="輔色6 2 8 4" xfId="42531"/>
    <cellStyle name="輔色6 2 9" xfId="42532"/>
    <cellStyle name="輔色6 2 9 2" xfId="42533"/>
    <cellStyle name="輔色6 3" xfId="42534"/>
    <cellStyle name="輔色6 3 2" xfId="42535"/>
    <cellStyle name="輔色6 3 3" xfId="42536"/>
    <cellStyle name="輔色6 4" xfId="42537"/>
    <cellStyle name="輔色6 4 2" xfId="42538"/>
    <cellStyle name="輔色6 4 3" xfId="42539"/>
    <cellStyle name="輔色6 5 3" xfId="42540"/>
    <cellStyle name="輔色6 6 2" xfId="42541"/>
    <cellStyle name="輔色6 7" xfId="42542"/>
    <cellStyle name="輔色6 7 2" xfId="42543"/>
    <cellStyle name="輔色6 8" xfId="42544"/>
    <cellStyle name="輔色6 8 2" xfId="42545"/>
    <cellStyle name="輔色6 9" xfId="42546"/>
    <cellStyle name="輔色6 9 2" xfId="42547"/>
    <cellStyle name="나쁨" xfId="42548"/>
    <cellStyle name="나쁨 2 2 3 3" xfId="42549"/>
    <cellStyle name="나쁨 2 2 5" xfId="42550"/>
    <cellStyle name="나쁨 2 3 3" xfId="42551"/>
    <cellStyle name="나쁨 2 6" xfId="42552"/>
    <cellStyle name="輸出 2 6 6 2 3 3" xfId="42553"/>
    <cellStyle name="好 2 10" xfId="42554"/>
    <cellStyle name="好 2 10 2" xfId="42555"/>
    <cellStyle name="好 2 11" xfId="42556"/>
    <cellStyle name="好 2 12" xfId="42557"/>
    <cellStyle name="好 2 16" xfId="42558"/>
    <cellStyle name="好 2 2 11" xfId="42559"/>
    <cellStyle name="好 2 2 2" xfId="42560"/>
    <cellStyle name="好 2 2 2 2" xfId="42561"/>
    <cellStyle name="好 2 2 2 3" xfId="42562"/>
    <cellStyle name="合計 2 2 14 2" xfId="42563"/>
    <cellStyle name="好 2 2 2 4" xfId="42564"/>
    <cellStyle name="合計 2 2 14 3" xfId="42565"/>
    <cellStyle name="好 2 2 2 5" xfId="42566"/>
    <cellStyle name="好 2 2 2 7" xfId="42567"/>
    <cellStyle name="好 2 2 2 8" xfId="42568"/>
    <cellStyle name="好 2 2 2 9" xfId="42569"/>
    <cellStyle name="好 2 2 3" xfId="42570"/>
    <cellStyle name="好 2 2 3 2" xfId="42571"/>
    <cellStyle name="好 2 2 3 3" xfId="42572"/>
    <cellStyle name="合計 2 2 15 2" xfId="42573"/>
    <cellStyle name="好 2 2 3 4" xfId="42574"/>
    <cellStyle name="好 2 2 4" xfId="42575"/>
    <cellStyle name="好 2 2 4 2" xfId="42576"/>
    <cellStyle name="好 2 2 5" xfId="42577"/>
    <cellStyle name="好 2 3 2" xfId="42578"/>
    <cellStyle name="好 2 3 2 2" xfId="42579"/>
    <cellStyle name="好 2 3 2 3" xfId="42580"/>
    <cellStyle name="好 2 3 2 4" xfId="42581"/>
    <cellStyle name="好 2 3 2 5" xfId="42582"/>
    <cellStyle name="好_StartUp_JSH-20130416" xfId="42583"/>
    <cellStyle name="好 2 3 3" xfId="42584"/>
    <cellStyle name="好_StartUp_JSH-20130416 2" xfId="42585"/>
    <cellStyle name="好 2 3 3 2" xfId="42586"/>
    <cellStyle name="好_StartUp_JSH-20130416 3" xfId="42587"/>
    <cellStyle name="好 2 3 3 3" xfId="42588"/>
    <cellStyle name="好 2 3 4" xfId="42589"/>
    <cellStyle name="好 2 3 5" xfId="42590"/>
    <cellStyle name="好 2 3 6" xfId="42591"/>
    <cellStyle name="好 2 3 7" xfId="42592"/>
    <cellStyle name="輸入 2 4 5 8 2" xfId="42593"/>
    <cellStyle name="好 2 3 8" xfId="42594"/>
    <cellStyle name="好 2 4 2" xfId="42595"/>
    <cellStyle name="好 2 4 2 2" xfId="42596"/>
    <cellStyle name="好 2 4 2 3" xfId="42597"/>
    <cellStyle name="好 2 4 2 4" xfId="42598"/>
    <cellStyle name="好 2 4 3" xfId="42599"/>
    <cellStyle name="好 2 4 3 2" xfId="42600"/>
    <cellStyle name="출력 2 2 2 4 2 2" xfId="42601"/>
    <cellStyle name="好 2 4 4" xfId="42602"/>
    <cellStyle name="출력 2 2 2 4 2 3" xfId="42603"/>
    <cellStyle name="好 2 4 5" xfId="42604"/>
    <cellStyle name="好 2 4 6" xfId="42605"/>
    <cellStyle name="好 2 5" xfId="42606"/>
    <cellStyle name="好 2 5 2" xfId="42607"/>
    <cellStyle name="好 2 5 2 2 2" xfId="42608"/>
    <cellStyle name="출력 2 3 9 2" xfId="42609"/>
    <cellStyle name="警告文本 2 2 6" xfId="42610"/>
    <cellStyle name="好 2 5 2 3" xfId="42611"/>
    <cellStyle name="출력 2 3 9 3" xfId="42612"/>
    <cellStyle name="警告文本 2 2 7" xfId="42613"/>
    <cellStyle name="好 2 5 2 4" xfId="42614"/>
    <cellStyle name="好 2 5 2 5" xfId="42615"/>
    <cellStyle name="好 2 5 3" xfId="42616"/>
    <cellStyle name="출력 2 2 2 4 3 2" xfId="42617"/>
    <cellStyle name="好 2 5 4" xfId="42618"/>
    <cellStyle name="출력 2 2 2 4 3 3" xfId="42619"/>
    <cellStyle name="好 2 5 5" xfId="42620"/>
    <cellStyle name="好 2 5 6" xfId="42621"/>
    <cellStyle name="好 2 6" xfId="42622"/>
    <cellStyle name="好 2 6 2 2" xfId="42623"/>
    <cellStyle name="好 2 6 2 2 2" xfId="42624"/>
    <cellStyle name="好 2 6 2 3" xfId="42625"/>
    <cellStyle name="好 2 6 2 4" xfId="42626"/>
    <cellStyle name="好 2 6 3" xfId="42627"/>
    <cellStyle name="好 2 6 3 2" xfId="42628"/>
    <cellStyle name="출력 2 2 2 4 4 2" xfId="42629"/>
    <cellStyle name="好 2 6 4" xfId="42630"/>
    <cellStyle name="출력 2 2 2 4 4 3" xfId="42631"/>
    <cellStyle name="好 2 6 5" xfId="42632"/>
    <cellStyle name="好 2 6 6" xfId="42633"/>
    <cellStyle name="출력 2 2 2 4 5 2" xfId="42634"/>
    <cellStyle name="好 2 7 4" xfId="42635"/>
    <cellStyle name="출력 2 2 2 4 5 3" xfId="42636"/>
    <cellStyle name="好 2 7 5" xfId="42637"/>
    <cellStyle name="好 3 2 2" xfId="42638"/>
    <cellStyle name="好 3 2 3" xfId="42639"/>
    <cellStyle name="好 8 2" xfId="42640"/>
    <cellStyle name="好 9" xfId="42641"/>
    <cellStyle name="好 9 2" xfId="42642"/>
    <cellStyle name="好_1004 MAL II線" xfId="42643"/>
    <cellStyle name="好_123东南亚分部各类数据统计201206（1）" xfId="42644"/>
    <cellStyle name="好_123东南亚分部各类数据统计201206（1） 2" xfId="42645"/>
    <cellStyle name="好_123东南亚分部各类数据统计201206（1） 2 2" xfId="42646"/>
    <cellStyle name="好_123东南亚分部各类数据统计201206（1）_130411_contact list of coslink coscon sea form 2" xfId="42647"/>
    <cellStyle name="计算 2 6 5" xfId="42648"/>
    <cellStyle name="好_123东南亚分部各类数据统计201206（1）_130411_contact list of coslink coscon sea form 2 2" xfId="42649"/>
    <cellStyle name="好_123东南亚分部各类数据统计201206（1）_1类数据统计201303" xfId="42650"/>
    <cellStyle name="好_123东南亚分部各类数据统计201206（1）_1类数据统计201303 2" xfId="42651"/>
    <cellStyle name="輸出 2 8 4 2 3" xfId="42652"/>
    <cellStyle name="合計 2 5 2 5 4 3" xfId="42653"/>
    <cellStyle name="好_123东南亚分部各类数据统计201206（1）_1类数据统计201303 2 2" xfId="42654"/>
    <cellStyle name="計算方式 2 5 2 2" xfId="42655"/>
    <cellStyle name="好_123东南亚分部各类数据统计201206（1）_cosconsea-costar staff infors" xfId="42656"/>
    <cellStyle name="計算方式 2 5 2 2 2" xfId="42657"/>
    <cellStyle name="好_123东南亚分部各类数据统计201206（1）_cosconsea-costar staff infors 2" xfId="42658"/>
    <cellStyle name="好_123东南亚分部各类数据统计201206（1）_cosconsea-costar staff infors 2 2" xfId="42659"/>
    <cellStyle name="好_123东南亚分部各类数据统计201206（1）_东南亚分部各类数据统计-201212(泰国更新) (3)" xfId="42660"/>
    <cellStyle name="好_123东南亚分部各类数据统计201206（1）_东南亚分部各类数据统计-201212(泰国更新) (3) 2" xfId="42661"/>
    <cellStyle name="好_123东南亚分部各类数据统计201206（1）_东南亚分部各类数据统计-201212(泰国更新) (3) 2 2" xfId="42662"/>
    <cellStyle name="好_123东南亚分部各类数据统计201206（1）_东南亚分部各类数据统计201303 (2)" xfId="42663"/>
    <cellStyle name="好_123东南亚分部各类数据统计201206（1）_东南亚分部各类数据统计201303 (2) 2" xfId="42664"/>
    <cellStyle name="好_123东南亚分部各类数据统计201206（1）_东南亚分部各类数据统计201303 (2) 2 2" xfId="42665"/>
    <cellStyle name="好_123东南亚分部各类数据统计201206（1）_东南亚分部各类数据统计201303 (4)" xfId="42666"/>
    <cellStyle name="好_123东南亚分部各类数据统计201206（1）_东南亚分部各类数据统计201303 xls201304" xfId="42667"/>
    <cellStyle name="好_123东南亚分部各类数据统计201206（1）_东南亚分部各类数据统计201303 xls201304 2" xfId="42668"/>
    <cellStyle name="好_123东南亚分部各类数据统计201206（1）_东南亚分部各类数据统计201303 xls201304 2 2" xfId="42669"/>
    <cellStyle name="好_123东南亚分部各类数据统计201206（1）_东南亚公司（含远星公司）人员信息201212" xfId="42670"/>
    <cellStyle name="輸出 2 4 2 3 9" xfId="42671"/>
    <cellStyle name="汇总 2 2 2 3 2 5" xfId="42672"/>
    <cellStyle name="好_123东南亚分部各类数据统计201206（1）_东南亚公司（含远星公司）人员信息201212 2" xfId="42673"/>
    <cellStyle name="輸出 2 4 2 3 9 2" xfId="42674"/>
    <cellStyle name="汇总 2 2 2 3 2 5 2" xfId="42675"/>
    <cellStyle name="好_123东南亚分部各类数据统计201206（1）_东南亚公司（含远星公司）人员信息201212 2 2" xfId="42676"/>
    <cellStyle name="好_123东南亚分部各类数据统计201206（1）_菲律宾2 2" xfId="42677"/>
    <cellStyle name="好_123东南亚分部各类数据统计201206（1）_副本东南亚分部各类数据统计201303 2" xfId="42678"/>
    <cellStyle name="好_123东南亚分部各类数据统计201206（1）_南亚分部各类数据统计201303" xfId="42679"/>
    <cellStyle name="好_123东南亚分部各类数据统计201206（1）_南亚分部各类数据统计201303 2" xfId="42680"/>
    <cellStyle name="計算方式 7 5" xfId="42681"/>
    <cellStyle name="好_123东南亚分部各类数据统计201206（1）_南亚分部各类数据统计201303 2 2" xfId="42682"/>
    <cellStyle name="好_2015 TSL VSL'S +JOIN VENTURE LONGTERM SCHEDULE-5codes 0126" xfId="42683"/>
    <cellStyle name="好_Annie_201212" xfId="42684"/>
    <cellStyle name="好_Annie_201212 2" xfId="42685"/>
    <cellStyle name="好_Annie_201212 3" xfId="42686"/>
    <cellStyle name="好_Annie_201302" xfId="42687"/>
    <cellStyle name="輸出 2 3 2 4 8 3" xfId="42688"/>
    <cellStyle name="好_Annie_201302 2" xfId="42689"/>
    <cellStyle name="好_Annie_201302 3" xfId="42690"/>
    <cellStyle name="好_ASA new window study" xfId="42691"/>
    <cellStyle name="合計 2 4 4 2 7 3" xfId="42692"/>
    <cellStyle name="好_ASA new window study 2" xfId="42693"/>
    <cellStyle name="計算" xfId="42694"/>
    <cellStyle name="好_ASA new window study 3" xfId="42695"/>
    <cellStyle name="好_BMX- CMA CGM" xfId="42696"/>
    <cellStyle name="好_Bunker Cons Budget EURCO" xfId="42697"/>
    <cellStyle name="好_Bunker Cons Budget EURCO 2" xfId="42698"/>
    <cellStyle name="好_Bunker Cons Budget EURCO 2 2" xfId="42699"/>
    <cellStyle name="好_Bunker Cons Budget EURCO 2 2 2" xfId="42700"/>
    <cellStyle name="好_Bunker Cons Budget EURCO 2 2 3" xfId="42701"/>
    <cellStyle name="好_Bunker Cons Budget EURCO 3" xfId="42702"/>
    <cellStyle name="好_Bunker Cons Budget EURCO 3 2" xfId="42703"/>
    <cellStyle name="好_Bunker Cons Budget EURCO 3 3" xfId="42704"/>
    <cellStyle name="好_Bunker Cons Budget EURCO 4" xfId="42705"/>
    <cellStyle name="好_CC1 4000teu 201108" xfId="42706"/>
    <cellStyle name="好_CC1 4000teu 201108 2" xfId="42707"/>
    <cellStyle name="好_CC1 4000teu 201108 3" xfId="42708"/>
    <cellStyle name="好_CIX" xfId="42709"/>
    <cellStyle name="好_CIX2 &amp; CKI &amp; AGI" xfId="42710"/>
    <cellStyle name="好_CKA &amp; CAT 0429" xfId="42711"/>
    <cellStyle name="輸入 2 2 2 4 3 2" xfId="42712"/>
    <cellStyle name="汇总 2 2 7 3" xfId="42713"/>
    <cellStyle name="好_COSCON THAILAND COSNAM STAFF 2012 JULY 2 2" xfId="42714"/>
    <cellStyle name="好_COSCON THAILAND COSNAM STAFF 2012 JULY_130411_contact list of coslink coscon sea form" xfId="42715"/>
    <cellStyle name="好_COSCON THAILAND COSNAM STAFF 2012 JULY_130411_contact list of coslink coscon sea form 2" xfId="42716"/>
    <cellStyle name="好_COSCON THAILAND COSNAM STAFF 2012 JULY_130411_contact list of coslink coscon sea form 2 2" xfId="42717"/>
    <cellStyle name="汇总 2 2 2 13 2" xfId="42718"/>
    <cellStyle name="好_COSCON THAILAND COSNAM STAFF 2012 JULY_1类数据统计201303" xfId="42719"/>
    <cellStyle name="好_COSCON THAILAND COSNAM STAFF 2012 JULY_1类数据统计201303 2" xfId="42720"/>
    <cellStyle name="計算方式 2 3 2 4 9 3" xfId="42721"/>
    <cellStyle name="好_COSCON THAILAND COSNAM STAFF 2012 JULY_1类数据统计201303 2 2" xfId="42722"/>
    <cellStyle name="好_COSCON THAILAND COSNAM STAFF 2012 JULY_cosconsea-costar staff infors" xfId="42723"/>
    <cellStyle name="好_COSCON THAILAND COSNAM STAFF 2012 JULY_cosconsea-costar staff infors 2" xfId="42724"/>
    <cellStyle name="好_COSCON THAILAND COSNAM STAFF 2012 JULY_东南亚分部各类数据统计-201212(泰国更新) (3) 2 2" xfId="42725"/>
    <cellStyle name="好_COSCON THAILAND COSNAM STAFF 2012 JULY_东南亚分部各类数据统计201303 (2)" xfId="42726"/>
    <cellStyle name="好_COSCON THAILAND COSNAM STAFF 2012 JULY_东南亚分部各类数据统计201303 (2) 2 2" xfId="42727"/>
    <cellStyle name="好_COSCON THAILAND COSNAM STAFF 2012 JULY_东南亚分部各类数据统计201303 (4)" xfId="42728"/>
    <cellStyle name="好_COSCON THAILAND COSNAM STAFF 2012 JULY_东南亚分部各类数据统计201303 (4) 2 2" xfId="42729"/>
    <cellStyle name="好_COSCON THAILAND COSNAM STAFF 2012 JULY_东南亚分部各类数据统计201303 xls201304 2 2" xfId="42730"/>
    <cellStyle name="好_COSCON THAILAND COSNAM STAFF 2012 JULY_东南亚公司（含远星公司）人员信息201212 2 2" xfId="42731"/>
    <cellStyle name="好_COSCON THAILAND COSNAM STAFF 2012 JULY_副本东南亚分部各类数据统计201303" xfId="42732"/>
    <cellStyle name="好_COSCON THAILAND COSNAM STAFF 2012 JULY_副本东南亚分部各类数据统计201303 2" xfId="42733"/>
    <cellStyle name="好_COSCON THAILAND COSNAM STAFF 2012 JULY_副本东南亚分部各类数据统计201303 2 2" xfId="42734"/>
    <cellStyle name="好_COSCON THAILAND COSNAM STAFF 2012 JULY_南亚分部各类数据统计201303 2 2" xfId="42735"/>
    <cellStyle name="好_COSLINK_contact list - 130125 2" xfId="42736"/>
    <cellStyle name="输出 2 4 10 3" xfId="42737"/>
    <cellStyle name="好_Elsa_ 201202" xfId="42738"/>
    <cellStyle name="好_Elsa_ 201202 3" xfId="42739"/>
    <cellStyle name="輸入 2 2 6 2 4 2" xfId="42740"/>
    <cellStyle name="好_FMX" xfId="42741"/>
    <cellStyle name="好_forecast" xfId="42742"/>
    <cellStyle name="好_forecast 2" xfId="42743"/>
    <cellStyle name="好_IFX" xfId="42744"/>
    <cellStyle name="好_IHS 0302" xfId="42745"/>
    <cellStyle name="好_IHS-KMTC" xfId="42746"/>
    <cellStyle name="입력 2 2 2 2 10 2" xfId="42747"/>
    <cellStyle name="輸入 2 6 2 4 7 3" xfId="42748"/>
    <cellStyle name="好_ISH 0427" xfId="42749"/>
    <cellStyle name="好_JSH-20130416" xfId="42750"/>
    <cellStyle name="好_JSH-20130416 2" xfId="42751"/>
    <cellStyle name="好_JSH-20130416 3" xfId="42752"/>
    <cellStyle name="輸出 2 12 11" xfId="42753"/>
    <cellStyle name="好_JTP 與 Coscon CNP 互換 - 20130415" xfId="42754"/>
    <cellStyle name="好_JTP 與 Coscon CNP 互換 - 20130415 2" xfId="42755"/>
    <cellStyle name="好_JTP 與 Coscon CNP 互換 - 20130415 3" xfId="42756"/>
    <cellStyle name="好_JTX-CMA CGM" xfId="42757"/>
    <cellStyle name="輸出 2 7 2" xfId="42758"/>
    <cellStyle name="好_Kelly_201303" xfId="42759"/>
    <cellStyle name="輸出 2 7 2 2" xfId="42760"/>
    <cellStyle name="好_Kelly_201303 2" xfId="42761"/>
    <cellStyle name="好_KEU Budget bunker 2010FY-29-01-2010" xfId="42762"/>
    <cellStyle name="好_KEU Budget bunker 2010FY-29-01-2010 2 2 4" xfId="42763"/>
    <cellStyle name="計算方式 3 2 3 2" xfId="42764"/>
    <cellStyle name="好_KEU Bunker Budget PFS 29-01-2010" xfId="42765"/>
    <cellStyle name="好_KEU Bunker Budget PFS 29-01-2010 2" xfId="42766"/>
    <cellStyle name="好_KEU Bunker Budget PFS 29-01-2010 3" xfId="42767"/>
    <cellStyle name="好_KEU Bunker Budget PFS 29-01-2010 3 2" xfId="42768"/>
    <cellStyle name="好_KEU Bunker Budget PFS 29-01-2010 4" xfId="42769"/>
    <cellStyle name="好_KEU Bunker Budget PFS 29-01-2010 5" xfId="42770"/>
    <cellStyle name="好_KEU Slot Cost Calc 02-02-2010_Simulation (2) 2 4" xfId="42771"/>
    <cellStyle name="好_KEU Slot Cost Calc 02-02-2010_Simulation (2) 3 2" xfId="42772"/>
    <cellStyle name="好_KEU Slot Cost Calc 02-02-2010_Simulation (2) 3 3" xfId="42773"/>
    <cellStyle name="好_KEU Slot Cost Calc 02-02-2010_Simulation (2) 5" xfId="42774"/>
    <cellStyle name="好_LMD PA2 study" xfId="42775"/>
    <cellStyle name="好_NE1-3 2010-03-03 2 2" xfId="42776"/>
    <cellStyle name="好_NE1-3 2010-03-03 2 2 2" xfId="42777"/>
    <cellStyle name="好_NE1-3 2010-03-03 2 3" xfId="42778"/>
    <cellStyle name="好_NE1-3 2010-03-03 2 4" xfId="42779"/>
    <cellStyle name="好_NE1-3 2010-03-03 2 5" xfId="42780"/>
    <cellStyle name="好_NE1-3 2010-03-03 3 2" xfId="42781"/>
    <cellStyle name="好_NE1-3 2010-03-03 3 3" xfId="42782"/>
    <cellStyle name="好_NE1-3 2010-03-03 4" xfId="42783"/>
    <cellStyle name="好_NSC 1119" xfId="42784"/>
    <cellStyle name="好_PA2 1xWH50 無NGB加SKU-20130123" xfId="42785"/>
    <cellStyle name="好_PA2 1xWH50 無NGB加SKU-20130123 2" xfId="42786"/>
    <cellStyle name="요약 2 2 2 2 8 3" xfId="42787"/>
    <cellStyle name="輸入 9 2 4" xfId="42788"/>
    <cellStyle name="好_PFS-SJX-110623(5500T Add KHH)" xfId="42789"/>
    <cellStyle name="輸入 9 2 4 2" xfId="42790"/>
    <cellStyle name="好_PFS-SJX-110623(5500T Add KHH) 2" xfId="42791"/>
    <cellStyle name="輸入 9 2 4 3" xfId="42792"/>
    <cellStyle name="好_PFS-SJX-110623(5500T Add KHH) 3" xfId="42793"/>
    <cellStyle name="解释性文本 2 2 2 2" xfId="42794"/>
    <cellStyle name="好_PFS-SJX-110623(5500T Add KHH)_MOL - CHS 3 Service j v study" xfId="42795"/>
    <cellStyle name="입력 2 3 2 2 6" xfId="42796"/>
    <cellStyle name="好_PFS-SJX-110623(5500T Add KHH)_MOL - CHS 3 Service j v study 2" xfId="42797"/>
    <cellStyle name="입력 2 3 2 2 7" xfId="42798"/>
    <cellStyle name="好_PFS-SJX-110623(5500T Add KHH)_MOL - CHS 3 Service j v study 3" xfId="42799"/>
    <cellStyle name="好_Slottage for 4250 v.s. 4500 Teu" xfId="42800"/>
    <cellStyle name="計算方式 2 2 3 3 2 9 3" xfId="42801"/>
    <cellStyle name="好_Slottage for 4250 v.s. 4500 Teu 2" xfId="42802"/>
    <cellStyle name="好_Slottage for 4250 v.s. 4500 Teu 3" xfId="42803"/>
    <cellStyle name="好_StartUp" xfId="42804"/>
    <cellStyle name="好_StartUp_1004 MAL II線" xfId="42805"/>
    <cellStyle name="好_StartUp_1004 MAL II線 2" xfId="42806"/>
    <cellStyle name="好_StartUp_1004 MAL II線 3" xfId="42807"/>
    <cellStyle name="好_StartUp_2012_1st_Qtr_SKD_Review" xfId="42808"/>
    <cellStyle name="好_StartUp_2012_1st_Qtr_SKD_Review_B50306CVI" xfId="42809"/>
    <cellStyle name="好_StartUp_2012_1st_Qtr_SKD_Review_B50306CVI 3" xfId="42810"/>
    <cellStyle name="好_StartUp_2012Q1" xfId="42811"/>
    <cellStyle name="好_StartUp_2012Q1_B50306CVI" xfId="42812"/>
    <cellStyle name="好_StartUp_2013 JP Golden Week 試算 2" xfId="42813"/>
    <cellStyle name="好_StartUp_2013 JP Golden Week 試算rvs" xfId="42814"/>
    <cellStyle name="好_StartUp_2013 JP Golden Week 試算rvs 2" xfId="42815"/>
    <cellStyle name="好_StartUp_JSH-20130416_B50306CVI" xfId="42816"/>
    <cellStyle name="输出 2 10" xfId="42817"/>
    <cellStyle name="好_StartUp_JSH-20130416_B50306CVI 2" xfId="42818"/>
    <cellStyle name="输出 2 11" xfId="42819"/>
    <cellStyle name="好_StartUp_JSH-20130416_B50306CVI 3" xfId="42820"/>
    <cellStyle name="好_StartUp_JTP 與 Coscon CNP 互換 - 20130415" xfId="42821"/>
    <cellStyle name="好_StartUp_JTP 與 Coscon CNP 互換 - 20130415 2" xfId="42822"/>
    <cellStyle name="好_StartUp_JTP 與 Coscon CNP 互換 - 20130415 3" xfId="42823"/>
    <cellStyle name="好_StartUp_JTP 與 Coscon CNP 互換 - 20130415_B50306CVI 3" xfId="42824"/>
    <cellStyle name="好_StartUp_LMD PA2 study" xfId="42825"/>
    <cellStyle name="好_StartUp_LMD PA2 study (2)" xfId="42826"/>
    <cellStyle name="輸出 2 5 2 5 5 3" xfId="42827"/>
    <cellStyle name="好_StartUp_LMD PA2 study (2) 2" xfId="42828"/>
    <cellStyle name="好_StartUp_LMD PA2 study (2) 3" xfId="42829"/>
    <cellStyle name="好_StartUp_LMD PA2 study 2" xfId="42830"/>
    <cellStyle name="好_StartUp_LMD PA2 study 3" xfId="42831"/>
    <cellStyle name="好_StartUp_PA2 1xWH50 無NGB加SKU-20130123 2" xfId="42832"/>
    <cellStyle name="好_StartUp_PA2 1xWH50 無NGB加SKU-20130123 3" xfId="42833"/>
    <cellStyle name="好_StartUp_PA2 1xWH50 無NGB加SKU-20130123_B50306CVI" xfId="42834"/>
    <cellStyle name="好_StartUp_TPS TISPROFORMA120917A (2) 3" xfId="42835"/>
    <cellStyle name="好_StartUp_航發會100810A" xfId="42836"/>
    <cellStyle name="好_StartUp_航發會100810A 2" xfId="42837"/>
    <cellStyle name="好_StartUp_航發會100810A 3" xfId="42838"/>
    <cellStyle name="好_StartUp_麥寮二線研究HK 版" xfId="42839"/>
    <cellStyle name="好_StartUp_麥寮二線研究HK 版 2" xfId="42840"/>
    <cellStyle name="一般 9 2" xfId="42841"/>
    <cellStyle name="好_StartUp_麥寮二線研究HK 版 3" xfId="42842"/>
    <cellStyle name="输出 2 2 4 2 6" xfId="42843"/>
    <cellStyle name="好_TPS TISPROFORMA120917A (2)" xfId="42844"/>
    <cellStyle name="输出 2 2 4 2 6 2" xfId="42845"/>
    <cellStyle name="好_TPS TISPROFORMA120917A (2) 2" xfId="42846"/>
    <cellStyle name="好_VTS 0820" xfId="42847"/>
    <cellStyle name="好_Weekly CB ver3" xfId="42848"/>
    <cellStyle name="好_Weekly CB ver3 2" xfId="42849"/>
    <cellStyle name="好_Weekly CB ver3 3" xfId="42850"/>
    <cellStyle name="输入 2 2 7 3" xfId="42851"/>
    <cellStyle name="好_WIN" xfId="42852"/>
    <cellStyle name="計算方式 2 5 2 5 2 9" xfId="42853"/>
    <cellStyle name="好_WIN-SEACON" xfId="42854"/>
    <cellStyle name="요약 2 3 8 2" xfId="42855"/>
    <cellStyle name="合計 2 5 2 5 2 5 3" xfId="42856"/>
    <cellStyle name="好_航發會100810A" xfId="42857"/>
    <cellStyle name="合計 2 7 4 5" xfId="42858"/>
    <cellStyle name="好_航發會100810A 2" xfId="42859"/>
    <cellStyle name="好_投 1 x 50 於華中 &amp; 換入華南艙位 3" xfId="42860"/>
    <cellStyle name="好_投 1 x 50 於華中 &amp; 換入華南艙位_MOL - CHS 3 Service j v study" xfId="42861"/>
    <cellStyle name="好_投 1 x 50 於華中 &amp; 換入華南艙位_MOL - CHS 3 Service j v study 2" xfId="42862"/>
    <cellStyle name="好_中远印度各类数据统计201212_cosconsea-costar staff infors" xfId="42863"/>
    <cellStyle name="好_中远印度各类数据统计201212_cosconsea-costar staff infors 2" xfId="42864"/>
    <cellStyle name="好_中远印度各类数据统计201212_cosconsea-costar staff infors 2 2" xfId="42865"/>
    <cellStyle name="好_中远印度各类数据统计201212_东南亚分部各类数据统计201303 (2)" xfId="42866"/>
    <cellStyle name="好_中远印度各类数据统计201212_东南亚分部各类数据统计201303 (2) 2" xfId="42867"/>
    <cellStyle name="好_中远印度各类数据统计201212_东南亚分部各类数据统计201303 (2) 2 2" xfId="42868"/>
    <cellStyle name="輸入 2 6 6 2" xfId="42869"/>
    <cellStyle name="好_中远印度各类数据统计201212_东南亚分部各类数据统计201303 xls201304 2 2" xfId="42870"/>
    <cellStyle name="好_中远印度各类数据统计201212_副本东南亚分部各类数据统计201303 2 2" xfId="42871"/>
    <cellStyle name="好_中远印度各类数据统计201212_南亚分部各类数据统计201303" xfId="42872"/>
    <cellStyle name="好_中远印度各类数据统计201212_南亚分部各类数据统计201303 2" xfId="42873"/>
    <cellStyle name="好_中远印度各类数据统计201212_南亚分部各类数据统计201303 2 2" xfId="42874"/>
    <cellStyle name="合計 2 2 5 4 3" xfId="42875"/>
    <cellStyle name="合計" xfId="42876"/>
    <cellStyle name="合計 12 2 3" xfId="42877"/>
    <cellStyle name="合計 12 4" xfId="42878"/>
    <cellStyle name="合計 2" xfId="42879"/>
    <cellStyle name="合計 2 10" xfId="42880"/>
    <cellStyle name="合計 2 10 10" xfId="42881"/>
    <cellStyle name="合計 2 10 11" xfId="42882"/>
    <cellStyle name="合計 2 10 12" xfId="42883"/>
    <cellStyle name="合計 2 10 2" xfId="42884"/>
    <cellStyle name="合計 2 10 2 11" xfId="42885"/>
    <cellStyle name="合計 2 10 2 2" xfId="42886"/>
    <cellStyle name="合計 2 10 2 3" xfId="42887"/>
    <cellStyle name="合計 2 10 2 3 2" xfId="42888"/>
    <cellStyle name="合計 2 10 2 3 3" xfId="42889"/>
    <cellStyle name="合計 2 10 2 4" xfId="42890"/>
    <cellStyle name="合計 2 10 2 4 2" xfId="42891"/>
    <cellStyle name="合計 2 10 2 4 3" xfId="42892"/>
    <cellStyle name="合計 2 10 2 5" xfId="42893"/>
    <cellStyle name="合計 2 10 2 5 2" xfId="42894"/>
    <cellStyle name="合計 2 10 2 5 3" xfId="42895"/>
    <cellStyle name="合計 2 10 2 6" xfId="42896"/>
    <cellStyle name="合計 2 10 2 6 2" xfId="42897"/>
    <cellStyle name="合計 2 10 2 7" xfId="42898"/>
    <cellStyle name="合計 2 10 2 7 3" xfId="42899"/>
    <cellStyle name="合計 2 10 2 9 3" xfId="42900"/>
    <cellStyle name="合計 2 10 3 2" xfId="42901"/>
    <cellStyle name="合計 2 10 3 3" xfId="42902"/>
    <cellStyle name="合計 2 10 4" xfId="42903"/>
    <cellStyle name="合計 2 10 4 2" xfId="42904"/>
    <cellStyle name="合計 2 10 4 3" xfId="42905"/>
    <cellStyle name="合計 2 10 6 2" xfId="42906"/>
    <cellStyle name="合計 2 10 7 2" xfId="42907"/>
    <cellStyle name="合計 2 10 7 3" xfId="42908"/>
    <cellStyle name="输入 2 5 2 2" xfId="42909"/>
    <cellStyle name="合計 2 10 8" xfId="42910"/>
    <cellStyle name="输入 2 5 2 3" xfId="42911"/>
    <cellStyle name="合計 2 10 9" xfId="42912"/>
    <cellStyle name="合計 2 11" xfId="42913"/>
    <cellStyle name="合計 2 12" xfId="42914"/>
    <cellStyle name="合計 2 12 10 2" xfId="42915"/>
    <cellStyle name="合計 2 12 10 3" xfId="42916"/>
    <cellStyle name="計算方式 2 6 5 2 6 3" xfId="42917"/>
    <cellStyle name="合計 2 12 11" xfId="42918"/>
    <cellStyle name="合計 2 12 12" xfId="42919"/>
    <cellStyle name="合計 2 12 2" xfId="42920"/>
    <cellStyle name="合計 2 12 2 10" xfId="42921"/>
    <cellStyle name="合計 2 12 2 11" xfId="42922"/>
    <cellStyle name="合計 2 12 2 2 2" xfId="42923"/>
    <cellStyle name="合計 2 12 2 3" xfId="42924"/>
    <cellStyle name="合計 2 12 2 3 2" xfId="42925"/>
    <cellStyle name="合計 2 12 2 3 3" xfId="42926"/>
    <cellStyle name="輸出 5 2 4 2" xfId="42927"/>
    <cellStyle name="輸出 2 7 5 2 3 2" xfId="42928"/>
    <cellStyle name="合計 2 12 2 4" xfId="42929"/>
    <cellStyle name="合計 2 12 2 4 2" xfId="42930"/>
    <cellStyle name="合計 2 12 2 4 3" xfId="42931"/>
    <cellStyle name="輸出 5 2 4 3" xfId="42932"/>
    <cellStyle name="輸出 2 7 5 2 3 3" xfId="42933"/>
    <cellStyle name="输出 2 2 2 7 2" xfId="42934"/>
    <cellStyle name="合計 2 12 2 5" xfId="42935"/>
    <cellStyle name="合計 2 12 2 5 2" xfId="42936"/>
    <cellStyle name="合計 2 12 2 5 3" xfId="42937"/>
    <cellStyle name="合計 2 12 2 6 3" xfId="42938"/>
    <cellStyle name="計算方式 2 2 2 4 2 3 3" xfId="42939"/>
    <cellStyle name="合計 2 12 2 8 2" xfId="42940"/>
    <cellStyle name="合計 2 12 2 8 3" xfId="42941"/>
    <cellStyle name="合計 2 12 2 9" xfId="42942"/>
    <cellStyle name="計算方式 2 2 2 4 2 4 3" xfId="42943"/>
    <cellStyle name="合計 2 12 2 9 2" xfId="42944"/>
    <cellStyle name="合計 2 12 3" xfId="42945"/>
    <cellStyle name="合計 2 12 3 2" xfId="42946"/>
    <cellStyle name="合計 2 12 3 3" xfId="42947"/>
    <cellStyle name="合計 2 12 4" xfId="42948"/>
    <cellStyle name="合計 2 12 4 3" xfId="42949"/>
    <cellStyle name="合計 2 12 5 2" xfId="42950"/>
    <cellStyle name="合計 2 12 5 3" xfId="42951"/>
    <cellStyle name="合計 2 12 6" xfId="42952"/>
    <cellStyle name="合計 2 12 6 2" xfId="42953"/>
    <cellStyle name="合計 2 12 6 3" xfId="42954"/>
    <cellStyle name="合計 2 12 7" xfId="42955"/>
    <cellStyle name="合計 2 12 7 2" xfId="42956"/>
    <cellStyle name="合計 2 12 7 3" xfId="42957"/>
    <cellStyle name="合計 2 12 8" xfId="42958"/>
    <cellStyle name="合計 2 12 9" xfId="42959"/>
    <cellStyle name="合計 2 12 9 3" xfId="42960"/>
    <cellStyle name="合計 2 13" xfId="42961"/>
    <cellStyle name="合計 2 13 10 2" xfId="42962"/>
    <cellStyle name="合計 2 13 10 3" xfId="42963"/>
    <cellStyle name="合計 2 13 2" xfId="42964"/>
    <cellStyle name="合計 2 13 2 10" xfId="42965"/>
    <cellStyle name="合計 2 13 2 11" xfId="42966"/>
    <cellStyle name="출력 2 3" xfId="42967"/>
    <cellStyle name="合計 2 13 2 2" xfId="42968"/>
    <cellStyle name="출력 2 3 2" xfId="42969"/>
    <cellStyle name="合計 2 13 2 2 2" xfId="42970"/>
    <cellStyle name="출력 2 4" xfId="42971"/>
    <cellStyle name="合計 2 13 2 3" xfId="42972"/>
    <cellStyle name="출력 2 4 2" xfId="42973"/>
    <cellStyle name="合計 2 13 2 3 2" xfId="42974"/>
    <cellStyle name="출력 2 4 3" xfId="42975"/>
    <cellStyle name="合計 2 13 2 3 3" xfId="42976"/>
    <cellStyle name="출력 2 5" xfId="42977"/>
    <cellStyle name="合計 2 13 2 4" xfId="42978"/>
    <cellStyle name="合計 2 13 2 4 2" xfId="42979"/>
    <cellStyle name="合計 2 13 2 4 3" xfId="42980"/>
    <cellStyle name="출력 2 6" xfId="42981"/>
    <cellStyle name="合計 2 13 2 5" xfId="42982"/>
    <cellStyle name="合計 2 13 2 5 2" xfId="42983"/>
    <cellStyle name="合計 2 13 2 5 3" xfId="42984"/>
    <cellStyle name="合計 2 13 2 6" xfId="42985"/>
    <cellStyle name="合計 2 13 2 6 2" xfId="42986"/>
    <cellStyle name="合計 2 13 2 6 3" xfId="42987"/>
    <cellStyle name="合計 2 13 2 7" xfId="42988"/>
    <cellStyle name="合計 2 13 2 8" xfId="42989"/>
    <cellStyle name="計算方式 2 2 2 5 2 3 3" xfId="42990"/>
    <cellStyle name="合計 2 13 2 8 2" xfId="42991"/>
    <cellStyle name="合計 2 13 2 9" xfId="42992"/>
    <cellStyle name="計算方式 2 2 2 5 2 4 3" xfId="42993"/>
    <cellStyle name="合計 2 13 2 9 2" xfId="42994"/>
    <cellStyle name="合計 2 13 3" xfId="42995"/>
    <cellStyle name="출력 3 3" xfId="42996"/>
    <cellStyle name="合計 2 13 3 2" xfId="42997"/>
    <cellStyle name="출력 3 4" xfId="42998"/>
    <cellStyle name="合計 2 13 3 3" xfId="42999"/>
    <cellStyle name="合計 2 13 4" xfId="43000"/>
    <cellStyle name="출력 4 3" xfId="43001"/>
    <cellStyle name="合計 2 13 4 2" xfId="43002"/>
    <cellStyle name="合計 2 13 4 3" xfId="43003"/>
    <cellStyle name="合計 2 13 5" xfId="43004"/>
    <cellStyle name="출력 5 3" xfId="43005"/>
    <cellStyle name="合計 2 13 5 2" xfId="43006"/>
    <cellStyle name="合計 2 13 5 3" xfId="43007"/>
    <cellStyle name="合計 2 13 6" xfId="43008"/>
    <cellStyle name="合計 2 13 6 2" xfId="43009"/>
    <cellStyle name="合計 2 13 7" xfId="43010"/>
    <cellStyle name="合計 2 13 7 2" xfId="43011"/>
    <cellStyle name="合計 2 13 7 3" xfId="43012"/>
    <cellStyle name="輸入 2 2 6 2 10" xfId="43013"/>
    <cellStyle name="合計 2 13 8" xfId="43014"/>
    <cellStyle name="合計 2 13 8 2" xfId="43015"/>
    <cellStyle name="合計 2 13 8 3" xfId="43016"/>
    <cellStyle name="輸入 2 2 6 2 11" xfId="43017"/>
    <cellStyle name="合計 2 13 9" xfId="43018"/>
    <cellStyle name="제목 1 7" xfId="43019"/>
    <cellStyle name="合計 2 13 9 2" xfId="43020"/>
    <cellStyle name="合計 2 13 9 3" xfId="43021"/>
    <cellStyle name="合計 2 14" xfId="43022"/>
    <cellStyle name="合計 2 20" xfId="43023"/>
    <cellStyle name="合計 2 15" xfId="43024"/>
    <cellStyle name="출력 3 4 8 2" xfId="43025"/>
    <cellStyle name="合計 2 15 11" xfId="43026"/>
    <cellStyle name="合計 2 15 2 3" xfId="43027"/>
    <cellStyle name="輸入 2 2 2 4 11" xfId="43028"/>
    <cellStyle name="合計 2 15 3 2" xfId="43029"/>
    <cellStyle name="輸入 2 2 2 4 12" xfId="43030"/>
    <cellStyle name="合計 2 15 3 3" xfId="43031"/>
    <cellStyle name="合計 2 15 4 2" xfId="43032"/>
    <cellStyle name="合計 2 15 4 3" xfId="43033"/>
    <cellStyle name="合計 2 15 5" xfId="43034"/>
    <cellStyle name="合計 2 15 5 2" xfId="43035"/>
    <cellStyle name="合計 2 15 5 3" xfId="43036"/>
    <cellStyle name="合計 2 15 6" xfId="43037"/>
    <cellStyle name="合計 2 15 7" xfId="43038"/>
    <cellStyle name="合計 2 15 8" xfId="43039"/>
    <cellStyle name="輸入 2 3 2 5 2 2" xfId="43040"/>
    <cellStyle name="合計 2 15 9" xfId="43041"/>
    <cellStyle name="合計 2 21" xfId="43042"/>
    <cellStyle name="合計 2 16" xfId="43043"/>
    <cellStyle name="合計 2 21 2" xfId="43044"/>
    <cellStyle name="合計 2 16 2" xfId="43045"/>
    <cellStyle name="千位分隔 2" xfId="43046"/>
    <cellStyle name="合計 2 21 3" xfId="43047"/>
    <cellStyle name="合計 2 16 3" xfId="43048"/>
    <cellStyle name="合計 2 22 2" xfId="43049"/>
    <cellStyle name="合計 2 17 2" xfId="43050"/>
    <cellStyle name="合計 2 22 3" xfId="43051"/>
    <cellStyle name="合計 2 17 3" xfId="43052"/>
    <cellStyle name="合計 2 23 2" xfId="43053"/>
    <cellStyle name="合計 2 18 2" xfId="43054"/>
    <cellStyle name="合計 2 23 3" xfId="43055"/>
    <cellStyle name="合計 2 18 3" xfId="43056"/>
    <cellStyle name="合計 2 5 2 5 2 6 2" xfId="43057"/>
    <cellStyle name="合計 2 24" xfId="43058"/>
    <cellStyle name="合計 2 19" xfId="43059"/>
    <cellStyle name="合計 2 24 2" xfId="43060"/>
    <cellStyle name="合計 2 19 2" xfId="43061"/>
    <cellStyle name="合計 2 24 3" xfId="43062"/>
    <cellStyle name="合計 2 19 3" xfId="43063"/>
    <cellStyle name="合計 2 2" xfId="43064"/>
    <cellStyle name="合計 2 2 10" xfId="43065"/>
    <cellStyle name="合計 2 2 10 2" xfId="43066"/>
    <cellStyle name="合計 2 2 10 3" xfId="43067"/>
    <cellStyle name="合計 2 2 11" xfId="43068"/>
    <cellStyle name="合計 2 2 11 2" xfId="43069"/>
    <cellStyle name="合計 2 2 11 3" xfId="43070"/>
    <cellStyle name="合計 2 2 12 2" xfId="43071"/>
    <cellStyle name="合計 2 2 12 3" xfId="43072"/>
    <cellStyle name="合計 2 2 13 2" xfId="43073"/>
    <cellStyle name="合計 2 2 13 3" xfId="43074"/>
    <cellStyle name="合計 2 2 14" xfId="43075"/>
    <cellStyle name="合計 2 2 20" xfId="43076"/>
    <cellStyle name="合計 2 2 15" xfId="43077"/>
    <cellStyle name="合計 2 2 15 3" xfId="43078"/>
    <cellStyle name="汇总 2 2 2 5 4 2" xfId="43079"/>
    <cellStyle name="合計 2 2 21" xfId="43080"/>
    <cellStyle name="合計 2 2 16" xfId="43081"/>
    <cellStyle name="合計 2 2 16 2" xfId="43082"/>
    <cellStyle name="合計 2 2 16 3" xfId="43083"/>
    <cellStyle name="汇总 2 2 2 5 4 3" xfId="43084"/>
    <cellStyle name="合計 2 2 17" xfId="43085"/>
    <cellStyle name="合計 2 2 18" xfId="43086"/>
    <cellStyle name="合計 2 2 18 2" xfId="43087"/>
    <cellStyle name="合計 2 2 18 3" xfId="43088"/>
    <cellStyle name="合計 2 2 19" xfId="43089"/>
    <cellStyle name="合計 2 2 2" xfId="43090"/>
    <cellStyle name="合計 2 2 2 2" xfId="43091"/>
    <cellStyle name="合計 2 2 2 2 2" xfId="43092"/>
    <cellStyle name="輸出 2 3 5 2 9 3" xfId="43093"/>
    <cellStyle name="合計 2 2 2 4" xfId="43094"/>
    <cellStyle name="合計 2 2 2 4 10" xfId="43095"/>
    <cellStyle name="合計 2 2 2 4 10 2" xfId="43096"/>
    <cellStyle name="合計 2 2 2 4 10 3" xfId="43097"/>
    <cellStyle name="合計 2 2 2 4 11" xfId="43098"/>
    <cellStyle name="合計 2 2 2 4 12" xfId="43099"/>
    <cellStyle name="合計 2 2 2 4 2" xfId="43100"/>
    <cellStyle name="合計 2 2 2 4 2 11" xfId="43101"/>
    <cellStyle name="合計 2 2 2 4 2 2 2" xfId="43102"/>
    <cellStyle name="合計 2 2 2 4 2 3 3" xfId="43103"/>
    <cellStyle name="合計 2 2 2 4 2 4" xfId="43104"/>
    <cellStyle name="輸入 7 2 4" xfId="43105"/>
    <cellStyle name="合計 2 2 2 4 2 4 2" xfId="43106"/>
    <cellStyle name="輸入 7 2 5" xfId="43107"/>
    <cellStyle name="合計 2 2 2 4 2 4 3" xfId="43108"/>
    <cellStyle name="合計 2 2 2 4 2 5" xfId="43109"/>
    <cellStyle name="合計 2 2 2 4 2 5 2" xfId="43110"/>
    <cellStyle name="合計 2 2 2 4 2 5 3" xfId="43111"/>
    <cellStyle name="合計 2 2 2 4 2 6" xfId="43112"/>
    <cellStyle name="合計 2 2 2 4 2 6 2" xfId="43113"/>
    <cellStyle name="合計 2 2 2 4 2 6 3" xfId="43114"/>
    <cellStyle name="合計 2 2 2 4 2 8" xfId="43115"/>
    <cellStyle name="合計 2 2 2 4 2 8 2" xfId="43116"/>
    <cellStyle name="合計 2 2 2 4 2 8 3" xfId="43117"/>
    <cellStyle name="合計 2 2 2 4 2 9" xfId="43118"/>
    <cellStyle name="合計 2 2 2 4 2 9 2" xfId="43119"/>
    <cellStyle name="合計 2 2 2 4 2 9 3" xfId="43120"/>
    <cellStyle name="合計 2 2 2 4 3" xfId="43121"/>
    <cellStyle name="合計 2 2 2 4 3 2" xfId="43122"/>
    <cellStyle name="合計 2 2 2 4 4" xfId="43123"/>
    <cellStyle name="合計 2 2 2 4 4 2" xfId="43124"/>
    <cellStyle name="汇总 2 5 2" xfId="43125"/>
    <cellStyle name="合計 2 2 2 4 5" xfId="43126"/>
    <cellStyle name="計算方式 2 5 6 2 7" xfId="43127"/>
    <cellStyle name="汇总 2 5 2 2" xfId="43128"/>
    <cellStyle name="合計 2 2 2 4 5 2" xfId="43129"/>
    <cellStyle name="計算方式 2 5 6 2 8" xfId="43130"/>
    <cellStyle name="汇总 2 5 2 3" xfId="43131"/>
    <cellStyle name="合計 2 2 2 4 5 3" xfId="43132"/>
    <cellStyle name="合計 2 2 2 4 6" xfId="43133"/>
    <cellStyle name="合計 2 2 2 4 6 2" xfId="43134"/>
    <cellStyle name="合計 2 2 2 4 6 3" xfId="43135"/>
    <cellStyle name="合計 2 2 2 4 7" xfId="43136"/>
    <cellStyle name="合計 2 2 2 4 7 2" xfId="43137"/>
    <cellStyle name="合計 2 2 2 4 7 3" xfId="43138"/>
    <cellStyle name="合計 2 2 2 4 8" xfId="43139"/>
    <cellStyle name="合計 2 2 2 4 8 2" xfId="43140"/>
    <cellStyle name="合計 2 2 2 4 8 3" xfId="43141"/>
    <cellStyle name="合計 2 2 2 5 11" xfId="43142"/>
    <cellStyle name="合計 2 2 2 5 12" xfId="43143"/>
    <cellStyle name="合計 2 2 2 5 2 9 2" xfId="43144"/>
    <cellStyle name="合計 2 2 2 5 2 9 3" xfId="43145"/>
    <cellStyle name="合計 2 2 2 5 4" xfId="43146"/>
    <cellStyle name="汇总 2 6 2" xfId="43147"/>
    <cellStyle name="合計 2 2 2 5 5" xfId="43148"/>
    <cellStyle name="汇总 2 6 3" xfId="43149"/>
    <cellStyle name="合計 2 2 2 5 6" xfId="43150"/>
    <cellStyle name="汇总 2 6 4" xfId="43151"/>
    <cellStyle name="合計 2 2 2 5 7" xfId="43152"/>
    <cellStyle name="汇总 2 6 5" xfId="43153"/>
    <cellStyle name="合計 2 2 2 5 8" xfId="43154"/>
    <cellStyle name="合計 2 2 2 6" xfId="43155"/>
    <cellStyle name="合計 2 2 2 6 2" xfId="43156"/>
    <cellStyle name="合計 2 2 2 6 3" xfId="43157"/>
    <cellStyle name="合計 2 2 2 7" xfId="43158"/>
    <cellStyle name="合計 2 2 3" xfId="43159"/>
    <cellStyle name="合計 2 2 3 2" xfId="43160"/>
    <cellStyle name="合計 2 2 3 3" xfId="43161"/>
    <cellStyle name="合計 2 2 3 3 10 3" xfId="43162"/>
    <cellStyle name="合計 2 2 3 3 2" xfId="43163"/>
    <cellStyle name="合計 2 2 3 3 2 10" xfId="43164"/>
    <cellStyle name="合計 2 2 3 3 2 11" xfId="43165"/>
    <cellStyle name="合計 2 2 3 3 2 2 2" xfId="43166"/>
    <cellStyle name="合計 2 2 3 3 2 2 3" xfId="43167"/>
    <cellStyle name="요약 2 3 2 2 8" xfId="43168"/>
    <cellStyle name="合計 2 2 3 3 2 3 3" xfId="43169"/>
    <cellStyle name="合計 2 2 3 3 2 4" xfId="43170"/>
    <cellStyle name="合計 2 2 3 3 2 4 2" xfId="43171"/>
    <cellStyle name="合計 2 2 3 3 2 5 2" xfId="43172"/>
    <cellStyle name="輸出 2 2 2 4 3 3" xfId="43173"/>
    <cellStyle name="合計 2 2 3 3 2 6" xfId="43174"/>
    <cellStyle name="合計 2 2 3 3 2 6 2" xfId="43175"/>
    <cellStyle name="合計 2 2 3 3 2 8 3" xfId="43176"/>
    <cellStyle name="合計 2 5 2 4 2 9" xfId="43177"/>
    <cellStyle name="合計 2 2 3 3 2 9 3" xfId="43178"/>
    <cellStyle name="合計 2 2 3 3 9" xfId="43179"/>
    <cellStyle name="合計 2 2 3 3 9 2" xfId="43180"/>
    <cellStyle name="合計 2 2 3 4" xfId="43181"/>
    <cellStyle name="合計 2 2 3 4 2" xfId="43182"/>
    <cellStyle name="合計 2 2 3 4 3" xfId="43183"/>
    <cellStyle name="合計 2 2 4" xfId="43184"/>
    <cellStyle name="合計 2 2 4 2" xfId="43185"/>
    <cellStyle name="合計 2 2 4 2 2" xfId="43186"/>
    <cellStyle name="合計 2 2 4 2 3" xfId="43187"/>
    <cellStyle name="合計 2 2 5" xfId="43188"/>
    <cellStyle name="合計 2 2 5 2" xfId="43189"/>
    <cellStyle name="合計 2 2 5 2 11" xfId="43190"/>
    <cellStyle name="合計 2 2 5 2 3 3" xfId="43191"/>
    <cellStyle name="合計 2 2 5 2 5" xfId="43192"/>
    <cellStyle name="計算方式 2 8 4 2 7" xfId="43193"/>
    <cellStyle name="合計 2 2 5 2 5 2" xfId="43194"/>
    <cellStyle name="計算方式 2 8 4 2 8" xfId="43195"/>
    <cellStyle name="合計 2 2 5 2 5 3" xfId="43196"/>
    <cellStyle name="合計 2 2 5 2 6" xfId="43197"/>
    <cellStyle name="合計 2 2 5 2 6 2" xfId="43198"/>
    <cellStyle name="合計 2 2 5 2 6 3" xfId="43199"/>
    <cellStyle name="合計 2 2 5 2 7" xfId="43200"/>
    <cellStyle name="合計 2 2 5 2 7 2" xfId="43201"/>
    <cellStyle name="合計 2 2 5 2 7 3" xfId="43202"/>
    <cellStyle name="合計 2 2 5 2 8" xfId="43203"/>
    <cellStyle name="合計 2 2 5 2 8 3" xfId="43204"/>
    <cellStyle name="合計 2 2 5 2 9" xfId="43205"/>
    <cellStyle name="合計 2 2 5 2 9 2" xfId="43206"/>
    <cellStyle name="合計 2 2 5 2 9 3" xfId="43207"/>
    <cellStyle name="合計 2 2 5 3" xfId="43208"/>
    <cellStyle name="合計 2 2 5 4" xfId="43209"/>
    <cellStyle name="合計 2 2 5 7 2" xfId="43210"/>
    <cellStyle name="合計 2 2 5 7 3" xfId="43211"/>
    <cellStyle name="合計 2 2 5 8 2" xfId="43212"/>
    <cellStyle name="合計 2 2 5 8 3" xfId="43213"/>
    <cellStyle name="合計 2 2 5 9 2" xfId="43214"/>
    <cellStyle name="合計 2 2 5 9 3" xfId="43215"/>
    <cellStyle name="合計 2 2 6 10 3" xfId="43216"/>
    <cellStyle name="合計 2 2 6 12" xfId="43217"/>
    <cellStyle name="合計 2 2 6 2" xfId="43218"/>
    <cellStyle name="合計 2 2 6 2 10" xfId="43219"/>
    <cellStyle name="合計 2 2 6 2 11" xfId="43220"/>
    <cellStyle name="輸入 2 3 2 4 2 7" xfId="43221"/>
    <cellStyle name="合計 2 2 6 2 2 3" xfId="43222"/>
    <cellStyle name="合計 2 2 6 2 3 2" xfId="43223"/>
    <cellStyle name="合計 2 2 6 2 3 3" xfId="43224"/>
    <cellStyle name="合計 2 2 6 2 4" xfId="43225"/>
    <cellStyle name="合計 2 2 6 2 4 2" xfId="43226"/>
    <cellStyle name="合計 2 2 6 2 4 3" xfId="43227"/>
    <cellStyle name="合計 2 2 6 2 5" xfId="43228"/>
    <cellStyle name="合計 2 2 6 2 5 2" xfId="43229"/>
    <cellStyle name="合計 2 2 6 2 6" xfId="43230"/>
    <cellStyle name="合計 2 2 6 2 6 2" xfId="43231"/>
    <cellStyle name="合計 2 2 6 2 6 3" xfId="43232"/>
    <cellStyle name="合計 2 2 6 2 7" xfId="43233"/>
    <cellStyle name="合計 2 2 6 2 8" xfId="43234"/>
    <cellStyle name="合計 2 2 6 2 8 2" xfId="43235"/>
    <cellStyle name="合計 2 2 6 2 8 3" xfId="43236"/>
    <cellStyle name="合計 2 2 6 2 9" xfId="43237"/>
    <cellStyle name="合計 2 2 6 2 9 2" xfId="43238"/>
    <cellStyle name="合計 2 2 6 2 9 3" xfId="43239"/>
    <cellStyle name="合計 2 2 6 3" xfId="43240"/>
    <cellStyle name="合計 2 2 6 3 2" xfId="43241"/>
    <cellStyle name="合計 2 2 6 3 3" xfId="43242"/>
    <cellStyle name="合計 2 2 6 4" xfId="43243"/>
    <cellStyle name="合計 2 2 6 4 3" xfId="43244"/>
    <cellStyle name="合計 2 2 6 6 2" xfId="43245"/>
    <cellStyle name="合計 2 2 6 6 3" xfId="43246"/>
    <cellStyle name="合計 2 2 6 7 2" xfId="43247"/>
    <cellStyle name="合計 2 2 6 7 3" xfId="43248"/>
    <cellStyle name="合計 2 2 6 8 2" xfId="43249"/>
    <cellStyle name="合計 2 2 6 8 3" xfId="43250"/>
    <cellStyle name="合計 2 2 6 9" xfId="43251"/>
    <cellStyle name="合計 2 2 6 9 2" xfId="43252"/>
    <cellStyle name="合計 2 2 6 9 3" xfId="43253"/>
    <cellStyle name="合計 2 2 7 10" xfId="43254"/>
    <cellStyle name="合計 2 2 7 10 2" xfId="43255"/>
    <cellStyle name="合計 2 2 7 11" xfId="43256"/>
    <cellStyle name="輸入 2 8 4 2 6 3" xfId="43257"/>
    <cellStyle name="合計 2 2 7 2 10" xfId="43258"/>
    <cellStyle name="合計 2 2 7 2 11" xfId="43259"/>
    <cellStyle name="合計 2 2 7 2 2" xfId="43260"/>
    <cellStyle name="合計 2 2 7 2 2 2" xfId="43261"/>
    <cellStyle name="輸出 2 5 6 10" xfId="43262"/>
    <cellStyle name="合計 2 2 7 2 3" xfId="43263"/>
    <cellStyle name="合計 2 2 7 2 3 2" xfId="43264"/>
    <cellStyle name="輸出 2 5 6 11" xfId="43265"/>
    <cellStyle name="合計 2 2 7 2 4" xfId="43266"/>
    <cellStyle name="合計 2 2 7 2 5" xfId="43267"/>
    <cellStyle name="合計 2 2 7 2 5 2" xfId="43268"/>
    <cellStyle name="合計 2 2 7 2 6" xfId="43269"/>
    <cellStyle name="合計 2 2 7 2 6 2" xfId="43270"/>
    <cellStyle name="合計 2 2 7 2 7" xfId="43271"/>
    <cellStyle name="合計 2 2 7 2 7 2" xfId="43272"/>
    <cellStyle name="合計 2 2 7 2 8" xfId="43273"/>
    <cellStyle name="合計 2 2 7 2 8 2" xfId="43274"/>
    <cellStyle name="合計 2 2 7 2 9" xfId="43275"/>
    <cellStyle name="合計 2 2 7 2 9 2" xfId="43276"/>
    <cellStyle name="合計 2 2 7 2 9 3" xfId="43277"/>
    <cellStyle name="合計 2 2 7 3" xfId="43278"/>
    <cellStyle name="合計 2 2 7 3 2" xfId="43279"/>
    <cellStyle name="合計 2 2 7 3 3" xfId="43280"/>
    <cellStyle name="合計 2 2 7 4" xfId="43281"/>
    <cellStyle name="合計 2 2 7 4 2" xfId="43282"/>
    <cellStyle name="合計 2 2 7 4 3" xfId="43283"/>
    <cellStyle name="合計 2 2 7 6 2" xfId="43284"/>
    <cellStyle name="合計 2 2 7 6 3" xfId="43285"/>
    <cellStyle name="合計 2 2 7 7 3" xfId="43286"/>
    <cellStyle name="合計 2 2 7 8 2" xfId="43287"/>
    <cellStyle name="合計 2 2 7 9" xfId="43288"/>
    <cellStyle name="合計 2 2 7 9 2" xfId="43289"/>
    <cellStyle name="合計 2 2 7 9 3" xfId="43290"/>
    <cellStyle name="合計 2 2 9" xfId="43291"/>
    <cellStyle name="合計 2 2 9 2" xfId="43292"/>
    <cellStyle name="合計 2 2 9 2 2" xfId="43293"/>
    <cellStyle name="요약 2 2 3 2" xfId="43294"/>
    <cellStyle name="合計 2 2 9 2 3" xfId="43295"/>
    <cellStyle name="合計 2 2 9 3" xfId="43296"/>
    <cellStyle name="合計 2 2 9 3 2" xfId="43297"/>
    <cellStyle name="合計 2 2 9 3 3" xfId="43298"/>
    <cellStyle name="合計 2 2 9 4" xfId="43299"/>
    <cellStyle name="合計 2 2 9 4 2" xfId="43300"/>
    <cellStyle name="合計 2 2 9 4 3" xfId="43301"/>
    <cellStyle name="合計 2 2 9 5" xfId="43302"/>
    <cellStyle name="合計 2 2 9 5 2" xfId="43303"/>
    <cellStyle name="合計 2 2 9 5 3" xfId="43304"/>
    <cellStyle name="合計 2 2 9 6" xfId="43305"/>
    <cellStyle name="合計 2 2 9 6 2" xfId="43306"/>
    <cellStyle name="合計 2 2 9 6 3" xfId="43307"/>
    <cellStyle name="合計 2 2 9 7" xfId="43308"/>
    <cellStyle name="合計 2 2 9 7 2" xfId="43309"/>
    <cellStyle name="合計 2 2 9 7 3" xfId="43310"/>
    <cellStyle name="合計 2 2 9 8" xfId="43311"/>
    <cellStyle name="合計 2 2 9 8 2" xfId="43312"/>
    <cellStyle name="合計 2 2 9 9" xfId="43313"/>
    <cellStyle name="檢查儲存格 2 5" xfId="43314"/>
    <cellStyle name="合計 2 2 9 9 2" xfId="43315"/>
    <cellStyle name="요약 2 3 9 2" xfId="43316"/>
    <cellStyle name="合計 2 5 2 5 2 6 3" xfId="43317"/>
    <cellStyle name="合計 2 25" xfId="43318"/>
    <cellStyle name="요약 2 3 9 3" xfId="43319"/>
    <cellStyle name="合計 2 26" xfId="43320"/>
    <cellStyle name="合計 2 3" xfId="43321"/>
    <cellStyle name="合計 2 3 2" xfId="43322"/>
    <cellStyle name="合計 2 3 2 2" xfId="43323"/>
    <cellStyle name="合計 2 3 2 2 2" xfId="43324"/>
    <cellStyle name="合計 2 3 2 4 2 4 2" xfId="43325"/>
    <cellStyle name="合計 2 3 2 4 2 4 3" xfId="43326"/>
    <cellStyle name="汇总 2 14 3" xfId="43327"/>
    <cellStyle name="合計 2 3 2 4 2 7" xfId="43328"/>
    <cellStyle name="合計 2 3 2 4 2 7 3" xfId="43329"/>
    <cellStyle name="合計 2 3 2 4 2 8" xfId="43330"/>
    <cellStyle name="合計 2 3 2 4 2 8 3" xfId="43331"/>
    <cellStyle name="合計 2 3 2 4 2 9" xfId="43332"/>
    <cellStyle name="合計 2 3 2 4 2 9 2" xfId="43333"/>
    <cellStyle name="合計 2 3 2 4 2 9 3" xfId="43334"/>
    <cellStyle name="输入 2 7 2" xfId="43335"/>
    <cellStyle name="合計 2 3 2 4 4" xfId="43336"/>
    <cellStyle name="合計 2 3 2 4 4 2" xfId="43337"/>
    <cellStyle name="合計 2 3 2 5" xfId="43338"/>
    <cellStyle name="合計 2 3 2 5 2 2 2" xfId="43339"/>
    <cellStyle name="合計 2 3 2 5 2 2 3" xfId="43340"/>
    <cellStyle name="合計 2 3 2 5 2 4 2" xfId="43341"/>
    <cellStyle name="合計 2 3 2 5 2 4 3" xfId="43342"/>
    <cellStyle name="合計 2 3 2 5 2 6" xfId="43343"/>
    <cellStyle name="合計 2 3 2 5 2 6 3" xfId="43344"/>
    <cellStyle name="合計 2 3 2 5 2 7" xfId="43345"/>
    <cellStyle name="合計 2 3 2 5 2 7 3" xfId="43346"/>
    <cellStyle name="合計 2 3 2 5 2 8" xfId="43347"/>
    <cellStyle name="合計 2 3 2 5 2 8 2" xfId="43348"/>
    <cellStyle name="合計 2 3 2 5 2 8 3" xfId="43349"/>
    <cellStyle name="合計 2 3 2 5 2 9" xfId="43350"/>
    <cellStyle name="合計 2 3 2 5 2 9 2" xfId="43351"/>
    <cellStyle name="合計 2 3 2 5 2 9 3" xfId="43352"/>
    <cellStyle name="输入 2 8 2" xfId="43353"/>
    <cellStyle name="合計 2 3 2 5 4" xfId="43354"/>
    <cellStyle name="合計 2 3 2 5 4 2" xfId="43355"/>
    <cellStyle name="合計 2 3 2 5 4 3" xfId="43356"/>
    <cellStyle name="合計 2 3 2 6" xfId="43357"/>
    <cellStyle name="合計 2 3 3" xfId="43358"/>
    <cellStyle name="合計 2 3 3 2" xfId="43359"/>
    <cellStyle name="合計 2 4 3 2 8 3" xfId="43360"/>
    <cellStyle name="合計 2 3 3 3 10 2" xfId="43361"/>
    <cellStyle name="合計 2 3 3 3 2 11" xfId="43362"/>
    <cellStyle name="合計 2 3 3 3 2 2" xfId="43363"/>
    <cellStyle name="合計 2 3 3 3 2 2 2" xfId="43364"/>
    <cellStyle name="푤貫[0]_pldt" xfId="43365"/>
    <cellStyle name="合計 2 3 3 3 2 2 3" xfId="43366"/>
    <cellStyle name="合計 2 3 3 3 2 3" xfId="43367"/>
    <cellStyle name="合計 2 3 3 3 2 3 3" xfId="43368"/>
    <cellStyle name="合計 2 3 3 3 2 4" xfId="43369"/>
    <cellStyle name="合計 2 3 3 3 2 4 2" xfId="43370"/>
    <cellStyle name="合計 2 3 3 3 2 4 3" xfId="43371"/>
    <cellStyle name="合計 2 3 3 3 2 5 3" xfId="43372"/>
    <cellStyle name="合計 2 3 3 3 2 7 3" xfId="43373"/>
    <cellStyle name="合計 2 3 3 3 2 8 3" xfId="43374"/>
    <cellStyle name="合計 2 3 3 3 2 9 3" xfId="43375"/>
    <cellStyle name="合計 2 3 3 3 3 2" xfId="43376"/>
    <cellStyle name="合計 2 3 3 3 4" xfId="43377"/>
    <cellStyle name="合計 2 3 3 3 4 2" xfId="43378"/>
    <cellStyle name="合計 2 3 3 3 4 3" xfId="43379"/>
    <cellStyle name="合計 2 3 3 3 8 2" xfId="43380"/>
    <cellStyle name="合計 2 3 3 3 8 3" xfId="43381"/>
    <cellStyle name="合計 2 3 3 3 9 2" xfId="43382"/>
    <cellStyle name="合計 2 3 3 3 9 3" xfId="43383"/>
    <cellStyle name="合計 2 3 4" xfId="43384"/>
    <cellStyle name="合計 2 3 5" xfId="43385"/>
    <cellStyle name="合計 2 3 5 2" xfId="43386"/>
    <cellStyle name="合計 2 3 5 2 2 2" xfId="43387"/>
    <cellStyle name="合計 2 3 5 2 2 3" xfId="43388"/>
    <cellStyle name="合計 2 3 5 2 3" xfId="43389"/>
    <cellStyle name="合計 2 3 5 2 4" xfId="43390"/>
    <cellStyle name="合計 2 3 5 2 4 2" xfId="43391"/>
    <cellStyle name="合計 2 3 5 2 4 3" xfId="43392"/>
    <cellStyle name="合計 2 3 5 2 5" xfId="43393"/>
    <cellStyle name="요약 3 2 2 3" xfId="43394"/>
    <cellStyle name="合計 2 3 5 2 5 2" xfId="43395"/>
    <cellStyle name="요약 3 2 2 4" xfId="43396"/>
    <cellStyle name="合計 2 3 5 2 5 3" xfId="43397"/>
    <cellStyle name="요약 3 2 3 3" xfId="43398"/>
    <cellStyle name="合計 2 3 5 2 6 2" xfId="43399"/>
    <cellStyle name="合計 2 3 5 2 6 3" xfId="43400"/>
    <cellStyle name="요약 3 2 4 3" xfId="43401"/>
    <cellStyle name="合計 2 3 5 2 7 2" xfId="43402"/>
    <cellStyle name="合計 2 3 5 2 7 3" xfId="43403"/>
    <cellStyle name="輸入 2 2 5 10 2" xfId="43404"/>
    <cellStyle name="合計 2 3 5 3" xfId="43405"/>
    <cellStyle name="合計 2 3 5 3 2" xfId="43406"/>
    <cellStyle name="合計 2 3 5 3 3" xfId="43407"/>
    <cellStyle name="輸入 2 2 5 10 3" xfId="43408"/>
    <cellStyle name="合計 2 3 5 4" xfId="43409"/>
    <cellStyle name="合計 2 3 5 4 2" xfId="43410"/>
    <cellStyle name="合計 2 3 5 4 3" xfId="43411"/>
    <cellStyle name="合計 2 3 5 5 3" xfId="43412"/>
    <cellStyle name="合計 2 3 5 6 2" xfId="43413"/>
    <cellStyle name="合計 2 3 5 6 3" xfId="43414"/>
    <cellStyle name="合計 2 3 5 7 2" xfId="43415"/>
    <cellStyle name="合計 2 3 5 7 3" xfId="43416"/>
    <cellStyle name="合計 2 3 5 8" xfId="43417"/>
    <cellStyle name="合計 2 3 5 8 2" xfId="43418"/>
    <cellStyle name="合計 2 3 5 8 3" xfId="43419"/>
    <cellStyle name="合計 2 3 5 9" xfId="43420"/>
    <cellStyle name="合計 2 3 5 9 2" xfId="43421"/>
    <cellStyle name="合計 2 3 5 9 3" xfId="43422"/>
    <cellStyle name="合計 2 3 6 10 3" xfId="43423"/>
    <cellStyle name="合計 2 3 6 12" xfId="43424"/>
    <cellStyle name="合計 2 3 6 2" xfId="43425"/>
    <cellStyle name="合計 2 3 6 2 2" xfId="43426"/>
    <cellStyle name="合計 2 3 6 2 2 2" xfId="43427"/>
    <cellStyle name="合計 2 3 6 2 2 3" xfId="43428"/>
    <cellStyle name="合計 2 3 6 2 3" xfId="43429"/>
    <cellStyle name="合計 2 3 6 2 3 2" xfId="43430"/>
    <cellStyle name="合計 2 3 6 2 4 2" xfId="43431"/>
    <cellStyle name="合計 2 3 6 2 4 3" xfId="43432"/>
    <cellStyle name="合計 2 3 6 2 5 2" xfId="43433"/>
    <cellStyle name="合計 2 3 6 2 5 3" xfId="43434"/>
    <cellStyle name="輸出 2 5 3 3 2 8 2" xfId="43435"/>
    <cellStyle name="合計 2 3 6 2 6" xfId="43436"/>
    <cellStyle name="合計 2 3 6 2 6 2" xfId="43437"/>
    <cellStyle name="合計 2 3 6 2 6 3" xfId="43438"/>
    <cellStyle name="輸出 2 5 3 3 2 8 3" xfId="43439"/>
    <cellStyle name="合計 2 3 6 2 7" xfId="43440"/>
    <cellStyle name="合計 2 3 6 2 7 2" xfId="43441"/>
    <cellStyle name="合計 2 3 6 2 7 3" xfId="43442"/>
    <cellStyle name="合計 2 3 6 2 8" xfId="43443"/>
    <cellStyle name="合計 2 3 6 2 8 2" xfId="43444"/>
    <cellStyle name="合計 2 3 6 2 8 3" xfId="43445"/>
    <cellStyle name="合計 2 3 6 2 9" xfId="43446"/>
    <cellStyle name="合計 2 3 6 2 9 2" xfId="43447"/>
    <cellStyle name="合計 2 3 6 2 9 3" xfId="43448"/>
    <cellStyle name="合計 2 3 6 3" xfId="43449"/>
    <cellStyle name="合計 2 3 6 3 2" xfId="43450"/>
    <cellStyle name="合計 2 3 6 3 3" xfId="43451"/>
    <cellStyle name="合計 2 3 6 4" xfId="43452"/>
    <cellStyle name="合計 2 3 6 4 2" xfId="43453"/>
    <cellStyle name="合計 2 3 6 4 3" xfId="43454"/>
    <cellStyle name="合計 2 3 6 6 2" xfId="43455"/>
    <cellStyle name="合計 2 3 6 6 3" xfId="43456"/>
    <cellStyle name="合計 2 3 6 7 2" xfId="43457"/>
    <cellStyle name="合計 2 3 6 7 3" xfId="43458"/>
    <cellStyle name="合計 2 3 6 8 3" xfId="43459"/>
    <cellStyle name="合計 2 3 6 9" xfId="43460"/>
    <cellStyle name="計算方式 2 10 10 3" xfId="43461"/>
    <cellStyle name="合計 2 3 6 9 2" xfId="43462"/>
    <cellStyle name="合計 2 3 6 9 3" xfId="43463"/>
    <cellStyle name="合計 2 3 7 2" xfId="43464"/>
    <cellStyle name="合計 2 3 7 3" xfId="43465"/>
    <cellStyle name="合計 2 4" xfId="43466"/>
    <cellStyle name="合計 2 4 2" xfId="43467"/>
    <cellStyle name="一般 680 13" xfId="43468"/>
    <cellStyle name="合計 2 4 2 2" xfId="43469"/>
    <cellStyle name="合計 2 4 2 3" xfId="43470"/>
    <cellStyle name="입력 2 2 2 4 3 2" xfId="43471"/>
    <cellStyle name="合計 2 4 2 3 11" xfId="43472"/>
    <cellStyle name="合計 2 4 2 3 12" xfId="43473"/>
    <cellStyle name="合計 2 4 2 3 2" xfId="43474"/>
    <cellStyle name="合計 2 4 2 3 2 11" xfId="43475"/>
    <cellStyle name="合計 2 4 2 3 2 2" xfId="43476"/>
    <cellStyle name="輸入 2 6 5 7" xfId="43477"/>
    <cellStyle name="合計 2 4 2 3 2 2 2" xfId="43478"/>
    <cellStyle name="輸入 2 6 5 8" xfId="43479"/>
    <cellStyle name="合計 2 4 2 3 2 2 3" xfId="43480"/>
    <cellStyle name="合計 2 4 2 3 2 3" xfId="43481"/>
    <cellStyle name="輸入 2 6 6 7" xfId="43482"/>
    <cellStyle name="合計 2 4 2 3 2 3 2" xfId="43483"/>
    <cellStyle name="輸入 2 6 6 8" xfId="43484"/>
    <cellStyle name="合計 2 4 2 3 2 3 3" xfId="43485"/>
    <cellStyle name="合計 2 4 2 3 2 4" xfId="43486"/>
    <cellStyle name="合計 2 4 2 3 2 4 2" xfId="43487"/>
    <cellStyle name="合計 2 4 2 3 2 4 3" xfId="43488"/>
    <cellStyle name="合計 2 4 2 3 2 5" xfId="43489"/>
    <cellStyle name="合計 2 4 2 3 2 5 2" xfId="43490"/>
    <cellStyle name="合計 2 4 2 3 2 5 3" xfId="43491"/>
    <cellStyle name="合計 2 4 2 3 2 6" xfId="43492"/>
    <cellStyle name="合計 2 4 2 3 3" xfId="43493"/>
    <cellStyle name="輸入 2 3 2 4" xfId="43494"/>
    <cellStyle name="合計 2 4 2 3 3 2" xfId="43495"/>
    <cellStyle name="合計 2 4 2 3 4" xfId="43496"/>
    <cellStyle name="合計 2 4 2 3 4 2" xfId="43497"/>
    <cellStyle name="合計 2 4 2 3 5" xfId="43498"/>
    <cellStyle name="合計 2 4 2 3 5 2" xfId="43499"/>
    <cellStyle name="合計 2 4 2 3 6" xfId="43500"/>
    <cellStyle name="輸入 2 3 5 4" xfId="43501"/>
    <cellStyle name="合計 2 4 2 3 6 2" xfId="43502"/>
    <cellStyle name="輸入 2 3 5 5" xfId="43503"/>
    <cellStyle name="合計 2 4 2 3 6 3" xfId="43504"/>
    <cellStyle name="輸入 2 3 6 4" xfId="43505"/>
    <cellStyle name="輸入 2 3 2 5 2 10" xfId="43506"/>
    <cellStyle name="强调文字颜色 4 2 2 7" xfId="43507"/>
    <cellStyle name="合計 2 4 2 3 7 2" xfId="43508"/>
    <cellStyle name="輸入 2 3 6 5" xfId="43509"/>
    <cellStyle name="輸入 2 3 2 5 2 11" xfId="43510"/>
    <cellStyle name="合計 2 4 2 3 7 3" xfId="43511"/>
    <cellStyle name="合計 2 4 2 3 8 2" xfId="43512"/>
    <cellStyle name="合計 2 4 2 3 8 3" xfId="43513"/>
    <cellStyle name="合計 2 4 2 3 9" xfId="43514"/>
    <cellStyle name="合計 2 4 2 3 9 3" xfId="43515"/>
    <cellStyle name="合計 2 4 3" xfId="43516"/>
    <cellStyle name="合計 2 4 3 2" xfId="43517"/>
    <cellStyle name="合計 2 4 3 2 12" xfId="43518"/>
    <cellStyle name="合計 2 4 3 2 2" xfId="43519"/>
    <cellStyle name="合計 2 4 3 2 2 11" xfId="43520"/>
    <cellStyle name="合計 2 4 3 2 2 2" xfId="43521"/>
    <cellStyle name="合計 2 4 3 2 2 2 2" xfId="43522"/>
    <cellStyle name="合計 2 4 3 2 2 3" xfId="43523"/>
    <cellStyle name="輸入 2 6 5 2 11" xfId="43524"/>
    <cellStyle name="合計 2 4 3 2 2 3 2" xfId="43525"/>
    <cellStyle name="合計 2 4 3 2 2 3 3" xfId="43526"/>
    <cellStyle name="合計 2 4 3 2 2 4" xfId="43527"/>
    <cellStyle name="合計 2 4 3 2 2 4 2" xfId="43528"/>
    <cellStyle name="合計 2 4 3 2 2 4 3" xfId="43529"/>
    <cellStyle name="輸出 2 4 2 3 3 2" xfId="43530"/>
    <cellStyle name="合計 2 4 3 2 2 5" xfId="43531"/>
    <cellStyle name="輸出 2 4 2 3 3 3" xfId="43532"/>
    <cellStyle name="警告文本 2 2" xfId="43533"/>
    <cellStyle name="合計 2 4 3 2 2 6" xfId="43534"/>
    <cellStyle name="警告文本 2 3" xfId="43535"/>
    <cellStyle name="合計 2 4 3 2 2 7" xfId="43536"/>
    <cellStyle name="警告文本 2 4" xfId="43537"/>
    <cellStyle name="合計 2 4 3 2 2 8" xfId="43538"/>
    <cellStyle name="警告文本 2 5" xfId="43539"/>
    <cellStyle name="合計 2 4 3 2 2 9" xfId="43540"/>
    <cellStyle name="合計 2 4 3 2 3" xfId="43541"/>
    <cellStyle name="合計 2 4 3 2 3 2" xfId="43542"/>
    <cellStyle name="合計 2 4 3 2 3 3" xfId="43543"/>
    <cellStyle name="合計 2 4 3 2 4" xfId="43544"/>
    <cellStyle name="合計 2 4 3 2 4 2" xfId="43545"/>
    <cellStyle name="合計 2 4 3 2 4 3" xfId="43546"/>
    <cellStyle name="合計 2 4 3 2 5" xfId="43547"/>
    <cellStyle name="合計 2 4 3 2 5 2" xfId="43548"/>
    <cellStyle name="合計 2 4 3 2 5 3" xfId="43549"/>
    <cellStyle name="輸出 9" xfId="43550"/>
    <cellStyle name="合計 2 4 3 2 6 2" xfId="43551"/>
    <cellStyle name="合計 2 4 3 2 6 3" xfId="43552"/>
    <cellStyle name="合計 2 4 3 2 7" xfId="43553"/>
    <cellStyle name="合計 2 4 3 2 7 2" xfId="43554"/>
    <cellStyle name="合計 2 4 3 2 7 3" xfId="43555"/>
    <cellStyle name="合計 2 4 3 2 8 2" xfId="43556"/>
    <cellStyle name="合計 2 4 3 2 9 2" xfId="43557"/>
    <cellStyle name="合計 2 4 3 2 9 3" xfId="43558"/>
    <cellStyle name="合計 2 4 4" xfId="43559"/>
    <cellStyle name="合計 2 4 4 10" xfId="43560"/>
    <cellStyle name="合計 2 4 4 10 2" xfId="43561"/>
    <cellStyle name="合計 2 4 4 10 3" xfId="43562"/>
    <cellStyle name="合計 2 4 4 2" xfId="43563"/>
    <cellStyle name="合計 2 4 4 2 10" xfId="43564"/>
    <cellStyle name="一般 17 2" xfId="43565"/>
    <cellStyle name="合計 2 4 4 2 3 3" xfId="43566"/>
    <cellStyle name="合計 2 4 4 2 4" xfId="43567"/>
    <cellStyle name="一般 18 2" xfId="43568"/>
    <cellStyle name="合計 2 4 4 2 4 3" xfId="43569"/>
    <cellStyle name="合計 2 4 4 2 5" xfId="43570"/>
    <cellStyle name="一般 19 2" xfId="43571"/>
    <cellStyle name="合計 2 4 4 2 5 3" xfId="43572"/>
    <cellStyle name="合計 2 4 4 2 6" xfId="43573"/>
    <cellStyle name="合計 2 4 4 2 6 3" xfId="43574"/>
    <cellStyle name="合計 2 4 4 2 9" xfId="43575"/>
    <cellStyle name="合計 2 4 4 4 2" xfId="43576"/>
    <cellStyle name="合計 2 4 4 4 3" xfId="43577"/>
    <cellStyle name="合計 2 4 4 5 2" xfId="43578"/>
    <cellStyle name="合計 2 4 4 5 3" xfId="43579"/>
    <cellStyle name="合計 2 4 4 6 2" xfId="43580"/>
    <cellStyle name="合計 2 4 4 6 3" xfId="43581"/>
    <cellStyle name="合計 2 4 4 8" xfId="43582"/>
    <cellStyle name="說明文字 2 2 7" xfId="43583"/>
    <cellStyle name="合計 2 4 4 8 3" xfId="43584"/>
    <cellStyle name="合計 2 4 4 9" xfId="43585"/>
    <cellStyle name="合計 2 4 5" xfId="43586"/>
    <cellStyle name="合計 2 4 5 2" xfId="43587"/>
    <cellStyle name="合計 2 4 5 2 10" xfId="43588"/>
    <cellStyle name="合計 2 4 5 2 11" xfId="43589"/>
    <cellStyle name="合計 2 4 5 2 2" xfId="43590"/>
    <cellStyle name="合計 2 4 5 2 3" xfId="43591"/>
    <cellStyle name="合計 2 4 5 2 3 2" xfId="43592"/>
    <cellStyle name="合計 2 4 5 2 4" xfId="43593"/>
    <cellStyle name="合計 2 4 5 2 4 2" xfId="43594"/>
    <cellStyle name="合計 2 4 5 2 4 3" xfId="43595"/>
    <cellStyle name="合計 2 4 5 2 5" xfId="43596"/>
    <cellStyle name="合計 2 4 5 2 5 2" xfId="43597"/>
    <cellStyle name="合計 2 4 5 2 5 3" xfId="43598"/>
    <cellStyle name="合計 2 4 5 2 6" xfId="43599"/>
    <cellStyle name="合計 2 4 5 2 6 2" xfId="43600"/>
    <cellStyle name="合計 2 4 5 2 6 3" xfId="43601"/>
    <cellStyle name="合計 2 4 5 2 7 2" xfId="43602"/>
    <cellStyle name="合計 2 4 5 2 7 3" xfId="43603"/>
    <cellStyle name="合計 2 4 5 2 8" xfId="43604"/>
    <cellStyle name="合計 2 4 5 2 8 2" xfId="43605"/>
    <cellStyle name="合計 2 4 5 2 8 3" xfId="43606"/>
    <cellStyle name="合計 2 4 5 2 9" xfId="43607"/>
    <cellStyle name="合計 2 4 5 2 9 2" xfId="43608"/>
    <cellStyle name="合計 2 4 5 2 9 3" xfId="43609"/>
    <cellStyle name="合計 2 4 5 4 2" xfId="43610"/>
    <cellStyle name="合計 2 4 5 4 3" xfId="43611"/>
    <cellStyle name="合計 2 4 5 5 2" xfId="43612"/>
    <cellStyle name="合計 2 4 5 5 3" xfId="43613"/>
    <cellStyle name="合計 2 4 5 6 3" xfId="43614"/>
    <cellStyle name="合計 2 4 5 8" xfId="43615"/>
    <cellStyle name="合計 2 4 5 8 3" xfId="43616"/>
    <cellStyle name="合計 2 5" xfId="43617"/>
    <cellStyle name="合計 2 5 2" xfId="43618"/>
    <cellStyle name="合計 2 5 2 2 2" xfId="43619"/>
    <cellStyle name="合計 2 5 2 4" xfId="43620"/>
    <cellStyle name="合計 2 5 2 4 10" xfId="43621"/>
    <cellStyle name="合計 2 5 2 4 10 2" xfId="43622"/>
    <cellStyle name="合計 2 5 2 4 10 3" xfId="43623"/>
    <cellStyle name="合計 2 5 2 4 11" xfId="43624"/>
    <cellStyle name="合計 2 5 2 4 2 10" xfId="43625"/>
    <cellStyle name="合計 2 5 2 4 2 11" xfId="43626"/>
    <cellStyle name="合計 2 5 2 4 2 2 2" xfId="43627"/>
    <cellStyle name="合計 2 5 2 4 2 2 3" xfId="43628"/>
    <cellStyle name="合計 2 5 2 4 2 3 2" xfId="43629"/>
    <cellStyle name="合計 2 5 2 4 2 3 3" xfId="43630"/>
    <cellStyle name="合計 2 5 2 4 2 4 2" xfId="43631"/>
    <cellStyle name="合計 2 5 2 4 2 4 3" xfId="43632"/>
    <cellStyle name="合計 2 5 2 4 2 5" xfId="43633"/>
    <cellStyle name="合計 2 5 2 4 2 5 2" xfId="43634"/>
    <cellStyle name="合計 2 5 2 4 2 5 3" xfId="43635"/>
    <cellStyle name="合計 2 5 2 4 2 6" xfId="43636"/>
    <cellStyle name="合計 2 5 2 4 2 6 3" xfId="43637"/>
    <cellStyle name="合計 2 5 2 4 2 7" xfId="43638"/>
    <cellStyle name="合計 2 5 2 4 2 7 2" xfId="43639"/>
    <cellStyle name="合計 2 5 2 4 2 7 3" xfId="43640"/>
    <cellStyle name="合計 2 5 2 4 2 8 3" xfId="43641"/>
    <cellStyle name="合計 2 5 2 4 2 9 2" xfId="43642"/>
    <cellStyle name="合計 2 5 2 4 2 9 3" xfId="43643"/>
    <cellStyle name="合計 2 5 2 4 3 2" xfId="43644"/>
    <cellStyle name="合計 2 5 2 4 4 2" xfId="43645"/>
    <cellStyle name="合計 2 5 2 4 4 3" xfId="43646"/>
    <cellStyle name="合計 2 5 2 4 5" xfId="43647"/>
    <cellStyle name="合計 2 5 2 4 5 3" xfId="43648"/>
    <cellStyle name="合計 2 5 2 4 6" xfId="43649"/>
    <cellStyle name="合計 2 5 2 4 6 2" xfId="43650"/>
    <cellStyle name="合計 2 5 2 4 6 3" xfId="43651"/>
    <cellStyle name="合計 2 5 2 4 7" xfId="43652"/>
    <cellStyle name="合計 2 5 2 4 7 2" xfId="43653"/>
    <cellStyle name="合計 2 5 2 4 7 3" xfId="43654"/>
    <cellStyle name="合計 2 5 2 4 8" xfId="43655"/>
    <cellStyle name="壞 9" xfId="43656"/>
    <cellStyle name="合計 2 5 2 4 8 2" xfId="43657"/>
    <cellStyle name="合計 2 5 2 4 8 3" xfId="43658"/>
    <cellStyle name="合計 2 5 2 4 9" xfId="43659"/>
    <cellStyle name="合計 2 5 2 4 9 2" xfId="43660"/>
    <cellStyle name="合計 2 5 2 4 9 3" xfId="43661"/>
    <cellStyle name="合計 2 5 2 5" xfId="43662"/>
    <cellStyle name="合計 2 5 2 5 10" xfId="43663"/>
    <cellStyle name="合計 2 5 2 5 10 2" xfId="43664"/>
    <cellStyle name="合計 2 5 2 5 10 3" xfId="43665"/>
    <cellStyle name="合計 2 5 2 5 11" xfId="43666"/>
    <cellStyle name="合計 2 5 2 5 2" xfId="43667"/>
    <cellStyle name="一般 2 2 2 3" xfId="43668"/>
    <cellStyle name="合計 2 5 2 5 2 10" xfId="43669"/>
    <cellStyle name="一般 2 2 2 4" xfId="43670"/>
    <cellStyle name="合計 2 5 2 5 2 11" xfId="43671"/>
    <cellStyle name="合計 2 5 2 5 2 2" xfId="43672"/>
    <cellStyle name="合計 2 5 2 5 2 3" xfId="43673"/>
    <cellStyle name="요약 2 3 6 2" xfId="43674"/>
    <cellStyle name="合計 2 5 2 5 2 3 3" xfId="43675"/>
    <cellStyle name="合計 2 5 2 5 2 4" xfId="43676"/>
    <cellStyle name="合計 2 5 2 5 2 4 2" xfId="43677"/>
    <cellStyle name="요약 2 3 7 2" xfId="43678"/>
    <cellStyle name="合計 2 5 2 5 2 4 3" xfId="43679"/>
    <cellStyle name="合計 2 5 2 5 2 5" xfId="43680"/>
    <cellStyle name="合計 2 5 2 5 2 5 2" xfId="43681"/>
    <cellStyle name="合計 2 5 2 5 2 6" xfId="43682"/>
    <cellStyle name="合計 2 5 2 5 2 7" xfId="43683"/>
    <cellStyle name="合計 2 5 2 5 2 8" xfId="43684"/>
    <cellStyle name="合計 2 5 2 5 2 8 2" xfId="43685"/>
    <cellStyle name="合計 2 5 2 5 2 8 3" xfId="43686"/>
    <cellStyle name="合計 2 5 2 5 2 9" xfId="43687"/>
    <cellStyle name="合計 2 5 2 5 2 9 2" xfId="43688"/>
    <cellStyle name="合計 2 5 2 5 2 9 3" xfId="43689"/>
    <cellStyle name="合計 2 5 2 5 3" xfId="43690"/>
    <cellStyle name="合計 2 5 2 5 3 2" xfId="43691"/>
    <cellStyle name="合計 2 5 2 5 3 3" xfId="43692"/>
    <cellStyle name="輸出 2 8 4 2" xfId="43693"/>
    <cellStyle name="合計 2 5 2 5 4" xfId="43694"/>
    <cellStyle name="輸出 2 8 4 2 2" xfId="43695"/>
    <cellStyle name="合計 2 5 2 5 4 2" xfId="43696"/>
    <cellStyle name="輸出 2 8 4 4 3" xfId="43697"/>
    <cellStyle name="合計 2 5 2 5 6 3" xfId="43698"/>
    <cellStyle name="輸出 2 8 4 5" xfId="43699"/>
    <cellStyle name="合計 2 5 2 5 7" xfId="43700"/>
    <cellStyle name="輸出 2 8 4 5 3" xfId="43701"/>
    <cellStyle name="合計 2 5 2 5 7 3" xfId="43702"/>
    <cellStyle name="輸出 2 8 4 6" xfId="43703"/>
    <cellStyle name="合計 2 5 2 5 8" xfId="43704"/>
    <cellStyle name="輸出 2 8 4 6 2" xfId="43705"/>
    <cellStyle name="合計 2 5 2 5 8 2" xfId="43706"/>
    <cellStyle name="輸出 2 8 4 6 3" xfId="43707"/>
    <cellStyle name="合計 2 5 2 5 8 3" xfId="43708"/>
    <cellStyle name="輸出 2 8 4 7" xfId="43709"/>
    <cellStyle name="合計 2 5 2 5 9" xfId="43710"/>
    <cellStyle name="輸出 2 8 4 7 2" xfId="43711"/>
    <cellStyle name="合計 2 5 2 5 9 2" xfId="43712"/>
    <cellStyle name="輸出 2 8 4 7 3" xfId="43713"/>
    <cellStyle name="合計 2 5 2 5 9 3" xfId="43714"/>
    <cellStyle name="合計 2 5 3" xfId="43715"/>
    <cellStyle name="合計 2 6 6 2 10" xfId="43716"/>
    <cellStyle name="合計 2 5 3 3" xfId="43717"/>
    <cellStyle name="合計 2 5 3 3 10" xfId="43718"/>
    <cellStyle name="合計 2 5 3 3 10 2" xfId="43719"/>
    <cellStyle name="合計 2 5 3 3 10 3" xfId="43720"/>
    <cellStyle name="合計 2 5 3 3 11" xfId="43721"/>
    <cellStyle name="計算方式 2 2 2 5 2 6 2" xfId="43722"/>
    <cellStyle name="合計 2 5 3 3 12" xfId="43723"/>
    <cellStyle name="合計 2 5 3 3 2 11" xfId="43724"/>
    <cellStyle name="輸入 2 3 7 3" xfId="43725"/>
    <cellStyle name="合計 2 5 3 3 2 2 3" xfId="43726"/>
    <cellStyle name="合計 2 5 3 3 2 3 2" xfId="43727"/>
    <cellStyle name="合計 2 5 3 3 2 3 3" xfId="43728"/>
    <cellStyle name="输入 2 2 4 9" xfId="43729"/>
    <cellStyle name="合計 2 5 3 3 2 4 2" xfId="43730"/>
    <cellStyle name="표준 2 2 2 2 2" xfId="43731"/>
    <cellStyle name="合計 2 5 3 3 2 4 3" xfId="43732"/>
    <cellStyle name="輸出 2 5 2 4 3 2" xfId="43733"/>
    <cellStyle name="合計 2 5 3 3 2 5" xfId="43734"/>
    <cellStyle name="合計 2 5 3 3 2 5 2" xfId="43735"/>
    <cellStyle name="合計 2 5 3 3 2 5 3" xfId="43736"/>
    <cellStyle name="合計 2 5 3 3 2 6 3" xfId="43737"/>
    <cellStyle name="合計 2 5 3 3 2 7 3" xfId="43738"/>
    <cellStyle name="合計 2 5 3 3 2 8 3" xfId="43739"/>
    <cellStyle name="輸出 2 2 2 5 2 6 3" xfId="43740"/>
    <cellStyle name="合計 2 5 3 3 2 9" xfId="43741"/>
    <cellStyle name="合計 2 5 3 3 2 9 2" xfId="43742"/>
    <cellStyle name="合計 2 5 3 3 2 9 3" xfId="43743"/>
    <cellStyle name="合計 2 5 3 3 3 2" xfId="43744"/>
    <cellStyle name="合計 2 5 3 3 4" xfId="43745"/>
    <cellStyle name="輸入 2 5 7" xfId="43746"/>
    <cellStyle name="合計 2 5 3 3 4 2" xfId="43747"/>
    <cellStyle name="合計 2 5 3 3 5" xfId="43748"/>
    <cellStyle name="輸入 2 6 7" xfId="43749"/>
    <cellStyle name="合計 2 5 3 3 5 2" xfId="43750"/>
    <cellStyle name="合計 2 5 3 3 5 3" xfId="43751"/>
    <cellStyle name="合計 2 5 3 3 6" xfId="43752"/>
    <cellStyle name="合計 2 5 3 3 6 2" xfId="43753"/>
    <cellStyle name="合計 2 5 3 3 6 3" xfId="43754"/>
    <cellStyle name="合計 2 5 3 3 8 2" xfId="43755"/>
    <cellStyle name="合計 2 5 3 3 8 3" xfId="43756"/>
    <cellStyle name="合計 2 5 3 3 9 2" xfId="43757"/>
    <cellStyle name="合計 2 5 3 3 9 3" xfId="43758"/>
    <cellStyle name="合計 2 5 4" xfId="43759"/>
    <cellStyle name="合計 2 5 5" xfId="43760"/>
    <cellStyle name="合計 2 5 5 10" xfId="43761"/>
    <cellStyle name="合計 2 5 5 10 2" xfId="43762"/>
    <cellStyle name="合計 2 5 5 10 3" xfId="43763"/>
    <cellStyle name="合計 2 5 5 11" xfId="43764"/>
    <cellStyle name="合計 2 5 5 12" xfId="43765"/>
    <cellStyle name="合計 2 5 5 2 10" xfId="43766"/>
    <cellStyle name="合計 2 5 5 2 11" xfId="43767"/>
    <cellStyle name="合計 2 5 5 2 2" xfId="43768"/>
    <cellStyle name="一般 11 4 4" xfId="43769"/>
    <cellStyle name="合計 2 5 5 2 2 2" xfId="43770"/>
    <cellStyle name="一般 11 4 5" xfId="43771"/>
    <cellStyle name="合計 2 5 5 2 2 3" xfId="43772"/>
    <cellStyle name="注释 2 4 2 2" xfId="43773"/>
    <cellStyle name="合計 2 5 5 2 4 2" xfId="43774"/>
    <cellStyle name="注释 2 4 2 3" xfId="43775"/>
    <cellStyle name="合計 2 5 5 2 4 3" xfId="43776"/>
    <cellStyle name="合計 2 5 5 2 5 2" xfId="43777"/>
    <cellStyle name="合計 2 5 5 2 5 3" xfId="43778"/>
    <cellStyle name="合計 2 5 5 2 6" xfId="43779"/>
    <cellStyle name="合計 2 5 5 2 6 2" xfId="43780"/>
    <cellStyle name="合計 2 5 5 2 6 3" xfId="43781"/>
    <cellStyle name="合計 2 5 5 2 7 2" xfId="43782"/>
    <cellStyle name="合計 2 5 5 2 7 3" xfId="43783"/>
    <cellStyle name="合計 2 5 5 2 8" xfId="43784"/>
    <cellStyle name="출력 2 2 3" xfId="43785"/>
    <cellStyle name="合計 2 5 5 2 8 2" xfId="43786"/>
    <cellStyle name="출력 2 2 4" xfId="43787"/>
    <cellStyle name="合計 2 5 5 2 8 3" xfId="43788"/>
    <cellStyle name="출력 2 3 4" xfId="43789"/>
    <cellStyle name="合計 2 5 5 2 9 3" xfId="43790"/>
    <cellStyle name="輸入 2 10 12" xfId="43791"/>
    <cellStyle name="合計 2 5 5 3" xfId="43792"/>
    <cellStyle name="千位分隔[0] 2 2 2 2 3" xfId="43793"/>
    <cellStyle name="合計 2 5 5 3 2" xfId="43794"/>
    <cellStyle name="千位分隔[0] 2 2 2 2 4" xfId="43795"/>
    <cellStyle name="合計 2 5 5 3 3" xfId="43796"/>
    <cellStyle name="輸出 2 6 2 4 2 4 2" xfId="43797"/>
    <cellStyle name="合計 2 5 5 4" xfId="43798"/>
    <cellStyle name="合計 2 5 5 4 2" xfId="43799"/>
    <cellStyle name="合計 2 5 5 4 3" xfId="43800"/>
    <cellStyle name="合計 2 5 5 6 2" xfId="43801"/>
    <cellStyle name="合計 2 5 5 6 3" xfId="43802"/>
    <cellStyle name="合計 2 5 5 7 2" xfId="43803"/>
    <cellStyle name="合計 2 5 5 7 3" xfId="43804"/>
    <cellStyle name="合計 2 5 5 8" xfId="43805"/>
    <cellStyle name="合計 2 5 5 8 2" xfId="43806"/>
    <cellStyle name="合計 2 5 5 8 3" xfId="43807"/>
    <cellStyle name="合計 2 5 5 9 2" xfId="43808"/>
    <cellStyle name="合計 2 5 5 9 3" xfId="43809"/>
    <cellStyle name="合計 2 5 6" xfId="43810"/>
    <cellStyle name="合計 2 5 6 10" xfId="43811"/>
    <cellStyle name="合計 2 5 6 10 2" xfId="43812"/>
    <cellStyle name="一般 680 5 2" xfId="43813"/>
    <cellStyle name="合計 2 5 6 10 3" xfId="43814"/>
    <cellStyle name="合計 2 5 6 11" xfId="43815"/>
    <cellStyle name="合計 2 5 6 12" xfId="43816"/>
    <cellStyle name="合計 2 5 6 2 2" xfId="43817"/>
    <cellStyle name="輸入 2 6 2 4 2 6" xfId="43818"/>
    <cellStyle name="合計 2 5 6 2 2 2" xfId="43819"/>
    <cellStyle name="輸入 2 6 2 4 2 7" xfId="43820"/>
    <cellStyle name="合計 2 5 6 2 2 3" xfId="43821"/>
    <cellStyle name="合計 2 5 6 2 3" xfId="43822"/>
    <cellStyle name="合計 2 5 6 2 3 2" xfId="43823"/>
    <cellStyle name="合計 2 5 6 2 3 3" xfId="43824"/>
    <cellStyle name="合計 2 5 6 2 4" xfId="43825"/>
    <cellStyle name="合計 2 5 6 2 4 2" xfId="43826"/>
    <cellStyle name="合計 2 5 6 2 4 3" xfId="43827"/>
    <cellStyle name="合計 2 5 6 2 5" xfId="43828"/>
    <cellStyle name="合計 2 5 6 2 5 2" xfId="43829"/>
    <cellStyle name="合計 2 5 6 2 5 3" xfId="43830"/>
    <cellStyle name="合計 2 5 6 2 7 2" xfId="43831"/>
    <cellStyle name="合計 2 5 6 2 7 3" xfId="43832"/>
    <cellStyle name="合計 2 5 6 2 8" xfId="43833"/>
    <cellStyle name="桁区切り 5" xfId="43834"/>
    <cellStyle name="合計 2 5 6 2 8 2" xfId="43835"/>
    <cellStyle name="合計 2 5 6 2 8 3" xfId="43836"/>
    <cellStyle name="合計 2 5 6 2 9 3" xfId="43837"/>
    <cellStyle name="合計 2 5 6 3 2" xfId="43838"/>
    <cellStyle name="合計 2 5 6 3 3" xfId="43839"/>
    <cellStyle name="輸出 2 6 2 4 2 5 2" xfId="43840"/>
    <cellStyle name="合計 2 5 6 4" xfId="43841"/>
    <cellStyle name="合計 2 5 6 4 2" xfId="43842"/>
    <cellStyle name="合計 2 5 6 4 3" xfId="43843"/>
    <cellStyle name="입력 2 3 9" xfId="43844"/>
    <cellStyle name="合計 2 5 6 5 2" xfId="43845"/>
    <cellStyle name="合計 2 5 6 5 3" xfId="43846"/>
    <cellStyle name="合計 2 5 6 6 2" xfId="43847"/>
    <cellStyle name="合計 2 5 6 7" xfId="43848"/>
    <cellStyle name="合計 2 5 6 7 2" xfId="43849"/>
    <cellStyle name="合計 2 5 6 7 3" xfId="43850"/>
    <cellStyle name="合計 2 5 6 8" xfId="43851"/>
    <cellStyle name="合計 2 5 6 8 2" xfId="43852"/>
    <cellStyle name="合計 2 5 6 8 3" xfId="43853"/>
    <cellStyle name="合計 2 5 6 9" xfId="43854"/>
    <cellStyle name="合計 2 5 6 9 2" xfId="43855"/>
    <cellStyle name="合計 2 5 6 9 3" xfId="43856"/>
    <cellStyle name="合計 2 5 7" xfId="43857"/>
    <cellStyle name="合計 2 5 7 3" xfId="43858"/>
    <cellStyle name="合計 2 6" xfId="43859"/>
    <cellStyle name="合計 2 6 2" xfId="43860"/>
    <cellStyle name="合計 2 6 2 2" xfId="43861"/>
    <cellStyle name="合計 2 6 2 2 2" xfId="43862"/>
    <cellStyle name="合計 2 6 2 3" xfId="43863"/>
    <cellStyle name="合計 2 6 2 4" xfId="43864"/>
    <cellStyle name="合計 2 6 2 4 10 3" xfId="43865"/>
    <cellStyle name="입력 2 3 11" xfId="43866"/>
    <cellStyle name="合計 2 6 2 4 12" xfId="43867"/>
    <cellStyle name="合計 2 6 2 4 2" xfId="43868"/>
    <cellStyle name="合計 2 6 2 4 2 11" xfId="43869"/>
    <cellStyle name="출력 2 2 2 2 9 3" xfId="43870"/>
    <cellStyle name="合計 2 6 2 4 2 3 2" xfId="43871"/>
    <cellStyle name="合計 2 6 2 4 2 4 2" xfId="43872"/>
    <cellStyle name="合計 2 6 2 4 2 4 3" xfId="43873"/>
    <cellStyle name="合計 6 2 3 2" xfId="43874"/>
    <cellStyle name="合計 2 6 2 4 2 5" xfId="43875"/>
    <cellStyle name="合計 2 6 2 4 2 5 2" xfId="43876"/>
    <cellStyle name="合計 2 6 2 4 2 5 3" xfId="43877"/>
    <cellStyle name="合計 6 2 3 3" xfId="43878"/>
    <cellStyle name="合計 2 6 2 4 2 6" xfId="43879"/>
    <cellStyle name="合計 2 6 2 4 2 6 2" xfId="43880"/>
    <cellStyle name="合計 2 6 2 4 2 6 3" xfId="43881"/>
    <cellStyle name="입력 2 3 2 2" xfId="43882"/>
    <cellStyle name="合計 2 6 2 4 2 7" xfId="43883"/>
    <cellStyle name="입력 2 3 2 2 2" xfId="43884"/>
    <cellStyle name="合計 2 6 2 4 2 7 2" xfId="43885"/>
    <cellStyle name="입력 2 3 2 2 3" xfId="43886"/>
    <cellStyle name="合計 2 6 2 4 2 7 3" xfId="43887"/>
    <cellStyle name="合計 2 6 2 4 3" xfId="43888"/>
    <cellStyle name="合計 2 6 2 4 3 2" xfId="43889"/>
    <cellStyle name="合計 2 6 2 4 3 3" xfId="43890"/>
    <cellStyle name="合計 2 6 2 4 7 3" xfId="43891"/>
    <cellStyle name="合計 2 6 2 4 8 3" xfId="43892"/>
    <cellStyle name="合計 2 6 3 2" xfId="43893"/>
    <cellStyle name="合計 2 6 5 10 2" xfId="43894"/>
    <cellStyle name="合計 2 6 5 10 3" xfId="43895"/>
    <cellStyle name="合計 2 6 5 11" xfId="43896"/>
    <cellStyle name="合計 2 6 5 2" xfId="43897"/>
    <cellStyle name="合計 2 6 5 2 10" xfId="43898"/>
    <cellStyle name="合計 2 6 5 2 11" xfId="43899"/>
    <cellStyle name="合計 2 6 5 2 2" xfId="43900"/>
    <cellStyle name="合計 2 6 5 2 2 2" xfId="43901"/>
    <cellStyle name="合計 2 6 5 2 2 3" xfId="43902"/>
    <cellStyle name="合計 2 6 5 2 4 2" xfId="43903"/>
    <cellStyle name="合計 2 6 5 2 4 3" xfId="43904"/>
    <cellStyle name="合計 2 6 5 2 5" xfId="43905"/>
    <cellStyle name="合計 2 6 5 2 5 2" xfId="43906"/>
    <cellStyle name="合計 2 6 5 2 6" xfId="43907"/>
    <cellStyle name="合計 2 6 5 2 6 2" xfId="43908"/>
    <cellStyle name="合計 2 6 5 2 7" xfId="43909"/>
    <cellStyle name="合計 2 6 5 2 7 2" xfId="43910"/>
    <cellStyle name="合計 2 6 5 2 8" xfId="43911"/>
    <cellStyle name="合計 2 6 5 2 9" xfId="43912"/>
    <cellStyle name="合計 2 6 5 2 9 2" xfId="43913"/>
    <cellStyle name="合計 2 6 5 3" xfId="43914"/>
    <cellStyle name="合計 2 6 5 3 2" xfId="43915"/>
    <cellStyle name="입력 3 2 2 2 2" xfId="43916"/>
    <cellStyle name="合計 2 6 5 4" xfId="43917"/>
    <cellStyle name="合計 2 6 5 4 2" xfId="43918"/>
    <cellStyle name="合計 2 6 5 5" xfId="43919"/>
    <cellStyle name="合計 2 6 5 6 3" xfId="43920"/>
    <cellStyle name="合計 2 6 5 7" xfId="43921"/>
    <cellStyle name="合計 2 6 5 7 2" xfId="43922"/>
    <cellStyle name="合計 2 6 5 7 3" xfId="43923"/>
    <cellStyle name="合計 2 6 5 8" xfId="43924"/>
    <cellStyle name="合計 2 6 5 9" xfId="43925"/>
    <cellStyle name="汇总 2 2 2 3 3 3" xfId="43926"/>
    <cellStyle name="合計 2 6 6 10 2" xfId="43927"/>
    <cellStyle name="合計 2 6 6 10 3" xfId="43928"/>
    <cellStyle name="合計 2 6 6 11" xfId="43929"/>
    <cellStyle name="合計 2 6 6 12" xfId="43930"/>
    <cellStyle name="輸出 2 6 2 4 2 2 2" xfId="43931"/>
    <cellStyle name="合計 2 6 6 2 11" xfId="43932"/>
    <cellStyle name="合計 2 6 6 2 2" xfId="43933"/>
    <cellStyle name="合計 2 6 6 2 5" xfId="43934"/>
    <cellStyle name="計算方式 2 2 2 4 2 5 2" xfId="43935"/>
    <cellStyle name="合計 2 6 6 2 6" xfId="43936"/>
    <cellStyle name="하이퍼링크 8" xfId="43937"/>
    <cellStyle name="合計 2 6 6 2 6 3" xfId="43938"/>
    <cellStyle name="計算方式 2 2 2 4 2 5 3" xfId="43939"/>
    <cellStyle name="合計 2 6 6 2 7" xfId="43940"/>
    <cellStyle name="合計 2 6 6 2 7 3" xfId="43941"/>
    <cellStyle name="合計 2 6 6 2 8" xfId="43942"/>
    <cellStyle name="合計 2 6 6 2 8 3" xfId="43943"/>
    <cellStyle name="合計 2 6 6 2 9" xfId="43944"/>
    <cellStyle name="合計 2 6 6 2 9 3" xfId="43945"/>
    <cellStyle name="合計 2 6 6 3" xfId="43946"/>
    <cellStyle name="合計 2 6 6 3 2" xfId="43947"/>
    <cellStyle name="입력 3 2 2 3 2" xfId="43948"/>
    <cellStyle name="合計 2 6 6 4" xfId="43949"/>
    <cellStyle name="合計 2 6 6 4 2" xfId="43950"/>
    <cellStyle name="合計 2 6 6 5" xfId="43951"/>
    <cellStyle name="合計 2 6 6 6" xfId="43952"/>
    <cellStyle name="合計 2 6 6 7" xfId="43953"/>
    <cellStyle name="合計 2 6 6 7 2" xfId="43954"/>
    <cellStyle name="合計 2 6 6 7 3" xfId="43955"/>
    <cellStyle name="合計 2 6 6 8" xfId="43956"/>
    <cellStyle name="合計 2 6 6 8 2" xfId="43957"/>
    <cellStyle name="合計 2 6 6 8 3" xfId="43958"/>
    <cellStyle name="合計 2 6 6 9" xfId="43959"/>
    <cellStyle name="一般 10 3 2 3" xfId="43960"/>
    <cellStyle name="合計 2 6 6 9 2" xfId="43961"/>
    <cellStyle name="一般 10 3 2 4" xfId="43962"/>
    <cellStyle name="合計 2 6 6 9 3" xfId="43963"/>
    <cellStyle name="合計 2 6 7" xfId="43964"/>
    <cellStyle name="合計 2 6 7 2" xfId="43965"/>
    <cellStyle name="合計 2 6 7 3" xfId="43966"/>
    <cellStyle name="合計 2 7" xfId="43967"/>
    <cellStyle name="合計 2 7 2" xfId="43968"/>
    <cellStyle name="合計 2 7 2 2" xfId="43969"/>
    <cellStyle name="合計 2 7 3" xfId="43970"/>
    <cellStyle name="合計 2 7 4 10 2" xfId="43971"/>
    <cellStyle name="合計 2 7 4 2 10" xfId="43972"/>
    <cellStyle name="合計 2 7 4 2 11" xfId="43973"/>
    <cellStyle name="合計 2 7 4 2 2" xfId="43974"/>
    <cellStyle name="요약 3 2 5" xfId="43975"/>
    <cellStyle name="合計 2 7 4 2 2 2" xfId="43976"/>
    <cellStyle name="요약 3 2 6" xfId="43977"/>
    <cellStyle name="合計 2 7 4 2 2 3" xfId="43978"/>
    <cellStyle name="요약 3 4 5" xfId="43979"/>
    <cellStyle name="合計 2 7 4 2 4 2" xfId="43980"/>
    <cellStyle name="合計 2 7 4 2 5 2" xfId="43981"/>
    <cellStyle name="合計 2 7 4 2 5 3" xfId="43982"/>
    <cellStyle name="合計 2 7 4 2 6" xfId="43983"/>
    <cellStyle name="合計 2 7 4 2 6 2" xfId="43984"/>
    <cellStyle name="合計 2 7 4 2 6 3" xfId="43985"/>
    <cellStyle name="合計 2 7 4 2 7" xfId="43986"/>
    <cellStyle name="合計 2 7 4 2 7 2" xfId="43987"/>
    <cellStyle name="메모 10" xfId="43988"/>
    <cellStyle name="合計 2 7 4 2 7 3" xfId="43989"/>
    <cellStyle name="合計 2 7 4 2 8 2" xfId="43990"/>
    <cellStyle name="合計 2 7 4 2 8 3" xfId="43991"/>
    <cellStyle name="合計 2 7 4 2 9 2" xfId="43992"/>
    <cellStyle name="合計 2 7 4 2 9 3" xfId="43993"/>
    <cellStyle name="合計 2 7 4 3 2" xfId="43994"/>
    <cellStyle name="合計 2 7 4 4" xfId="43995"/>
    <cellStyle name="合計 2 7 4 4 2" xfId="43996"/>
    <cellStyle name="合計 2 7 4 5 2" xfId="43997"/>
    <cellStyle name="合計 2 7 4 6 2" xfId="43998"/>
    <cellStyle name="合計 2 7 4 9 2" xfId="43999"/>
    <cellStyle name="合計 2 7 4 9 3" xfId="44000"/>
    <cellStyle name="合計 2 7 5 10 2" xfId="44001"/>
    <cellStyle name="合計 2 7 5 10 3" xfId="44002"/>
    <cellStyle name="合計 2 7 5 11" xfId="44003"/>
    <cellStyle name="合計 2 7 5 2" xfId="44004"/>
    <cellStyle name="合計 2 7 5 2 2" xfId="44005"/>
    <cellStyle name="合計 2 7 5 2 2 2" xfId="44006"/>
    <cellStyle name="合計 2 7 5 2 2 3" xfId="44007"/>
    <cellStyle name="合計 2 7 5 2 3" xfId="44008"/>
    <cellStyle name="合計 2 7 5 2 3 2" xfId="44009"/>
    <cellStyle name="合計 2 7 5 2 3 3" xfId="44010"/>
    <cellStyle name="合計 2 7 5 2 4" xfId="44011"/>
    <cellStyle name="合計 2 7 5 2 4 2" xfId="44012"/>
    <cellStyle name="合計 2 7 5 2 4 3" xfId="44013"/>
    <cellStyle name="合計 2 7 5 2 5" xfId="44014"/>
    <cellStyle name="合計 2 7 5 2 5 2" xfId="44015"/>
    <cellStyle name="合計 2 7 5 2 5 3" xfId="44016"/>
    <cellStyle name="合計 2 7 5 2 6" xfId="44017"/>
    <cellStyle name="合計 2 7 5 2 6 2" xfId="44018"/>
    <cellStyle name="合計 2 7 5 2 6 3" xfId="44019"/>
    <cellStyle name="合計 2 7 5 2 7" xfId="44020"/>
    <cellStyle name="合計 2 7 5 2 7 2" xfId="44021"/>
    <cellStyle name="合計 2 7 5 2 7 3" xfId="44022"/>
    <cellStyle name="合計 2 7 5 2 8 2" xfId="44023"/>
    <cellStyle name="合計 2 7 5 2 8 3" xfId="44024"/>
    <cellStyle name="合計 2 7 5 2 9 2" xfId="44025"/>
    <cellStyle name="合計 2 7 5 3 2" xfId="44026"/>
    <cellStyle name="合計 2 7 5 3 3" xfId="44027"/>
    <cellStyle name="合計 2 7 5 6 3" xfId="44028"/>
    <cellStyle name="合計 2 7 5 8 2" xfId="44029"/>
    <cellStyle name="合計 2 7 5 8 3" xfId="44030"/>
    <cellStyle name="一般 11 2 2 3" xfId="44031"/>
    <cellStyle name="合計 2 7 5 9 2" xfId="44032"/>
    <cellStyle name="一般 11 2 2 4" xfId="44033"/>
    <cellStyle name="合計 2 7 5 9 3" xfId="44034"/>
    <cellStyle name="合計 2 8" xfId="44035"/>
    <cellStyle name="合計 2 8 2" xfId="44036"/>
    <cellStyle name="計算方式 2 5 5 2 2 3" xfId="44037"/>
    <cellStyle name="合計 2 8 2 2" xfId="44038"/>
    <cellStyle name="合計 2 8 3" xfId="44039"/>
    <cellStyle name="輸入 2 4 4 4" xfId="44040"/>
    <cellStyle name="汇总 2 2 2 3 9 3" xfId="44041"/>
    <cellStyle name="合計 2 8 4 10" xfId="44042"/>
    <cellStyle name="輸入 2 4 4 4 2" xfId="44043"/>
    <cellStyle name="合計 2 8 4 10 2" xfId="44044"/>
    <cellStyle name="輸入 2 4 4 4 3" xfId="44045"/>
    <cellStyle name="合計 2 8 4 10 3" xfId="44046"/>
    <cellStyle name="輸入 2 4 4 5" xfId="44047"/>
    <cellStyle name="合計 2 8 4 11" xfId="44048"/>
    <cellStyle name="樣式 1 2 2 2" xfId="44049"/>
    <cellStyle name="輸入 2 4 4 6" xfId="44050"/>
    <cellStyle name="合計 2 8 4 12" xfId="44051"/>
    <cellStyle name="合計 2 8 4 2 10" xfId="44052"/>
    <cellStyle name="合計 2 8 4 2 11" xfId="44053"/>
    <cellStyle name="合計 2 8 4 2 2" xfId="44054"/>
    <cellStyle name="合計 2 8 4 2 3" xfId="44055"/>
    <cellStyle name="하이퍼링크 17 4" xfId="44056"/>
    <cellStyle name="合計 2 8 4 2 3 2" xfId="44057"/>
    <cellStyle name="合計 2 8 4 2 3 3" xfId="44058"/>
    <cellStyle name="合計 2 8 4 2 4" xfId="44059"/>
    <cellStyle name="合計 2 8 4 2 4 2" xfId="44060"/>
    <cellStyle name="合計 2 8 4 2 4 3" xfId="44061"/>
    <cellStyle name="合計 2 8 4 2 5" xfId="44062"/>
    <cellStyle name="合計 2 8 4 2 5 2" xfId="44063"/>
    <cellStyle name="合計 2 8 4 2 5 3" xfId="44064"/>
    <cellStyle name="合計 2 8 4 2 6" xfId="44065"/>
    <cellStyle name="合計 2 8 4 2 6 2" xfId="44066"/>
    <cellStyle name="合計 2 8 4 2 6 3" xfId="44067"/>
    <cellStyle name="合計 2 8 4 2 7 2" xfId="44068"/>
    <cellStyle name="合計 2 8 4 2 7 3" xfId="44069"/>
    <cellStyle name="合計 2 8 4 2 8" xfId="44070"/>
    <cellStyle name="合計 2 8 4 2 8 2" xfId="44071"/>
    <cellStyle name="合計 2 8 4 2 8 3" xfId="44072"/>
    <cellStyle name="合計 2 8 4 2 9" xfId="44073"/>
    <cellStyle name="合計 2 8 4 2 9 2" xfId="44074"/>
    <cellStyle name="合計 2 8 4 2 9 3" xfId="44075"/>
    <cellStyle name="合計 2 8 4 3 2" xfId="44076"/>
    <cellStyle name="合計 2 8 4 3 3" xfId="44077"/>
    <cellStyle name="合計 2 8 4 4 2" xfId="44078"/>
    <cellStyle name="合計 2 8 4 4 3" xfId="44079"/>
    <cellStyle name="合計 2 8 4 6" xfId="44080"/>
    <cellStyle name="合計 2 8 4 6 2" xfId="44081"/>
    <cellStyle name="合計 2 8 4 6 3" xfId="44082"/>
    <cellStyle name="合計 2 8 4 7" xfId="44083"/>
    <cellStyle name="合計 2 8 4 8" xfId="44084"/>
    <cellStyle name="合計 2 8 4 8 2" xfId="44085"/>
    <cellStyle name="合計 2 8 4 8 3" xfId="44086"/>
    <cellStyle name="合計 2 8 4 9" xfId="44087"/>
    <cellStyle name="合計 2 8 4 9 2" xfId="44088"/>
    <cellStyle name="合計 2 8 4 9 3" xfId="44089"/>
    <cellStyle name="合計 2 9" xfId="44090"/>
    <cellStyle name="合計 2 9 2" xfId="44091"/>
    <cellStyle name="合計 3 2" xfId="44092"/>
    <cellStyle name="合計 3 2 2" xfId="44093"/>
    <cellStyle name="合計 3 2 2 2" xfId="44094"/>
    <cellStyle name="輸出 2 3 6 2 9 2" xfId="44095"/>
    <cellStyle name="合計 3 2 2 3" xfId="44096"/>
    <cellStyle name="合計 3 2 3" xfId="44097"/>
    <cellStyle name="合計 3 2 3 2" xfId="44098"/>
    <cellStyle name="合計 3 2 3 3" xfId="44099"/>
    <cellStyle name="合計 3 2 4" xfId="44100"/>
    <cellStyle name="合計 3 2 4 2" xfId="44101"/>
    <cellStyle name="合計 3 2 4 3" xfId="44102"/>
    <cellStyle name="合計 3 2 5" xfId="44103"/>
    <cellStyle name="合計 3 3" xfId="44104"/>
    <cellStyle name="合計 3 3 2" xfId="44105"/>
    <cellStyle name="合計 3 3 3" xfId="44106"/>
    <cellStyle name="合計 3 4" xfId="44107"/>
    <cellStyle name="合計 3 6" xfId="44108"/>
    <cellStyle name="合計 3 6 3" xfId="44109"/>
    <cellStyle name="合計 4 10" xfId="44110"/>
    <cellStyle name="合計 4 10 2" xfId="44111"/>
    <cellStyle name="合計 4 10 3" xfId="44112"/>
    <cellStyle name="合計 4 11 2" xfId="44113"/>
    <cellStyle name="合計 4 11 3" xfId="44114"/>
    <cellStyle name="合計 4 13" xfId="44115"/>
    <cellStyle name="合計 4 2 10" xfId="44116"/>
    <cellStyle name="合計 4 2 11" xfId="44117"/>
    <cellStyle name="合計 4 2 12" xfId="44118"/>
    <cellStyle name="合計 4 2 2" xfId="44119"/>
    <cellStyle name="合計 4 2 2 2" xfId="44120"/>
    <cellStyle name="合計 4 2 2 2 2" xfId="44121"/>
    <cellStyle name="合計 4 2 2 2 3" xfId="44122"/>
    <cellStyle name="合計 4 2 2 3" xfId="44123"/>
    <cellStyle name="合計 4 2 2 4" xfId="44124"/>
    <cellStyle name="合計 4 2 3" xfId="44125"/>
    <cellStyle name="合計 4 2 3 2" xfId="44126"/>
    <cellStyle name="合計 4 2 3 2 2" xfId="44127"/>
    <cellStyle name="合計 4 2 3 3" xfId="44128"/>
    <cellStyle name="合計 4 2 3 4" xfId="44129"/>
    <cellStyle name="合計 4 2 4" xfId="44130"/>
    <cellStyle name="合計 4 2 4 2" xfId="44131"/>
    <cellStyle name="표준 2 3 5" xfId="44132"/>
    <cellStyle name="合計 4 2 4 2 2" xfId="44133"/>
    <cellStyle name="合計 4 2 4 3" xfId="44134"/>
    <cellStyle name="合計 4 2 4 4" xfId="44135"/>
    <cellStyle name="合計 4 2 5" xfId="44136"/>
    <cellStyle name="合計 4 2 5 3" xfId="44137"/>
    <cellStyle name="合計 4 2 6" xfId="44138"/>
    <cellStyle name="合計 4 2 6 3" xfId="44139"/>
    <cellStyle name="合計 4 2 7 3" xfId="44140"/>
    <cellStyle name="合計 4 2 8" xfId="44141"/>
    <cellStyle name="合計 4 2 8 2" xfId="44142"/>
    <cellStyle name="合計 4 2 8 3" xfId="44143"/>
    <cellStyle name="合計 4 2 9" xfId="44144"/>
    <cellStyle name="合計 4 2 9 2" xfId="44145"/>
    <cellStyle name="合計 4 2 9 3" xfId="44146"/>
    <cellStyle name="合計 4 3" xfId="44147"/>
    <cellStyle name="合計 4 3 2" xfId="44148"/>
    <cellStyle name="合計 4 3 2 2" xfId="44149"/>
    <cellStyle name="合計 4 3 3" xfId="44150"/>
    <cellStyle name="合計 4 4" xfId="44151"/>
    <cellStyle name="合計 4 5" xfId="44152"/>
    <cellStyle name="合計 4 5 3" xfId="44153"/>
    <cellStyle name="合計 4 5 4" xfId="44154"/>
    <cellStyle name="合計 4 6" xfId="44155"/>
    <cellStyle name="合計 4 6 3" xfId="44156"/>
    <cellStyle name="合計 4 7" xfId="44157"/>
    <cellStyle name="合計 4 7 2" xfId="44158"/>
    <cellStyle name="合計 4 7 3" xfId="44159"/>
    <cellStyle name="合計 4 8" xfId="44160"/>
    <cellStyle name="合計 4 8 2" xfId="44161"/>
    <cellStyle name="合計 4 8 3" xfId="44162"/>
    <cellStyle name="合計 4 9" xfId="44163"/>
    <cellStyle name="合計 4 9 2" xfId="44164"/>
    <cellStyle name="合計 4 9 3" xfId="44165"/>
    <cellStyle name="合計 5 2 2 2" xfId="44166"/>
    <cellStyle name="合計 5 2 2 3" xfId="44167"/>
    <cellStyle name="合計 5 2 3 2" xfId="44168"/>
    <cellStyle name="合計 5 2 3 3" xfId="44169"/>
    <cellStyle name="合計 5 2 4 3" xfId="44170"/>
    <cellStyle name="合計 5 2 5" xfId="44171"/>
    <cellStyle name="合計 5 3 2" xfId="44172"/>
    <cellStyle name="合計 5 3 3" xfId="44173"/>
    <cellStyle name="合計 5 4" xfId="44174"/>
    <cellStyle name="合計 5 4 3" xfId="44175"/>
    <cellStyle name="合計 5 5" xfId="44176"/>
    <cellStyle name="合計 5 5 3" xfId="44177"/>
    <cellStyle name="合計 5 6" xfId="44178"/>
    <cellStyle name="合計 5 6 2" xfId="44179"/>
    <cellStyle name="合計 5 6 3" xfId="44180"/>
    <cellStyle name="合計 6 10" xfId="44181"/>
    <cellStyle name="合計 6 10 2" xfId="44182"/>
    <cellStyle name="合計 6 10 3" xfId="44183"/>
    <cellStyle name="合計 6 11" xfId="44184"/>
    <cellStyle name="合計 6 2" xfId="44185"/>
    <cellStyle name="合計 6 2 2" xfId="44186"/>
    <cellStyle name="合計 6 2 3" xfId="44187"/>
    <cellStyle name="合計 6 2 4" xfId="44188"/>
    <cellStyle name="計算方式 3" xfId="44189"/>
    <cellStyle name="合計 6 2 4 2" xfId="44190"/>
    <cellStyle name="計算方式 4" xfId="44191"/>
    <cellStyle name="合計 6 2 4 3" xfId="44192"/>
    <cellStyle name="合計 6 2 5" xfId="44193"/>
    <cellStyle name="合計 6 3" xfId="44194"/>
    <cellStyle name="合計 6 3 2" xfId="44195"/>
    <cellStyle name="合計 6 3 2 2" xfId="44196"/>
    <cellStyle name="合計 6 3 2 3" xfId="44197"/>
    <cellStyle name="合計 6 3 3" xfId="44198"/>
    <cellStyle name="合計 6 4" xfId="44199"/>
    <cellStyle name="合計 6 4 2" xfId="44200"/>
    <cellStyle name="合計 6 4 3" xfId="44201"/>
    <cellStyle name="合計 6 5" xfId="44202"/>
    <cellStyle name="合計 6 5 2" xfId="44203"/>
    <cellStyle name="合計 6 5 2 2" xfId="44204"/>
    <cellStyle name="合計 6 5 2 3" xfId="44205"/>
    <cellStyle name="合計 6 5 3" xfId="44206"/>
    <cellStyle name="合計 6 6" xfId="44207"/>
    <cellStyle name="合計 6 6 2" xfId="44208"/>
    <cellStyle name="合計 6 7" xfId="44209"/>
    <cellStyle name="合計 6 7 2" xfId="44210"/>
    <cellStyle name="合計 6 7 3" xfId="44211"/>
    <cellStyle name="合計 6 8" xfId="44212"/>
    <cellStyle name="合計 6 8 2" xfId="44213"/>
    <cellStyle name="合計 6 8 3" xfId="44214"/>
    <cellStyle name="强调文字颜色 6 2 2" xfId="44215"/>
    <cellStyle name="合計 6 9" xfId="44216"/>
    <cellStyle name="强调文字颜色 6 2 2 2" xfId="44217"/>
    <cellStyle name="合計 6 9 2" xfId="44218"/>
    <cellStyle name="强调文字颜色 6 2 2 3" xfId="44219"/>
    <cellStyle name="合計 6 9 3" xfId="44220"/>
    <cellStyle name="合計 7 2 3" xfId="44221"/>
    <cellStyle name="合計 7 2 3 2" xfId="44222"/>
    <cellStyle name="合計 7 2 4" xfId="44223"/>
    <cellStyle name="合計 7 2 4 3" xfId="44224"/>
    <cellStyle name="合計 7 2 5" xfId="44225"/>
    <cellStyle name="合計 7 3 2" xfId="44226"/>
    <cellStyle name="合計 7 3 3" xfId="44227"/>
    <cellStyle name="合計 7 4" xfId="44228"/>
    <cellStyle name="合計 7 4 2" xfId="44229"/>
    <cellStyle name="合計 7 4 3" xfId="44230"/>
    <cellStyle name="合計 7 5" xfId="44231"/>
    <cellStyle name="입력 2 6" xfId="44232"/>
    <cellStyle name="合計 7 5 2" xfId="44233"/>
    <cellStyle name="合計 7 5 3" xfId="44234"/>
    <cellStyle name="合計 7 6" xfId="44235"/>
    <cellStyle name="입력 3 7" xfId="44236"/>
    <cellStyle name="合計 7 6 3" xfId="44237"/>
    <cellStyle name="合計 7 7" xfId="44238"/>
    <cellStyle name="合計 7 8" xfId="44239"/>
    <cellStyle name="計算方式 7 2 2 2" xfId="44240"/>
    <cellStyle name="合計 8" xfId="44241"/>
    <cellStyle name="合計 8 2" xfId="44242"/>
    <cellStyle name="合計 8 2 2" xfId="44243"/>
    <cellStyle name="合計 8 2 2 2" xfId="44244"/>
    <cellStyle name="合計 8 2 2 3" xfId="44245"/>
    <cellStyle name="合計 8 2 3" xfId="44246"/>
    <cellStyle name="合計 8 2 3 2" xfId="44247"/>
    <cellStyle name="合計 8 2 3 3" xfId="44248"/>
    <cellStyle name="合計 8 2 4" xfId="44249"/>
    <cellStyle name="合計 8 2 4 2" xfId="44250"/>
    <cellStyle name="合計 8 2 4 3" xfId="44251"/>
    <cellStyle name="合計 8 3" xfId="44252"/>
    <cellStyle name="合計 8 3 2" xfId="44253"/>
    <cellStyle name="合計 8 3 3" xfId="44254"/>
    <cellStyle name="合計 8 4" xfId="44255"/>
    <cellStyle name="合計 8 4 2" xfId="44256"/>
    <cellStyle name="合計 8 4 3" xfId="44257"/>
    <cellStyle name="合計 8 5" xfId="44258"/>
    <cellStyle name="合計 8 5 2" xfId="44259"/>
    <cellStyle name="合計 8 6" xfId="44260"/>
    <cellStyle name="合計 8 6 2" xfId="44261"/>
    <cellStyle name="合計 8 6 3" xfId="44262"/>
    <cellStyle name="合計 8 7" xfId="44263"/>
    <cellStyle name="合計 8 8" xfId="44264"/>
    <cellStyle name="输入 2 2 2 3 2 4" xfId="44265"/>
    <cellStyle name="合計 9 2" xfId="44266"/>
    <cellStyle name="输入 2 2 2 3 2 4 2" xfId="44267"/>
    <cellStyle name="合計 9 2 2" xfId="44268"/>
    <cellStyle name="合計 9 2 2 2" xfId="44269"/>
    <cellStyle name="合計 9 2 2 3" xfId="44270"/>
    <cellStyle name="输入 2 2 2 3 2 4 3" xfId="44271"/>
    <cellStyle name="合計 9 2 3" xfId="44272"/>
    <cellStyle name="合計 9 2 3 2" xfId="44273"/>
    <cellStyle name="合計 9 2 3 3" xfId="44274"/>
    <cellStyle name="合計 9 2 4" xfId="44275"/>
    <cellStyle name="合計 9 2 4 2" xfId="44276"/>
    <cellStyle name="合計 9 2 4 3" xfId="44277"/>
    <cellStyle name="合計 9 2 5" xfId="44278"/>
    <cellStyle name="合計 9 2 6" xfId="44279"/>
    <cellStyle name="输入 2 2 2 3 2 5" xfId="44280"/>
    <cellStyle name="合計 9 3" xfId="44281"/>
    <cellStyle name="输入 2 2 2 3 2 5 2" xfId="44282"/>
    <cellStyle name="合計 9 3 2" xfId="44283"/>
    <cellStyle name="输入 2 2 2 3 2 5 3" xfId="44284"/>
    <cellStyle name="合計 9 3 3" xfId="44285"/>
    <cellStyle name="输入 2 2 2 3 2 6" xfId="44286"/>
    <cellStyle name="合計 9 4" xfId="44287"/>
    <cellStyle name="输入 2 2 2 3 2 6 2" xfId="44288"/>
    <cellStyle name="合計 9 4 2" xfId="44289"/>
    <cellStyle name="输入 2 2 2 3 2 6 3" xfId="44290"/>
    <cellStyle name="合計 9 4 3" xfId="44291"/>
    <cellStyle name="输入 2 2 2 3 2 7" xfId="44292"/>
    <cellStyle name="合計 9 5" xfId="44293"/>
    <cellStyle name="输入 2 2 2 3 2 7 2" xfId="44294"/>
    <cellStyle name="合計 9 5 2" xfId="44295"/>
    <cellStyle name="输入 2 2 2 3 2 8" xfId="44296"/>
    <cellStyle name="合計 9 6" xfId="44297"/>
    <cellStyle name="输入 2 2 2 3 2 8 2" xfId="44298"/>
    <cellStyle name="合計 9 6 2" xfId="44299"/>
    <cellStyle name="输入 2 2 2 3 2 8 3" xfId="44300"/>
    <cellStyle name="合計 9 6 3" xfId="44301"/>
    <cellStyle name="输入 2 2 2 3 2 9" xfId="44302"/>
    <cellStyle name="合計 9 7" xfId="44303"/>
    <cellStyle name="合計 9 8" xfId="44304"/>
    <cellStyle name="輸入 2 6 2 4 8 3" xfId="44305"/>
    <cellStyle name="桁区切り 2" xfId="44306"/>
    <cellStyle name="桁区切り 2 2" xfId="44307"/>
    <cellStyle name="桁区切り 2 3" xfId="44308"/>
    <cellStyle name="注释 2 3 3 2 9 2" xfId="44309"/>
    <cellStyle name="桁区切り 3" xfId="44310"/>
    <cellStyle name="桁区切り 4" xfId="44311"/>
    <cellStyle name="壞 2 10" xfId="44312"/>
    <cellStyle name="壞 2 11" xfId="44313"/>
    <cellStyle name="壞 2 12" xfId="44314"/>
    <cellStyle name="壞 2 13" xfId="44315"/>
    <cellStyle name="壞 2 2" xfId="44316"/>
    <cellStyle name="壞 2 2 2" xfId="44317"/>
    <cellStyle name="壞 2 2 2 2 2" xfId="44318"/>
    <cellStyle name="壞 2 2 2 5" xfId="44319"/>
    <cellStyle name="壞 2 2 2 6" xfId="44320"/>
    <cellStyle name="輸入 2 7 4 2 3" xfId="44321"/>
    <cellStyle name="壞 2 2 3 2" xfId="44322"/>
    <cellStyle name="輸入 2 7 4 2 4" xfId="44323"/>
    <cellStyle name="壞 2 2 3 3" xfId="44324"/>
    <cellStyle name="壞 2 2 4" xfId="44325"/>
    <cellStyle name="輸出 2 10 2 2 2" xfId="44326"/>
    <cellStyle name="壞 2 2 5" xfId="44327"/>
    <cellStyle name="輸出 2 10 2 2 3" xfId="44328"/>
    <cellStyle name="壞 2 2 6" xfId="44329"/>
    <cellStyle name="壞 2 2 7" xfId="44330"/>
    <cellStyle name="壞 2 3" xfId="44331"/>
    <cellStyle name="壞 2 3 2" xfId="44332"/>
    <cellStyle name="壞 2 3 2 2 2" xfId="44333"/>
    <cellStyle name="壞 2 3 2 3" xfId="44334"/>
    <cellStyle name="壞 2 3 2 4" xfId="44335"/>
    <cellStyle name="壞 2 3 2 5" xfId="44336"/>
    <cellStyle name="壞 2 3 2 6" xfId="44337"/>
    <cellStyle name="壞 2 3 3" xfId="44338"/>
    <cellStyle name="輸入 2 7 5 2 3" xfId="44339"/>
    <cellStyle name="输入 2 4 2 4" xfId="44340"/>
    <cellStyle name="壞 2 3 3 2" xfId="44341"/>
    <cellStyle name="輸入 2 7 5 2 4" xfId="44342"/>
    <cellStyle name="输入 2 4 2 5" xfId="44343"/>
    <cellStyle name="壞 2 3 3 3" xfId="44344"/>
    <cellStyle name="壞 2 3 4" xfId="44345"/>
    <cellStyle name="輸出 2 10 2 3 2" xfId="44346"/>
    <cellStyle name="壞 2 3 5" xfId="44347"/>
    <cellStyle name="輸出 2 10 2 3 3" xfId="44348"/>
    <cellStyle name="壞 2 3 6" xfId="44349"/>
    <cellStyle name="壞 2 3 7" xfId="44350"/>
    <cellStyle name="壞 2 4" xfId="44351"/>
    <cellStyle name="壞 2 4 2" xfId="44352"/>
    <cellStyle name="壞 2 4 2 2" xfId="44353"/>
    <cellStyle name="壞 2 4 2 3" xfId="44354"/>
    <cellStyle name="壞 2 4 3" xfId="44355"/>
    <cellStyle name="壞 2 4 3 2" xfId="44356"/>
    <cellStyle name="壞 2 4 4" xfId="44357"/>
    <cellStyle name="輸出 2 10 2 4 2" xfId="44358"/>
    <cellStyle name="壞 2 4 5" xfId="44359"/>
    <cellStyle name="壞 2 5" xfId="44360"/>
    <cellStyle name="壞 2 5 2" xfId="44361"/>
    <cellStyle name="壞 2 5 3" xfId="44362"/>
    <cellStyle name="壞 2 5 4" xfId="44363"/>
    <cellStyle name="輸出 2 10 2 5 2" xfId="44364"/>
    <cellStyle name="壞 2 5 5" xfId="44365"/>
    <cellStyle name="輸出 2 10 2 5 3" xfId="44366"/>
    <cellStyle name="壞 2 5 6" xfId="44367"/>
    <cellStyle name="壞 2 6" xfId="44368"/>
    <cellStyle name="壞 2 6 2" xfId="44369"/>
    <cellStyle name="壞 2 6 2 2 2" xfId="44370"/>
    <cellStyle name="壞 2 6 3" xfId="44371"/>
    <cellStyle name="壞 2 6 3 2" xfId="44372"/>
    <cellStyle name="壞 2 6 4" xfId="44373"/>
    <cellStyle name="輸出 2 10 2 6 2" xfId="44374"/>
    <cellStyle name="壞 2 6 5" xfId="44375"/>
    <cellStyle name="輸出 2 10 2 6 3" xfId="44376"/>
    <cellStyle name="壞 2 6 6" xfId="44377"/>
    <cellStyle name="壞 2 7" xfId="44378"/>
    <cellStyle name="壞 3 2" xfId="44379"/>
    <cellStyle name="壞 4" xfId="44380"/>
    <cellStyle name="壞 4 2" xfId="44381"/>
    <cellStyle name="壞 5" xfId="44382"/>
    <cellStyle name="壞 8" xfId="44383"/>
    <cellStyle name="計算方式 2 2 2 5 3" xfId="44384"/>
    <cellStyle name="壞 9 2" xfId="44385"/>
    <cellStyle name="壞_Annie_201302 3" xfId="44386"/>
    <cellStyle name="壞_ASA new window study" xfId="44387"/>
    <cellStyle name="壞_Elsa_ 201202" xfId="44388"/>
    <cellStyle name="壞_Elsa_ 201202 2" xfId="44389"/>
    <cellStyle name="壞_PFS-SJX-110623(5500T Add KHH)_MOL - CHS 3 Service j v study" xfId="44390"/>
    <cellStyle name="壞_PFS-SJX-110623(5500T Add KHH)_MOL - CHS 3 Service j v study 3" xfId="44391"/>
    <cellStyle name="壞_Zhiyu_201209 3" xfId="44392"/>
    <cellStyle name="汇总 2 10" xfId="44393"/>
    <cellStyle name="汇总 2 11" xfId="44394"/>
    <cellStyle name="汇总 2 12" xfId="44395"/>
    <cellStyle name="汇总 2 13" xfId="44396"/>
    <cellStyle name="汇总 2 14" xfId="44397"/>
    <cellStyle name="汇总 2 15" xfId="44398"/>
    <cellStyle name="汇总 2 16" xfId="44399"/>
    <cellStyle name="汇总 2 17" xfId="44400"/>
    <cellStyle name="汇总 2 18" xfId="44401"/>
    <cellStyle name="汇总 2 2 10" xfId="44402"/>
    <cellStyle name="汇总 2 2 10 2" xfId="44403"/>
    <cellStyle name="汇总 2 2 11" xfId="44404"/>
    <cellStyle name="汇总 2 2 11 2" xfId="44405"/>
    <cellStyle name="汇总 2 2 11 3" xfId="44406"/>
    <cellStyle name="汇总 2 2 12" xfId="44407"/>
    <cellStyle name="汇总 2 2 12 2" xfId="44408"/>
    <cellStyle name="汇总 2 2 12 3" xfId="44409"/>
    <cellStyle name="汇总 2 2 13" xfId="44410"/>
    <cellStyle name="一般 2 2 4" xfId="44411"/>
    <cellStyle name="汇总 2 2 13 2" xfId="44412"/>
    <cellStyle name="一般 2 2 5" xfId="44413"/>
    <cellStyle name="汇总 2 2 13 3" xfId="44414"/>
    <cellStyle name="汇总 2 2 14" xfId="44415"/>
    <cellStyle name="一般 2 3 4" xfId="44416"/>
    <cellStyle name="汇总 2 2 14 2" xfId="44417"/>
    <cellStyle name="一般 2 3 5" xfId="44418"/>
    <cellStyle name="汇总 2 2 14 3" xfId="44419"/>
    <cellStyle name="汇总 2 2 15" xfId="44420"/>
    <cellStyle name="一般 2 4 4" xfId="44421"/>
    <cellStyle name="汇总 2 2 15 2" xfId="44422"/>
    <cellStyle name="汇总 2 2 2 10" xfId="44423"/>
    <cellStyle name="汇总 2 2 2 10 2" xfId="44424"/>
    <cellStyle name="汇总 2 2 2 10 3" xfId="44425"/>
    <cellStyle name="汇总 2 2 2 11" xfId="44426"/>
    <cellStyle name="汇总 2 2 2 11 2" xfId="44427"/>
    <cellStyle name="汇总 2 2 2 11 3" xfId="44428"/>
    <cellStyle name="汇总 2 2 2 12" xfId="44429"/>
    <cellStyle name="汇总 2 2 2 12 2" xfId="44430"/>
    <cellStyle name="汇总 2 2 2 12 3" xfId="44431"/>
    <cellStyle name="汇总 2 2 2 13" xfId="44432"/>
    <cellStyle name="汇总 2 2 2 13 3" xfId="44433"/>
    <cellStyle name="汇总 2 2 2 14" xfId="44434"/>
    <cellStyle name="汇总 2 2 2 14 2" xfId="44435"/>
    <cellStyle name="汇总 2 2 2 14 3" xfId="44436"/>
    <cellStyle name="汇总 2 2 2 15" xfId="44437"/>
    <cellStyle name="汇总 2 2 2 3 10" xfId="44438"/>
    <cellStyle name="汇总 2 2 2 3 11" xfId="44439"/>
    <cellStyle name="汇总 2 2 2 3 12" xfId="44440"/>
    <cellStyle name="汇总 2 2 2 3 2" xfId="44441"/>
    <cellStyle name="汇总 2 2 2 3 2 10" xfId="44442"/>
    <cellStyle name="汇总 2 2 2 3 2 11" xfId="44443"/>
    <cellStyle name="輸出 2 4 2 3 6" xfId="44444"/>
    <cellStyle name="汇总 2 2 2 3 2 2" xfId="44445"/>
    <cellStyle name="輸出 2 4 2 3 6 2" xfId="44446"/>
    <cellStyle name="汇总 2 2 2 3 2 2 2" xfId="44447"/>
    <cellStyle name="輸出 2 4 2 3 6 3" xfId="44448"/>
    <cellStyle name="汇总 2 2 2 3 2 2 3" xfId="44449"/>
    <cellStyle name="輸出 2 4 2 3 7" xfId="44450"/>
    <cellStyle name="汇总 2 2 2 3 2 3" xfId="44451"/>
    <cellStyle name="輸出 2 4 2 3 7 2" xfId="44452"/>
    <cellStyle name="汇总 2 2 2 3 2 3 2" xfId="44453"/>
    <cellStyle name="輸出 2 4 2 3 7 3" xfId="44454"/>
    <cellStyle name="汇总 2 2 2 3 2 3 3" xfId="44455"/>
    <cellStyle name="輸出 2 4 2 3 8" xfId="44456"/>
    <cellStyle name="汇总 2 2 2 3 2 4" xfId="44457"/>
    <cellStyle name="輸出 2 4 2 3 8 2" xfId="44458"/>
    <cellStyle name="汇总 2 2 2 3 2 4 2" xfId="44459"/>
    <cellStyle name="輸出 2 4 2 3 8 3" xfId="44460"/>
    <cellStyle name="汇总 2 2 2 3 2 4 3" xfId="44461"/>
    <cellStyle name="輸出 2 4 2 3 9 3" xfId="44462"/>
    <cellStyle name="汇总 2 2 2 3 2 5 3" xfId="44463"/>
    <cellStyle name="汇总 2 2 2 3 2 6" xfId="44464"/>
    <cellStyle name="汇总 2 2 2 3 2 6 2" xfId="44465"/>
    <cellStyle name="汇总 2 2 2 3 2 6 3" xfId="44466"/>
    <cellStyle name="汇总 2 2 2 3 2 7" xfId="44467"/>
    <cellStyle name="제목 5" xfId="44468"/>
    <cellStyle name="汇总 2 2 2 3 2 7 2" xfId="44469"/>
    <cellStyle name="제목 6" xfId="44470"/>
    <cellStyle name="汇总 2 2 2 3 2 7 3" xfId="44471"/>
    <cellStyle name="汇总 2 2 2 3 2 8" xfId="44472"/>
    <cellStyle name="하이퍼링크 10 2 2 4" xfId="44473"/>
    <cellStyle name="汇总 2 2 2 3 3" xfId="44474"/>
    <cellStyle name="하이퍼링크 10 2 2 4 2" xfId="44475"/>
    <cellStyle name="汇总 2 2 2 3 3 2" xfId="44476"/>
    <cellStyle name="汇总 2 2 2 3 4" xfId="44477"/>
    <cellStyle name="汇总 2 2 2 3 4 2" xfId="44478"/>
    <cellStyle name="汇总 2 2 2 3 4 3" xfId="44479"/>
    <cellStyle name="汇总 2 2 2 3 6 2" xfId="44480"/>
    <cellStyle name="汇总 2 2 2 3 6 3" xfId="44481"/>
    <cellStyle name="汇总 2 2 2 3 7 3" xfId="44482"/>
    <cellStyle name="汇总 2 2 2 3 8" xfId="44483"/>
    <cellStyle name="汇总 2 2 2 3 8 2" xfId="44484"/>
    <cellStyle name="汇总 2 2 2 3 8 3" xfId="44485"/>
    <cellStyle name="汇总 2 2 2 3 9" xfId="44486"/>
    <cellStyle name="輸入 2 4 4 3" xfId="44487"/>
    <cellStyle name="汇总 2 2 2 3 9 2" xfId="44488"/>
    <cellStyle name="汇总 2 2 2 4" xfId="44489"/>
    <cellStyle name="汇总 2 2 2 5" xfId="44490"/>
    <cellStyle name="汇总 2 2 2 5 10" xfId="44491"/>
    <cellStyle name="汇总 2 2 2 5 11" xfId="44492"/>
    <cellStyle name="汇总 2 2 2 5 2" xfId="44493"/>
    <cellStyle name="汇总 2 2 2 5 2 2" xfId="44494"/>
    <cellStyle name="汇总 2 2 2 5 2 3" xfId="44495"/>
    <cellStyle name="汇总 2 2 2 5 3" xfId="44496"/>
    <cellStyle name="汇总 2 2 2 5 3 2" xfId="44497"/>
    <cellStyle name="汇总 2 2 2 5 4" xfId="44498"/>
    <cellStyle name="汇总 2 2 2 5 5 3" xfId="44499"/>
    <cellStyle name="汇总 2 2 2 5 6 2" xfId="44500"/>
    <cellStyle name="汇总 2 2 2 5 6 3" xfId="44501"/>
    <cellStyle name="汇总 2 2 2 5 7" xfId="44502"/>
    <cellStyle name="輸入 2 6 2 3" xfId="44503"/>
    <cellStyle name="汇总 2 2 2 5 7 2" xfId="44504"/>
    <cellStyle name="輸入 2 6 2 4" xfId="44505"/>
    <cellStyle name="汇总 2 2 2 5 7 3" xfId="44506"/>
    <cellStyle name="汇总 2 2 2 5 8" xfId="44507"/>
    <cellStyle name="汇总 2 2 2 5 8 2" xfId="44508"/>
    <cellStyle name="汇总 2 2 2 5 8 3" xfId="44509"/>
    <cellStyle name="汇总 2 2 2 5 9" xfId="44510"/>
    <cellStyle name="汇总 2 2 2 5 9 2" xfId="44511"/>
    <cellStyle name="汇总 2 2 2 5 9 3" xfId="44512"/>
    <cellStyle name="汇总 2 2 2 6" xfId="44513"/>
    <cellStyle name="汇总 2 2 2 6 2" xfId="44514"/>
    <cellStyle name="計算方式 2 5 3 3 7" xfId="44515"/>
    <cellStyle name="汇总 2 2 3 2" xfId="44516"/>
    <cellStyle name="計算方式 2 5 3 3 7 2" xfId="44517"/>
    <cellStyle name="汇总 2 2 3 2 2" xfId="44518"/>
    <cellStyle name="計算方式 2 5 3 3 7 3" xfId="44519"/>
    <cellStyle name="汇总 2 2 3 2 3" xfId="44520"/>
    <cellStyle name="汇总 2 2 4" xfId="44521"/>
    <cellStyle name="汇总 2 2 4 10 2" xfId="44522"/>
    <cellStyle name="요약 2 2 2 5 2" xfId="44523"/>
    <cellStyle name="汇总 2 2 4 10 3" xfId="44524"/>
    <cellStyle name="汇总 2 2 4 11" xfId="44525"/>
    <cellStyle name="汇总 2 2 4 11 2" xfId="44526"/>
    <cellStyle name="요약 2 2 2 6 2" xfId="44527"/>
    <cellStyle name="汇总 2 2 4 11 3" xfId="44528"/>
    <cellStyle name="汇总 2 2 4 12" xfId="44529"/>
    <cellStyle name="汇总 2 2 4 13" xfId="44530"/>
    <cellStyle name="汇总 2 2 4 2" xfId="44531"/>
    <cellStyle name="汇总 2 2 4 2 2" xfId="44532"/>
    <cellStyle name="汇总 2 2 4 2 2 2" xfId="44533"/>
    <cellStyle name="汇总 2 2 4 2 8 2" xfId="44534"/>
    <cellStyle name="汇总 2 2 4 2 8 3" xfId="44535"/>
    <cellStyle name="汇总 2 2 4 2 9 2" xfId="44536"/>
    <cellStyle name="汇总 2 2 4 2 9 3" xfId="44537"/>
    <cellStyle name="汇总 2 2 4 3" xfId="44538"/>
    <cellStyle name="汇总 2 2 4 4" xfId="44539"/>
    <cellStyle name="汇总 2 2 4 4 2" xfId="44540"/>
    <cellStyle name="汇总 2 2 4 5" xfId="44541"/>
    <cellStyle name="汇总 2 2 4 5 2" xfId="44542"/>
    <cellStyle name="汇总 2 2 4 6" xfId="44543"/>
    <cellStyle name="汇总 2 2 4 6 2" xfId="44544"/>
    <cellStyle name="汇总 2 2 4 7" xfId="44545"/>
    <cellStyle name="汇总 2 2 4 7 2" xfId="44546"/>
    <cellStyle name="汇总 2 2 4 8" xfId="44547"/>
    <cellStyle name="汇总 2 2 4 9" xfId="44548"/>
    <cellStyle name="汇总 2 2 4 9 2" xfId="44549"/>
    <cellStyle name="汇总 2 2 4 9 3" xfId="44550"/>
    <cellStyle name="汇总 2 2 5" xfId="44551"/>
    <cellStyle name="汇总 2 2 5 2" xfId="44552"/>
    <cellStyle name="汇总 2 2 5 2 2" xfId="44553"/>
    <cellStyle name="汇总 2 2 6 2" xfId="44554"/>
    <cellStyle name="汇总 2 2 6 2 2" xfId="44555"/>
    <cellStyle name="輸入 2 2 2 4 2 2" xfId="44556"/>
    <cellStyle name="汇总 2 2 6 3" xfId="44557"/>
    <cellStyle name="輸入 2 2 2 4 2 2 2" xfId="44558"/>
    <cellStyle name="汇总 2 2 6 3 2" xfId="44559"/>
    <cellStyle name="輸入 2 2 2 4 2 3" xfId="44560"/>
    <cellStyle name="汇总 2 2 6 4" xfId="44561"/>
    <cellStyle name="輸入 2 2 2 4 2 3 2" xfId="44562"/>
    <cellStyle name="汇总 2 2 6 4 2" xfId="44563"/>
    <cellStyle name="輸入 2 2 2 4 2 4" xfId="44564"/>
    <cellStyle name="汇总 2 2 6 5" xfId="44565"/>
    <cellStyle name="출력 2 3 4 10" xfId="44566"/>
    <cellStyle name="輸入 2 2 2 4 2 4 2" xfId="44567"/>
    <cellStyle name="汇总 2 2 6 5 2" xfId="44568"/>
    <cellStyle name="輸入 2 2 2 4 2 5" xfId="44569"/>
    <cellStyle name="汇总 2 2 6 6" xfId="44570"/>
    <cellStyle name="輸入 2 2 2 4 2 5 2" xfId="44571"/>
    <cellStyle name="汇总 2 2 6 6 2" xfId="44572"/>
    <cellStyle name="輸入 2 2 2 4 2 6" xfId="44573"/>
    <cellStyle name="汇总 2 2 6 7" xfId="44574"/>
    <cellStyle name="輸入 2 2 2 4 2 6 2" xfId="44575"/>
    <cellStyle name="汇总 2 2 6 7 2" xfId="44576"/>
    <cellStyle name="輸入 2 2 2 4 2 7" xfId="44577"/>
    <cellStyle name="汇总 2 2 6 8" xfId="44578"/>
    <cellStyle name="輸入 2 2 2 4 2 7 2" xfId="44579"/>
    <cellStyle name="汇总 2 2 6 8 2" xfId="44580"/>
    <cellStyle name="輸入 2 2 2 4 2 8 2" xfId="44581"/>
    <cellStyle name="汇总 2 2 6 9 2" xfId="44582"/>
    <cellStyle name="輸入 2 2 2 4 2 8 3" xfId="44583"/>
    <cellStyle name="汇总 2 2 6 9 3" xfId="44584"/>
    <cellStyle name="汇总 2 2 7" xfId="44585"/>
    <cellStyle name="汇总 2 2 7 2" xfId="44586"/>
    <cellStyle name="汇总 2 2 8 2" xfId="44587"/>
    <cellStyle name="輸入 2 2 2 4 4 2" xfId="44588"/>
    <cellStyle name="汇总 2 2 8 3" xfId="44589"/>
    <cellStyle name="汇总 2 2 9 2" xfId="44590"/>
    <cellStyle name="輸入 2 2 2 4 5 2" xfId="44591"/>
    <cellStyle name="汇总 2 2 9 3" xfId="44592"/>
    <cellStyle name="汇总 2 3 2 2" xfId="44593"/>
    <cellStyle name="汇总 2 3 2 3" xfId="44594"/>
    <cellStyle name="汇总 2 3 3" xfId="44595"/>
    <cellStyle name="計算方式 2 5 5 11" xfId="44596"/>
    <cellStyle name="汇总 2 4 10" xfId="44597"/>
    <cellStyle name="計算方式 2 5 5 12" xfId="44598"/>
    <cellStyle name="汇总 2 4 11" xfId="44599"/>
    <cellStyle name="汇总 2 4 11 3" xfId="44600"/>
    <cellStyle name="汇总 2 4 12" xfId="44601"/>
    <cellStyle name="汇总 2 4 13" xfId="44602"/>
    <cellStyle name="汇总 2 4 2" xfId="44603"/>
    <cellStyle name="汇总 2 4 2 10" xfId="44604"/>
    <cellStyle name="汇总 2 4 2 11" xfId="44605"/>
    <cellStyle name="計算方式 2 5 5 2 7" xfId="44606"/>
    <cellStyle name="汇总 2 4 2 2" xfId="44607"/>
    <cellStyle name="計算方式 2 5 5 2 7 3" xfId="44608"/>
    <cellStyle name="汇总 2 4 2 2 3" xfId="44609"/>
    <cellStyle name="計算方式 2 5 5 2 9 2" xfId="44610"/>
    <cellStyle name="汇总 2 4 2 4 2" xfId="44611"/>
    <cellStyle name="計算方式 2 5 5 2 9 3" xfId="44612"/>
    <cellStyle name="汇总 2 4 2 4 3" xfId="44613"/>
    <cellStyle name="輸入 2 7 5 11" xfId="44614"/>
    <cellStyle name="汇总 2 4 2 5 2" xfId="44615"/>
    <cellStyle name="輸入 2 7 5 12" xfId="44616"/>
    <cellStyle name="汇总 2 4 2 5 3" xfId="44617"/>
    <cellStyle name="輸入 2 3 2 4 11" xfId="44618"/>
    <cellStyle name="汇总 2 4 2 6 2" xfId="44619"/>
    <cellStyle name="輸入 2 3 2 4 12" xfId="44620"/>
    <cellStyle name="汇总 2 4 2 6 3" xfId="44621"/>
    <cellStyle name="汇总 2 4 2 7" xfId="44622"/>
    <cellStyle name="汇总 2 4 2 7 2" xfId="44623"/>
    <cellStyle name="汇总 2 4 2 7 3" xfId="44624"/>
    <cellStyle name="汇总 2 4 2 8 3" xfId="44625"/>
    <cellStyle name="汇总 2 4 3" xfId="44626"/>
    <cellStyle name="汇总 2 4 3 2" xfId="44627"/>
    <cellStyle name="汇总 2 4 4" xfId="44628"/>
    <cellStyle name="汇总 2 4 5" xfId="44629"/>
    <cellStyle name="汇总 2 4 5 2" xfId="44630"/>
    <cellStyle name="汇总 2 4 6" xfId="44631"/>
    <cellStyle name="汇总 2 4 6 2" xfId="44632"/>
    <cellStyle name="汇总 2 4 6 3" xfId="44633"/>
    <cellStyle name="汇总 2 4 7" xfId="44634"/>
    <cellStyle name="汇总 2 4 7 2" xfId="44635"/>
    <cellStyle name="汇总 2 4 7 3" xfId="44636"/>
    <cellStyle name="汇总 2 4 8" xfId="44637"/>
    <cellStyle name="輸入 2 8 4 12" xfId="44638"/>
    <cellStyle name="汇总 2 4 8 2" xfId="44639"/>
    <cellStyle name="汇总 2 4 8 3" xfId="44640"/>
    <cellStyle name="汇总 2 4 9" xfId="44641"/>
    <cellStyle name="汇总 2 6" xfId="44642"/>
    <cellStyle name="計算方式 2 5 2 4 3" xfId="44643"/>
    <cellStyle name="汇总 2 6 10" xfId="44644"/>
    <cellStyle name="計算方式 2 5 2 4 3 2" xfId="44645"/>
    <cellStyle name="汇总 2 6 10 2" xfId="44646"/>
    <cellStyle name="計算方式 2 5 2 4 3 3" xfId="44647"/>
    <cellStyle name="汇总 2 6 10 3" xfId="44648"/>
    <cellStyle name="汇总 2 6 8" xfId="44649"/>
    <cellStyle name="汇总 2 6 9" xfId="44650"/>
    <cellStyle name="汇总 2 7" xfId="44651"/>
    <cellStyle name="汇总 2 7 2" xfId="44652"/>
    <cellStyle name="汇总 2 7 3" xfId="44653"/>
    <cellStyle name="汇总 2 8" xfId="44654"/>
    <cellStyle name="입력 2 2 2 11" xfId="44655"/>
    <cellStyle name="汇总 2 8 2" xfId="44656"/>
    <cellStyle name="입력 2 2 2 12" xfId="44657"/>
    <cellStyle name="汇总 2 8 3" xfId="44658"/>
    <cellStyle name="汇总 2 9" xfId="44659"/>
    <cellStyle name="汇总 2 9 2" xfId="44660"/>
    <cellStyle name="計算方式 2 3 2 4 2 2 2" xfId="44661"/>
    <cellStyle name="汇总 2 9 3" xfId="44662"/>
    <cellStyle name="汇总 3 10" xfId="44663"/>
    <cellStyle name="汇总 3 2 2 3" xfId="44664"/>
    <cellStyle name="汇总 3 2 3" xfId="44665"/>
    <cellStyle name="汇总 3 2 4" xfId="44666"/>
    <cellStyle name="汇总 3 2 5" xfId="44667"/>
    <cellStyle name="汇总 3 2 6" xfId="44668"/>
    <cellStyle name="汇总 3 3 2" xfId="44669"/>
    <cellStyle name="汇总 3 3 2 3" xfId="44670"/>
    <cellStyle name="輸出 2 6 6 2 10" xfId="44671"/>
    <cellStyle name="汇总 3 3 3" xfId="44672"/>
    <cellStyle name="汇总 3 3 3 3" xfId="44673"/>
    <cellStyle name="輸出 2 6 6 2 11" xfId="44674"/>
    <cellStyle name="汇总 3 3 4" xfId="44675"/>
    <cellStyle name="汇总 3 3 5" xfId="44676"/>
    <cellStyle name="汇总 3 3 5 3" xfId="44677"/>
    <cellStyle name="汇总 3 5" xfId="44678"/>
    <cellStyle name="汇总 3 5 2" xfId="44679"/>
    <cellStyle name="計算方式 2 6 6 2 7" xfId="44680"/>
    <cellStyle name="汇总 3 5 2 2" xfId="44681"/>
    <cellStyle name="計算方式 2 6 6 2 8" xfId="44682"/>
    <cellStyle name="汇总 3 5 2 3" xfId="44683"/>
    <cellStyle name="汇总 3 5 3" xfId="44684"/>
    <cellStyle name="汇总 3 5 3 2" xfId="44685"/>
    <cellStyle name="汇总 3 5 3 3" xfId="44686"/>
    <cellStyle name="汇总 3 5 4" xfId="44687"/>
    <cellStyle name="汇总 3 6" xfId="44688"/>
    <cellStyle name="汇总 3 6 2" xfId="44689"/>
    <cellStyle name="汇总 3 6 3" xfId="44690"/>
    <cellStyle name="汇总 3 7" xfId="44691"/>
    <cellStyle name="汇总 3 8" xfId="44692"/>
    <cellStyle name="汇总 3 9 2" xfId="44693"/>
    <cellStyle name="입력 2 2 2 7 2" xfId="44694"/>
    <cellStyle name="汇总 4 3" xfId="44695"/>
    <cellStyle name="汇总 5 2" xfId="44696"/>
    <cellStyle name="입력 2 2 2 8 2" xfId="44697"/>
    <cellStyle name="汇总 5 3" xfId="44698"/>
    <cellStyle name="汇总 6 2" xfId="44699"/>
    <cellStyle name="입력 2 2 2 9 2" xfId="44700"/>
    <cellStyle name="汇总 6 3" xfId="44701"/>
    <cellStyle name="货币 2" xfId="44702"/>
    <cellStyle name="货币 2 2 2 2" xfId="44703"/>
    <cellStyle name="货币 2 2 3 2" xfId="44704"/>
    <cellStyle name="货币 2 3" xfId="44705"/>
    <cellStyle name="货币 2 3 2" xfId="44706"/>
    <cellStyle name="货币 2 4" xfId="44707"/>
    <cellStyle name="貨幣 2" xfId="44708"/>
    <cellStyle name="貨幣 2 2" xfId="44709"/>
    <cellStyle name="貨幣[0]_laroux" xfId="44710"/>
    <cellStyle name="貨幣_Addendum No. 4 CIX APPI-IV-4-Excess Rate" xfId="44711"/>
    <cellStyle name="集計" xfId="44712"/>
    <cellStyle name="集計 2" xfId="44713"/>
    <cellStyle name="集計 3" xfId="44714"/>
    <cellStyle name="计算 2" xfId="44715"/>
    <cellStyle name="计算 2 10" xfId="44716"/>
    <cellStyle name="计算 2 10 2" xfId="44717"/>
    <cellStyle name="计算 2 10 3" xfId="44718"/>
    <cellStyle name="计算 2 11" xfId="44719"/>
    <cellStyle name="计算 2 11 2" xfId="44720"/>
    <cellStyle name="计算 2 11 3" xfId="44721"/>
    <cellStyle name="计算 2 12" xfId="44722"/>
    <cellStyle name="计算 2 12 2" xfId="44723"/>
    <cellStyle name="计算 2 12 3" xfId="44724"/>
    <cellStyle name="计算 2 13" xfId="44725"/>
    <cellStyle name="计算 2 13 2" xfId="44726"/>
    <cellStyle name="计算 2 13 3" xfId="44727"/>
    <cellStyle name="计算 2 14" xfId="44728"/>
    <cellStyle name="计算 2 14 2" xfId="44729"/>
    <cellStyle name="计算 2 16" xfId="44730"/>
    <cellStyle name="计算 2 17" xfId="44731"/>
    <cellStyle name="计算 2 18" xfId="44732"/>
    <cellStyle name="计算 2 2 11 2" xfId="44733"/>
    <cellStyle name="计算 2 2 12" xfId="44734"/>
    <cellStyle name="计算 2 2 12 2" xfId="44735"/>
    <cellStyle name="计算 2 2 12 3" xfId="44736"/>
    <cellStyle name="计算 2 2 13" xfId="44737"/>
    <cellStyle name="计算 2 2 13 2" xfId="44738"/>
    <cellStyle name="计算 2 2 13 3" xfId="44739"/>
    <cellStyle name="计算 2 2 14" xfId="44740"/>
    <cellStyle name="计算 2 2 14 2" xfId="44741"/>
    <cellStyle name="计算 2 2 17" xfId="44742"/>
    <cellStyle name="计算 2 2 18" xfId="44743"/>
    <cellStyle name="计算 2 2 2" xfId="44744"/>
    <cellStyle name="计算 2 2 2 10" xfId="44745"/>
    <cellStyle name="计算 2 2 2 10 3" xfId="44746"/>
    <cellStyle name="计算 2 2 2 12 2" xfId="44747"/>
    <cellStyle name="计算 2 2 2 12 3" xfId="44748"/>
    <cellStyle name="輸出 2 3 6 3 2" xfId="44749"/>
    <cellStyle name="计算 2 2 2 13" xfId="44750"/>
    <cellStyle name="计算 2 2 2 13 2" xfId="44751"/>
    <cellStyle name="计算 2 2 2 13 3" xfId="44752"/>
    <cellStyle name="计算 2 2 2 14 2" xfId="44753"/>
    <cellStyle name="计算 2 2 2 14 3" xfId="44754"/>
    <cellStyle name="计算 2 2 2 2" xfId="44755"/>
    <cellStyle name="计算 2 2 2 3" xfId="44756"/>
    <cellStyle name="輸入 2 5 2 5 5" xfId="44757"/>
    <cellStyle name="计算 2 2 2 3 2 10" xfId="44758"/>
    <cellStyle name="计算 2 2 2 3 2 4 3" xfId="44759"/>
    <cellStyle name="计算 2 2 2 3 2 5" xfId="44760"/>
    <cellStyle name="计算 2 2 2 3 2 5 2" xfId="44761"/>
    <cellStyle name="计算 2 2 2 3 2 5 3" xfId="44762"/>
    <cellStyle name="计算 2 2 2 3 2 6" xfId="44763"/>
    <cellStyle name="计算 2 2 2 3 2 6 3" xfId="44764"/>
    <cellStyle name="计算 2 2 2 3 2 7" xfId="44765"/>
    <cellStyle name="计算 2 2 2 3 2 7 2" xfId="44766"/>
    <cellStyle name="计算 2 2 2 3 2 7 3" xfId="44767"/>
    <cellStyle name="輸出 2 4 5 2 6 2" xfId="44768"/>
    <cellStyle name="计算 2 2 2 3 2 8" xfId="44769"/>
    <cellStyle name="计算 2 2 2 3 2 8 2" xfId="44770"/>
    <cellStyle name="计算 2 2 2 3 2 8 3" xfId="44771"/>
    <cellStyle name="輸出 2 4 5 2 6 3" xfId="44772"/>
    <cellStyle name="计算 2 2 2 3 2 9" xfId="44773"/>
    <cellStyle name="计算 2 2 2 3 2 9 2" xfId="44774"/>
    <cellStyle name="计算 2 2 2 3 3" xfId="44775"/>
    <cellStyle name="计算 2 2 2 3 3 2" xfId="44776"/>
    <cellStyle name="计算 2 2 2 3 4" xfId="44777"/>
    <cellStyle name="计算 2 2 2 3 4 2" xfId="44778"/>
    <cellStyle name="计算 2 2 2 3 5" xfId="44779"/>
    <cellStyle name="计算 2 2 2 3 5 2" xfId="44780"/>
    <cellStyle name="计算 2 2 2 3 5 3" xfId="44781"/>
    <cellStyle name="计算 2 2 2 3 6" xfId="44782"/>
    <cellStyle name="计算 2 2 2 3 6 2" xfId="44783"/>
    <cellStyle name="计算 2 2 2 3 6 3" xfId="44784"/>
    <cellStyle name="计算 2 2 2 3 7" xfId="44785"/>
    <cellStyle name="计算 2 2 2 3 7 2" xfId="44786"/>
    <cellStyle name="计算 2 2 2 3 7 3" xfId="44787"/>
    <cellStyle name="计算 2 2 2 3 8" xfId="44788"/>
    <cellStyle name="计算 2 2 2 3 8 2" xfId="44789"/>
    <cellStyle name="计算 2 2 2 3 8 3" xfId="44790"/>
    <cellStyle name="计算 2 2 2 3 9" xfId="44791"/>
    <cellStyle name="计算 2 2 2 3 9 2" xfId="44792"/>
    <cellStyle name="计算 2 2 2 3 9 3" xfId="44793"/>
    <cellStyle name="计算 2 2 2 4" xfId="44794"/>
    <cellStyle name="计算 2 2 2 5" xfId="44795"/>
    <cellStyle name="计算 2 2 2 5 10" xfId="44796"/>
    <cellStyle name="计算 2 2 2 5 11" xfId="44797"/>
    <cellStyle name="輸入 2 5 2 5 5 3" xfId="44798"/>
    <cellStyle name="计算 2 2 2 5 2 2" xfId="44799"/>
    <cellStyle name="计算 2 2 2 5 2 3" xfId="44800"/>
    <cellStyle name="计算 2 2 2 5 3" xfId="44801"/>
    <cellStyle name="輸入 2 5 2 5 6 3" xfId="44802"/>
    <cellStyle name="计算 2 2 2 5 3 2" xfId="44803"/>
    <cellStyle name="计算 2 2 2 5 3 3" xfId="44804"/>
    <cellStyle name="计算 2 2 2 5 4" xfId="44805"/>
    <cellStyle name="輸入 2 5 2 5 7 3" xfId="44806"/>
    <cellStyle name="计算 2 2 2 5 4 2" xfId="44807"/>
    <cellStyle name="计算 2 2 2 5 4 3" xfId="44808"/>
    <cellStyle name="輸入 2 5 2 5 8 3" xfId="44809"/>
    <cellStyle name="计算 2 2 2 5 5 2" xfId="44810"/>
    <cellStyle name="计算 2 2 2 5 5 3" xfId="44811"/>
    <cellStyle name="计算 2 2 2 5 6" xfId="44812"/>
    <cellStyle name="计算 2 2 2 5 6 3" xfId="44813"/>
    <cellStyle name="计算 2 2 2 6" xfId="44814"/>
    <cellStyle name="计算 2 2 2 6 3" xfId="44815"/>
    <cellStyle name="计算 2 2 2 7" xfId="44816"/>
    <cellStyle name="计算 2 2 2 7 3" xfId="44817"/>
    <cellStyle name="计算 2 2 2 8" xfId="44818"/>
    <cellStyle name="计算 2 2 2 8 3" xfId="44819"/>
    <cellStyle name="计算 2 2 2 9" xfId="44820"/>
    <cellStyle name="计算 2 2 3" xfId="44821"/>
    <cellStyle name="출력 2 3 2 10" xfId="44822"/>
    <cellStyle name="计算 2 2 3 2" xfId="44823"/>
    <cellStyle name="计算 2 2 3 2 3" xfId="44824"/>
    <cellStyle name="计算 2 2 4" xfId="44825"/>
    <cellStyle name="计算 2 2 4 11 2" xfId="44826"/>
    <cellStyle name="计算 2 2 4 11 3" xfId="44827"/>
    <cellStyle name="计算 2 2 4 2 10" xfId="44828"/>
    <cellStyle name="计算 2 2 4 2 5 2" xfId="44829"/>
    <cellStyle name="计算 2 2 4 2 5 3" xfId="44830"/>
    <cellStyle name="计算 2 2 4 2 7 3" xfId="44831"/>
    <cellStyle name="计算 2 2 4 2 8 2" xfId="44832"/>
    <cellStyle name="计算 2 2 4 2 8 3" xfId="44833"/>
    <cellStyle name="计算 2 2 4 2 9 2" xfId="44834"/>
    <cellStyle name="计算 2 2 4 2 9 3" xfId="44835"/>
    <cellStyle name="计算 2 2 4 6 3" xfId="44836"/>
    <cellStyle name="计算 2 2 4 7 3" xfId="44837"/>
    <cellStyle name="计算 2 2 4 8" xfId="44838"/>
    <cellStyle name="计算 2 2 4 8 2" xfId="44839"/>
    <cellStyle name="计算 2 2 4 8 3" xfId="44840"/>
    <cellStyle name="计算 2 2 4 9" xfId="44841"/>
    <cellStyle name="计算 2 2 4 9 2" xfId="44842"/>
    <cellStyle name="计算 2 2 4 9 3" xfId="44843"/>
    <cellStyle name="计算 2 2 5" xfId="44844"/>
    <cellStyle name="计算 2 2 6" xfId="44845"/>
    <cellStyle name="计算 2 2 6 2" xfId="44846"/>
    <cellStyle name="计算 2 2 6 2 2" xfId="44847"/>
    <cellStyle name="计算 2 2 6 3" xfId="44848"/>
    <cellStyle name="计算 2 2 6 3 2" xfId="44849"/>
    <cellStyle name="计算 2 2 6 3 3" xfId="44850"/>
    <cellStyle name="计算 2 2 6 7 2" xfId="44851"/>
    <cellStyle name="计算 2 2 6 8 2" xfId="44852"/>
    <cellStyle name="计算 2 2 6 8 3" xfId="44853"/>
    <cellStyle name="计算 2 2 6 9" xfId="44854"/>
    <cellStyle name="计算 2 2 7" xfId="44855"/>
    <cellStyle name="计算 2 2 7 2" xfId="44856"/>
    <cellStyle name="计算 2 2 7 3" xfId="44857"/>
    <cellStyle name="计算 2 2 8" xfId="44858"/>
    <cellStyle name="计算 2 2 8 2" xfId="44859"/>
    <cellStyle name="计算 2 2 8 3" xfId="44860"/>
    <cellStyle name="计算 2 2 9" xfId="44861"/>
    <cellStyle name="计算 2 2 9 2" xfId="44862"/>
    <cellStyle name="计算 2 3" xfId="44863"/>
    <cellStyle name="计算 2 3 2" xfId="44864"/>
    <cellStyle name="计算 2 3 3" xfId="44865"/>
    <cellStyle name="计算 2 4" xfId="44866"/>
    <cellStyle name="计算 2 4 2" xfId="44867"/>
    <cellStyle name="计算 2 4 2 10" xfId="44868"/>
    <cellStyle name="计算 2 4 2 11" xfId="44869"/>
    <cellStyle name="計算方式 2 3 6 2 6" xfId="44870"/>
    <cellStyle name="计算 2 4 2 2" xfId="44871"/>
    <cellStyle name="計算方式 2 3 6 2 8" xfId="44872"/>
    <cellStyle name="计算 2 4 2 4" xfId="44873"/>
    <cellStyle name="計算方式 2 3 6 2 9" xfId="44874"/>
    <cellStyle name="计算 2 4 2 5" xfId="44875"/>
    <cellStyle name="計算方式 2 3 6 2 9 3" xfId="44876"/>
    <cellStyle name="计算 2 4 2 5 3" xfId="44877"/>
    <cellStyle name="计算 2 4 2 6" xfId="44878"/>
    <cellStyle name="计算 2 4 2 6 3" xfId="44879"/>
    <cellStyle name="计算 2 4 2 7" xfId="44880"/>
    <cellStyle name="计算 2 4 2 7 3" xfId="44881"/>
    <cellStyle name="计算 2 4 2 8" xfId="44882"/>
    <cellStyle name="计算 2 4 2 8 3" xfId="44883"/>
    <cellStyle name="計算方式 2 2 4 2" xfId="44884"/>
    <cellStyle name="计算 2 4 2 9" xfId="44885"/>
    <cellStyle name="計算方式 2 2 4 2 3" xfId="44886"/>
    <cellStyle name="计算 2 4 2 9 3" xfId="44887"/>
    <cellStyle name="计算 2 4 3 2" xfId="44888"/>
    <cellStyle name="计算 2 4 3 3" xfId="44889"/>
    <cellStyle name="计算 2 4 4" xfId="44890"/>
    <cellStyle name="计算 2 4 4 3" xfId="44891"/>
    <cellStyle name="计算 2 4 5" xfId="44892"/>
    <cellStyle name="计算 2 4 5 2" xfId="44893"/>
    <cellStyle name="计算 2 4 6" xfId="44894"/>
    <cellStyle name="计算 2 4 6 2" xfId="44895"/>
    <cellStyle name="计算 2 4 6 3" xfId="44896"/>
    <cellStyle name="计算 2 4 7 2" xfId="44897"/>
    <cellStyle name="计算 2 4 7 3" xfId="44898"/>
    <cellStyle name="计算 2 4 8" xfId="44899"/>
    <cellStyle name="计算 2 4 8 2" xfId="44900"/>
    <cellStyle name="计算 2 4 8 3" xfId="44901"/>
    <cellStyle name="计算 2 4 9" xfId="44902"/>
    <cellStyle name="计算 2 4 9 2" xfId="44903"/>
    <cellStyle name="计算 2 4 9 3" xfId="44904"/>
    <cellStyle name="计算 2 5" xfId="44905"/>
    <cellStyle name="计算 2 5 2" xfId="44906"/>
    <cellStyle name="计算 2 5 2 2" xfId="44907"/>
    <cellStyle name="计算 2 5 2 3" xfId="44908"/>
    <cellStyle name="计算 2 6 10" xfId="44909"/>
    <cellStyle name="计算 2 6 10 3" xfId="44910"/>
    <cellStyle name="计算 2 6 11" xfId="44911"/>
    <cellStyle name="计算 2 6 12" xfId="44912"/>
    <cellStyle name="计算 2 6 2" xfId="44913"/>
    <cellStyle name="计算 2 6 2 2" xfId="44914"/>
    <cellStyle name="计算 2 6 2 3" xfId="44915"/>
    <cellStyle name="计算 2 6 3" xfId="44916"/>
    <cellStyle name="计算 2 6 3 2" xfId="44917"/>
    <cellStyle name="计算 2 6 3 3" xfId="44918"/>
    <cellStyle name="计算 2 6 4" xfId="44919"/>
    <cellStyle name="计算 2 6 4 3" xfId="44920"/>
    <cellStyle name="计算 2 6 5 2" xfId="44921"/>
    <cellStyle name="计算 2 6 5 3" xfId="44922"/>
    <cellStyle name="计算 2 6 6" xfId="44923"/>
    <cellStyle name="计算 2 6 6 2" xfId="44924"/>
    <cellStyle name="计算 2 6 6 3" xfId="44925"/>
    <cellStyle name="计算 2 6 7" xfId="44926"/>
    <cellStyle name="计算 2 6 7 2" xfId="44927"/>
    <cellStyle name="计算 2 6 7 3" xfId="44928"/>
    <cellStyle name="计算 2 6 8" xfId="44929"/>
    <cellStyle name="计算 2 6 8 2" xfId="44930"/>
    <cellStyle name="计算 2 6 9" xfId="44931"/>
    <cellStyle name="计算 2 6 9 2" xfId="44932"/>
    <cellStyle name="计算 2 7" xfId="44933"/>
    <cellStyle name="樣式 1 9" xfId="44934"/>
    <cellStyle name="计算 2 7 3" xfId="44935"/>
    <cellStyle name="计算 2 8" xfId="44936"/>
    <cellStyle name="计算 2 8 2" xfId="44937"/>
    <cellStyle name="计算 2 8 3" xfId="44938"/>
    <cellStyle name="计算 3" xfId="44939"/>
    <cellStyle name="计算 3 2" xfId="44940"/>
    <cellStyle name="计算 3 3" xfId="44941"/>
    <cellStyle name="计算 4" xfId="44942"/>
    <cellStyle name="计算 4 2" xfId="44943"/>
    <cellStyle name="计算 4 3" xfId="44944"/>
    <cellStyle name="计算 5" xfId="44945"/>
    <cellStyle name="计算 5 2" xfId="44946"/>
    <cellStyle name="计算 5 3" xfId="44947"/>
    <cellStyle name="计算 6" xfId="44948"/>
    <cellStyle name="计算 6 2" xfId="44949"/>
    <cellStyle name="计算 6 3" xfId="44950"/>
    <cellStyle name="計算 2" xfId="44951"/>
    <cellStyle name="輸入 2 2 5 2 8 2" xfId="44952"/>
    <cellStyle name="計算 3" xfId="44953"/>
    <cellStyle name="計算方式" xfId="44954"/>
    <cellStyle name="計算方式 10" xfId="44955"/>
    <cellStyle name="計算方式 10 2" xfId="44956"/>
    <cellStyle name="計算方式 10 3" xfId="44957"/>
    <cellStyle name="計算方式 11" xfId="44958"/>
    <cellStyle name="計算方式 11 2" xfId="44959"/>
    <cellStyle name="計算方式 11 3" xfId="44960"/>
    <cellStyle name="計算方式 12" xfId="44961"/>
    <cellStyle name="計算方式 12 2" xfId="44962"/>
    <cellStyle name="計算方式 12 3" xfId="44963"/>
    <cellStyle name="計算方式 13" xfId="44964"/>
    <cellStyle name="計算方式 14" xfId="44965"/>
    <cellStyle name="計算方式 2" xfId="44966"/>
    <cellStyle name="計算方式 2 10" xfId="44967"/>
    <cellStyle name="計算方式 2 10 12" xfId="44968"/>
    <cellStyle name="計算方式 2 10 2 10" xfId="44969"/>
    <cellStyle name="計算方式 2 10 2 11" xfId="44970"/>
    <cellStyle name="計算方式 2 10 2 2" xfId="44971"/>
    <cellStyle name="計算方式 2 10 2 2 2" xfId="44972"/>
    <cellStyle name="計算方式 2 10 2 3" xfId="44973"/>
    <cellStyle name="輸出 2 5 3 3 2 4" xfId="44974"/>
    <cellStyle name="計算方式 2 10 2 3 2" xfId="44975"/>
    <cellStyle name="計算方式 2 10 2 4" xfId="44976"/>
    <cellStyle name="計算方式 2 10 2 4 2" xfId="44977"/>
    <cellStyle name="計算方式 2 10 2 5" xfId="44978"/>
    <cellStyle name="計算方式 2 10 2 5 2" xfId="44979"/>
    <cellStyle name="計算方式 2 10 2 6" xfId="44980"/>
    <cellStyle name="計算方式 2 10 2 6 2" xfId="44981"/>
    <cellStyle name="計算方式 2 10 2 7" xfId="44982"/>
    <cellStyle name="計算方式 2 10 2 7 2" xfId="44983"/>
    <cellStyle name="計算方式 2 10 2 7 3" xfId="44984"/>
    <cellStyle name="計算方式 2 10 2 8" xfId="44985"/>
    <cellStyle name="計算方式 2 10 2 8 3" xfId="44986"/>
    <cellStyle name="輸入 2 4 2 3 7 2" xfId="44987"/>
    <cellStyle name="計算方式 2 10 2 9" xfId="44988"/>
    <cellStyle name="計算方式 2 10 2 9 2" xfId="44989"/>
    <cellStyle name="計算方式 2 10 2 9 3" xfId="44990"/>
    <cellStyle name="計算方式 2 10 8 3" xfId="44991"/>
    <cellStyle name="計算方式 2 11" xfId="44992"/>
    <cellStyle name="計算方式 2 12 10" xfId="44993"/>
    <cellStyle name="計算方式 2 12 10 2" xfId="44994"/>
    <cellStyle name="計算方式 2 12 10 3" xfId="44995"/>
    <cellStyle name="計算方式 2 12 11" xfId="44996"/>
    <cellStyle name="計算方式 2 12 2 10" xfId="44997"/>
    <cellStyle name="計算方式 2 12 2 11" xfId="44998"/>
    <cellStyle name="計算方式 2 12 2 2" xfId="44999"/>
    <cellStyle name="計算方式 2 12 2 2 2" xfId="45000"/>
    <cellStyle name="計算方式 2 12 2 2 3" xfId="45001"/>
    <cellStyle name="計算方式 2 12 2 3" xfId="45002"/>
    <cellStyle name="計算方式 2 12 2 3 2" xfId="45003"/>
    <cellStyle name="計算方式 2 12 2 3 3" xfId="45004"/>
    <cellStyle name="計算方式 2 12 2 4" xfId="45005"/>
    <cellStyle name="計算方式 2 12 2 4 2" xfId="45006"/>
    <cellStyle name="計算方式 2 12 2 4 3" xfId="45007"/>
    <cellStyle name="計算方式 2 12 2 5" xfId="45008"/>
    <cellStyle name="計算方式 2 12 2 5 3" xfId="45009"/>
    <cellStyle name="輸出 2 5 2 4 2 5 2" xfId="45010"/>
    <cellStyle name="計算方式 2 12 2 6" xfId="45011"/>
    <cellStyle name="計算方式 2 2 5 12" xfId="45012"/>
    <cellStyle name="計算方式 2 12 2 6 3" xfId="45013"/>
    <cellStyle name="輸出 2 5 2 4 2 5 3" xfId="45014"/>
    <cellStyle name="計算方式 2 12 2 7" xfId="45015"/>
    <cellStyle name="計算方式 2 12 2 7 2" xfId="45016"/>
    <cellStyle name="計算方式 2 12 2 7 3" xfId="45017"/>
    <cellStyle name="計算方式 2 12 2 8" xfId="45018"/>
    <cellStyle name="計算方式 2 12 2 9" xfId="45019"/>
    <cellStyle name="計算方式 2 12 2 9 2" xfId="45020"/>
    <cellStyle name="計算方式 2 12 2 9 3" xfId="45021"/>
    <cellStyle name="計算方式 2 12 8 2" xfId="45022"/>
    <cellStyle name="計算方式 2 12 8 3" xfId="45023"/>
    <cellStyle name="計算方式 2 13" xfId="45024"/>
    <cellStyle name="計算方式 2 13 2" xfId="45025"/>
    <cellStyle name="計算方式 2 14" xfId="45026"/>
    <cellStyle name="計算方式 2 2" xfId="45027"/>
    <cellStyle name="計算方式 2 2 2" xfId="45028"/>
    <cellStyle name="計算方式 2 2 2 2" xfId="45029"/>
    <cellStyle name="計算方式 2 2 2 3" xfId="45030"/>
    <cellStyle name="計算方式 5 3 2" xfId="45031"/>
    <cellStyle name="計算方式 2 2 2 4" xfId="45032"/>
    <cellStyle name="計算方式 2 2 2 4 10" xfId="45033"/>
    <cellStyle name="計算方式 2 2 2 4 10 2" xfId="45034"/>
    <cellStyle name="計算方式 2 2 2 4 10 3" xfId="45035"/>
    <cellStyle name="輸出 2 6 6 5 2" xfId="45036"/>
    <cellStyle name="計算方式 2 2 2 4 11" xfId="45037"/>
    <cellStyle name="强调文字颜色 4 2 5" xfId="45038"/>
    <cellStyle name="計算方式 2 2 2 4 2 10" xfId="45039"/>
    <cellStyle name="强调文字颜色 4 2 6" xfId="45040"/>
    <cellStyle name="計算方式 2 2 2 4 2 11" xfId="45041"/>
    <cellStyle name="計算方式 2 2 2 4 2 3 2" xfId="45042"/>
    <cellStyle name="計算方式 2 2 2 4 2 4 2" xfId="45043"/>
    <cellStyle name="輸出 2 12 2" xfId="45044"/>
    <cellStyle name="計算方式 2 2 2 4 2 6" xfId="45045"/>
    <cellStyle name="輸出 2 12 2 2" xfId="45046"/>
    <cellStyle name="計算方式 2 2 2 4 2 6 2" xfId="45047"/>
    <cellStyle name="輸出 2 12 2 3" xfId="45048"/>
    <cellStyle name="計算方式 2 2 2 4 2 6 3" xfId="45049"/>
    <cellStyle name="輸出 2 12 4 2" xfId="45050"/>
    <cellStyle name="計算方式 2 2 2 4 2 8 2" xfId="45051"/>
    <cellStyle name="輸出 2 12 4 3" xfId="45052"/>
    <cellStyle name="計算方式 2 2 2 4 2 8 3" xfId="45053"/>
    <cellStyle name="輸出 2 12 5 2" xfId="45054"/>
    <cellStyle name="計算方式 2 2 2 4 2 9 2" xfId="45055"/>
    <cellStyle name="輸出 2 12 5 3" xfId="45056"/>
    <cellStyle name="計算方式 2 2 2 4 2 9 3" xfId="45057"/>
    <cellStyle name="計算方式 2 2 2 4 4" xfId="45058"/>
    <cellStyle name="計算方式 2 2 2 4 4 2" xfId="45059"/>
    <cellStyle name="計算方式 2 2 2 4 4 3" xfId="45060"/>
    <cellStyle name="計算方式 2 2 2 4 5" xfId="45061"/>
    <cellStyle name="計算方式 2 2 2 4 5 2" xfId="45062"/>
    <cellStyle name="計算方式 2 2 2 4 5 3" xfId="45063"/>
    <cellStyle name="計算方式 2 2 2 4 6" xfId="45064"/>
    <cellStyle name="計算方式 2 2 2 4 6 2" xfId="45065"/>
    <cellStyle name="計算方式 2 2 2 4 6 3" xfId="45066"/>
    <cellStyle name="計算方式 2 2 2 4 7" xfId="45067"/>
    <cellStyle name="計算方式 2 2 2 4 7 2" xfId="45068"/>
    <cellStyle name="計算方式 2 2 2 4 7 3" xfId="45069"/>
    <cellStyle name="計算方式 2 2 2 4 8" xfId="45070"/>
    <cellStyle name="計算方式 2 2 2 4 8 2" xfId="45071"/>
    <cellStyle name="計算方式 2 2 2 4 8 3" xfId="45072"/>
    <cellStyle name="計算方式 2 2 2 4 9" xfId="45073"/>
    <cellStyle name="計算方式 2 2 2 4 9 2" xfId="45074"/>
    <cellStyle name="計算方式 2 2 2 4 9 3" xfId="45075"/>
    <cellStyle name="計算方式 5 3 3" xfId="45076"/>
    <cellStyle name="計算方式 2 2 2 5" xfId="45077"/>
    <cellStyle name="計算方式 2 2 2 5 10 2" xfId="45078"/>
    <cellStyle name="計算方式 2 2 2 5 10 3" xfId="45079"/>
    <cellStyle name="計算方式 2 2 2 5 2" xfId="45080"/>
    <cellStyle name="計算方式 2 2 2 5 2 10" xfId="45081"/>
    <cellStyle name="計算方式 2 2 2 5 2 11" xfId="45082"/>
    <cellStyle name="計算方式 2 2 2 5 2 2" xfId="45083"/>
    <cellStyle name="計算方式 2 2 2 5 2 3" xfId="45084"/>
    <cellStyle name="計算方式 2 2 2 5 2 3 2" xfId="45085"/>
    <cellStyle name="計算方式 2 2 2 5 2 4" xfId="45086"/>
    <cellStyle name="計算方式 2 2 2 5 2 4 2" xfId="45087"/>
    <cellStyle name="출력 6" xfId="45088"/>
    <cellStyle name="計算方式 2 2 2 5 2 5 2" xfId="45089"/>
    <cellStyle name="출력 7" xfId="45090"/>
    <cellStyle name="計算方式 2 2 2 5 2 5 3" xfId="45091"/>
    <cellStyle name="計算方式 2 2 2 5 2 6" xfId="45092"/>
    <cellStyle name="計算方式 2 2 2 5 2 6 3" xfId="45093"/>
    <cellStyle name="計算方式 2 2 2 5 2 8 3" xfId="45094"/>
    <cellStyle name="計算方式 2 2 2 5 2 9 3" xfId="45095"/>
    <cellStyle name="計算方式 2 2 2 5 3 2" xfId="45096"/>
    <cellStyle name="計算方式 2 2 2 5 3 3" xfId="45097"/>
    <cellStyle name="計算方式 2 2 2 5 4 2" xfId="45098"/>
    <cellStyle name="計算方式 2 2 2 5 4 3" xfId="45099"/>
    <cellStyle name="計算方式 2 2 2 5 5" xfId="45100"/>
    <cellStyle name="計算方式 2 2 2 5 5 2" xfId="45101"/>
    <cellStyle name="計算方式 2 2 2 5 5 3" xfId="45102"/>
    <cellStyle name="計算方式 2 5 2 4 2 2" xfId="45103"/>
    <cellStyle name="計算方式 2 2 2 5 6" xfId="45104"/>
    <cellStyle name="計算方式 2 5 2 4 2 2 2" xfId="45105"/>
    <cellStyle name="計算方式 2 2 2 5 6 2" xfId="45106"/>
    <cellStyle name="計算方式 2 5 2 4 2 2 3" xfId="45107"/>
    <cellStyle name="計算方式 2 2 2 5 6 3" xfId="45108"/>
    <cellStyle name="計算方式 2 5 2 4 2 3" xfId="45109"/>
    <cellStyle name="計算方式 2 2 2 5 7" xfId="45110"/>
    <cellStyle name="計算方式 2 5 2 4 2 4" xfId="45111"/>
    <cellStyle name="計算方式 2 2 2 5 8" xfId="45112"/>
    <cellStyle name="計算方式 2 5 2 4 2 4 2" xfId="45113"/>
    <cellStyle name="計算方式 2 2 2 5 8 2" xfId="45114"/>
    <cellStyle name="計算方式 2 5 2 4 2 4 3" xfId="45115"/>
    <cellStyle name="計算方式 2 2 2 5 8 3" xfId="45116"/>
    <cellStyle name="計算方式 2 5 2 4 2 5" xfId="45117"/>
    <cellStyle name="計算方式 2 2 2 5 9" xfId="45118"/>
    <cellStyle name="計算方式 2 5 2 4 2 5 2" xfId="45119"/>
    <cellStyle name="計算方式 2 2 2 5 9 2" xfId="45120"/>
    <cellStyle name="計算方式 2 5 2 4 2 5 3" xfId="45121"/>
    <cellStyle name="計算方式 2 2 2 5 9 3" xfId="45122"/>
    <cellStyle name="計算方式 2 2 2 6" xfId="45123"/>
    <cellStyle name="計算方式 2 2 2 6 2" xfId="45124"/>
    <cellStyle name="計算方式 2 2 2 6 3" xfId="45125"/>
    <cellStyle name="計算方式 2 2 2 7" xfId="45126"/>
    <cellStyle name="計算方式 2 2 3" xfId="45127"/>
    <cellStyle name="計算方式 2 2 3 2" xfId="45128"/>
    <cellStyle name="計算方式 2 2 3 3" xfId="45129"/>
    <cellStyle name="計算方式 2 2 3 3 10" xfId="45130"/>
    <cellStyle name="計算方式 2 2 3 3 10 2" xfId="45131"/>
    <cellStyle name="計算方式 2 2 3 3 10 3" xfId="45132"/>
    <cellStyle name="計算方式 2 2 3 3 2 10" xfId="45133"/>
    <cellStyle name="計算方式 2 2 3 3 2 2 2" xfId="45134"/>
    <cellStyle name="計算方式 2 2 3 3 2 3" xfId="45135"/>
    <cellStyle name="計算方式 2 2 3 3 2 3 2" xfId="45136"/>
    <cellStyle name="計算方式 2 2 3 3 2 3 3" xfId="45137"/>
    <cellStyle name="計算方式 2 2 3 3 2 4" xfId="45138"/>
    <cellStyle name="計算方式 2 2 3 3 2 7 3" xfId="45139"/>
    <cellStyle name="計算方式 2 2 3 3 2 8 3" xfId="45140"/>
    <cellStyle name="計算方式 2 2 3 3 2 9 2" xfId="45141"/>
    <cellStyle name="計算方式 2 2 3 3 4 3" xfId="45142"/>
    <cellStyle name="計算方式 2 2 3 3 5 2" xfId="45143"/>
    <cellStyle name="計算方式 2 2 3 3 5 3" xfId="45144"/>
    <cellStyle name="計算方式 2 2 3 3 6" xfId="45145"/>
    <cellStyle name="計算方式 2 2 3 3 7" xfId="45146"/>
    <cellStyle name="計算方式 2 2 3 3 7 2" xfId="45147"/>
    <cellStyle name="計算方式 2 2 3 3 7 3" xfId="45148"/>
    <cellStyle name="計算方式 2 2 3 3 8" xfId="45149"/>
    <cellStyle name="計算方式 2 2 3 3 8 2" xfId="45150"/>
    <cellStyle name="計算方式 2 2 3 3 8 3" xfId="45151"/>
    <cellStyle name="計算方式 2 2 3 3 9 2" xfId="45152"/>
    <cellStyle name="計算方式 2 2 3 3 9 3" xfId="45153"/>
    <cellStyle name="計算方式 5 4 2" xfId="45154"/>
    <cellStyle name="計算方式 2 2 3 4" xfId="45155"/>
    <cellStyle name="計算方式 2 2 5" xfId="45156"/>
    <cellStyle name="計算方式 2 2 5 10" xfId="45157"/>
    <cellStyle name="一般 11 3 6" xfId="45158"/>
    <cellStyle name="計算方式 2 2 5 10 2" xfId="45159"/>
    <cellStyle name="輸入 2 6 2 4 12" xfId="45160"/>
    <cellStyle name="計算方式 2 2 5 2" xfId="45161"/>
    <cellStyle name="計算方式 2 2 5 2 11" xfId="45162"/>
    <cellStyle name="計算方式 2 2 5 2 2" xfId="45163"/>
    <cellStyle name="計算方式 2 2 5 2 2 2" xfId="45164"/>
    <cellStyle name="計算方式 2 2 5 2 2 3" xfId="45165"/>
    <cellStyle name="計算方式 2 2 5 2 3" xfId="45166"/>
    <cellStyle name="計算方式 2 2 5 2 3 2" xfId="45167"/>
    <cellStyle name="計算方式 2 2 5 2 3 3" xfId="45168"/>
    <cellStyle name="計算方式 2 2 5 2 4" xfId="45169"/>
    <cellStyle name="요약 2 2 2 2 2 10" xfId="45170"/>
    <cellStyle name="計算方式 2 2 5 2 4 2" xfId="45171"/>
    <cellStyle name="요약 2 2 2 2 2 11" xfId="45172"/>
    <cellStyle name="計算方式 2 2 5 2 4 3" xfId="45173"/>
    <cellStyle name="計算方式 2 2 5 2 5" xfId="45174"/>
    <cellStyle name="計算方式 2 2 5 2 5 2" xfId="45175"/>
    <cellStyle name="計算方式 2 2 5 2 7" xfId="45176"/>
    <cellStyle name="計算方式 2 2 5 2 7 2" xfId="45177"/>
    <cellStyle name="計算方式 2 2 5 2 8" xfId="45178"/>
    <cellStyle name="計算方式 2 2 5 2 8 2" xfId="45179"/>
    <cellStyle name="計算方式 2 2 5 2 9" xfId="45180"/>
    <cellStyle name="計算方式 2 2 5 2 9 2" xfId="45181"/>
    <cellStyle name="計算方式 2 2 5 2 9 3" xfId="45182"/>
    <cellStyle name="計算方式 2 2 5 3" xfId="45183"/>
    <cellStyle name="計算方式 2 2 5 3 2" xfId="45184"/>
    <cellStyle name="計算方式 2 2 5 3 3" xfId="45185"/>
    <cellStyle name="計算方式 2 2 5 4" xfId="45186"/>
    <cellStyle name="計算方式 2 2 5 4 2" xfId="45187"/>
    <cellStyle name="計算方式 2 2 5 4 3" xfId="45188"/>
    <cellStyle name="計算方式 2 2 5 5" xfId="45189"/>
    <cellStyle name="計算方式 2 2 5 5 2" xfId="45190"/>
    <cellStyle name="計算方式 2 2 5 5 3" xfId="45191"/>
    <cellStyle name="計算方式 2 2 5 6 2" xfId="45192"/>
    <cellStyle name="計算方式 2 2 5 6 3" xfId="45193"/>
    <cellStyle name="計算方式 2 2 5 7" xfId="45194"/>
    <cellStyle name="輸入 2 6" xfId="45195"/>
    <cellStyle name="計算方式 2 2 5 7 2" xfId="45196"/>
    <cellStyle name="輸入 2 7" xfId="45197"/>
    <cellStyle name="計算方式 2 2 5 7 3" xfId="45198"/>
    <cellStyle name="輸入 3 6" xfId="45199"/>
    <cellStyle name="計算方式 2 2 5 8 2" xfId="45200"/>
    <cellStyle name="輸入 4 6" xfId="45201"/>
    <cellStyle name="計算方式 2 4 2 3 2 7" xfId="45202"/>
    <cellStyle name="計算方式 2 2 5 9 2" xfId="45203"/>
    <cellStyle name="표준 3 6 2" xfId="45204"/>
    <cellStyle name="計算方式 2 2 6 2 6 2" xfId="45205"/>
    <cellStyle name="計算方式 2 2 6 2 6 3" xfId="45206"/>
    <cellStyle name="計算方式 2 2 6 2 7 2" xfId="45207"/>
    <cellStyle name="計算方式 2 2 6 2 7 3" xfId="45208"/>
    <cellStyle name="計算方式 2 2 6 2 8 2" xfId="45209"/>
    <cellStyle name="計算方式 2 2 6 2 8 3" xfId="45210"/>
    <cellStyle name="計算方式 2 2 6 2 9" xfId="45211"/>
    <cellStyle name="計算方式 2 2 6 2 9 2" xfId="45212"/>
    <cellStyle name="計算方式 2 2 6 2 9 3" xfId="45213"/>
    <cellStyle name="計算方式 2 3" xfId="45214"/>
    <cellStyle name="計算方式 2 3 2" xfId="45215"/>
    <cellStyle name="計算方式 2 3 2 2" xfId="45216"/>
    <cellStyle name="計算方式 2 3 2 2 2" xfId="45217"/>
    <cellStyle name="計算方式 2 3 2 3" xfId="45218"/>
    <cellStyle name="計算方式 6 3 2" xfId="45219"/>
    <cellStyle name="計算方式 2 3 2 4" xfId="45220"/>
    <cellStyle name="計算方式 2 3 2 4 10 2" xfId="45221"/>
    <cellStyle name="計算方式 2 3 2 4 11" xfId="45222"/>
    <cellStyle name="計算方式 2 3 2 4 12" xfId="45223"/>
    <cellStyle name="計算方式 2 3 2 4 2" xfId="45224"/>
    <cellStyle name="計算方式 2 3 2 4 2 10" xfId="45225"/>
    <cellStyle name="計算方式 2 3 2 4 2 11" xfId="45226"/>
    <cellStyle name="計算方式 2 3 2 4 2 2" xfId="45227"/>
    <cellStyle name="計算方式 2 3 2 4 2 2 3" xfId="45228"/>
    <cellStyle name="計算方式 2 3 2 4 2 3" xfId="45229"/>
    <cellStyle name="計算方式 2 3 2 4 2 3 2" xfId="45230"/>
    <cellStyle name="計算方式 2 3 2 4 2 3 3" xfId="45231"/>
    <cellStyle name="計算方式 2 3 2 4 2 4" xfId="45232"/>
    <cellStyle name="計算方式 2 3 2 4 2 4 2" xfId="45233"/>
    <cellStyle name="計算方式 2 3 2 4 2 4 3" xfId="45234"/>
    <cellStyle name="計算方式 2 3 2 4 2 5" xfId="45235"/>
    <cellStyle name="計算方式 2 3 2 4 2 5 2" xfId="45236"/>
    <cellStyle name="計算方式 2 3 2 4 2 5 3" xfId="45237"/>
    <cellStyle name="計算方式 2 3 2 4 2 6" xfId="45238"/>
    <cellStyle name="計算方式 2 3 2 4 2 6 2" xfId="45239"/>
    <cellStyle name="計算方式 2 3 2 4 2 6 3" xfId="45240"/>
    <cellStyle name="計算方式 2 3 2 4 2 7 2" xfId="45241"/>
    <cellStyle name="計算方式 2 3 2 4 2 7 3" xfId="45242"/>
    <cellStyle name="計算方式 2 3 2 4 2 8 3" xfId="45243"/>
    <cellStyle name="計算方式 2 3 2 4 3" xfId="45244"/>
    <cellStyle name="計算方式 2 3 2 4 3 2" xfId="45245"/>
    <cellStyle name="計算方式 2 3 2 4 3 3" xfId="45246"/>
    <cellStyle name="計算方式 2 3 2 4 4" xfId="45247"/>
    <cellStyle name="計算方式 2 3 2 4 5" xfId="45248"/>
    <cellStyle name="計算方式 2 3 2 4 6" xfId="45249"/>
    <cellStyle name="計算方式 2 3 2 4 7" xfId="45250"/>
    <cellStyle name="計算方式 2 3 2 4 7 3" xfId="45251"/>
    <cellStyle name="計算方式 2 3 2 4 8" xfId="45252"/>
    <cellStyle name="計算方式 2 3 2 4 8 3" xfId="45253"/>
    <cellStyle name="計算方式 2 3 2 4 9" xfId="45254"/>
    <cellStyle name="計算方式 6 3 3" xfId="45255"/>
    <cellStyle name="計算方式 2 3 2 5" xfId="45256"/>
    <cellStyle name="計算方式 2 3 2 5 10" xfId="45257"/>
    <cellStyle name="計算方式 2 3 2 5 10 2" xfId="45258"/>
    <cellStyle name="計算方式 2 3 2 5 11" xfId="45259"/>
    <cellStyle name="計算方式 2 3 2 5 2 11" xfId="45260"/>
    <cellStyle name="計算方式 2 3 2 5 2 4" xfId="45261"/>
    <cellStyle name="計算方式 2 3 2 5 2 5 3" xfId="45262"/>
    <cellStyle name="計算方式 2 3 2 5 2 6 2" xfId="45263"/>
    <cellStyle name="計算方式 2 3 2 5 2 6 3" xfId="45264"/>
    <cellStyle name="計算方式 2 3 2 5 2 7 2" xfId="45265"/>
    <cellStyle name="計算方式 2 3 2 5 2 7 3" xfId="45266"/>
    <cellStyle name="計算方式 2 3 2 5 2 8 2" xfId="45267"/>
    <cellStyle name="計算方式 2 3 2 5 2 8 3" xfId="45268"/>
    <cellStyle name="計算方式 2 3 2 5 3 2" xfId="45269"/>
    <cellStyle name="計算方式 2 3 2 5 6" xfId="45270"/>
    <cellStyle name="計算方式 2 3 2 5 7" xfId="45271"/>
    <cellStyle name="計算方式 2 3 2 5 7 3" xfId="45272"/>
    <cellStyle name="計算方式 2 3 2 5 8" xfId="45273"/>
    <cellStyle name="計算方式 2 3 2 5 8 3" xfId="45274"/>
    <cellStyle name="計算方式 2 3 2 5 9" xfId="45275"/>
    <cellStyle name="計算方式 2 3 2 5 9 3" xfId="45276"/>
    <cellStyle name="計算方式 2 3 3 2" xfId="45277"/>
    <cellStyle name="計算方式 2 3 3 3" xfId="45278"/>
    <cellStyle name="輸入 2 2 5 2 9 2" xfId="45279"/>
    <cellStyle name="計算方式 2 3 3 3 10" xfId="45280"/>
    <cellStyle name="計算方式 2 3 3 3 10 3" xfId="45281"/>
    <cellStyle name="輸入 2 2 5 2 9 3" xfId="45282"/>
    <cellStyle name="計算方式 2 3 3 3 11" xfId="45283"/>
    <cellStyle name="計算方式 2 3 3 3 2" xfId="45284"/>
    <cellStyle name="計算方式 2 3 3 3 2 2" xfId="45285"/>
    <cellStyle name="計算方式 2 3 3 3 2 2 2" xfId="45286"/>
    <cellStyle name="計算方式 2 3 3 3 2 2 3" xfId="45287"/>
    <cellStyle name="計算方式 2 3 3 3 2 3" xfId="45288"/>
    <cellStyle name="計算方式 2 3 3 3 2 3 2" xfId="45289"/>
    <cellStyle name="計算方式 2 3 3 3 2 3 3" xfId="45290"/>
    <cellStyle name="計算方式 2 3 3 3 2 4" xfId="45291"/>
    <cellStyle name="計算方式 2 3 3 3 2 5" xfId="45292"/>
    <cellStyle name="計算方式 2 3 3 3 2 5 2" xfId="45293"/>
    <cellStyle name="計算方式 2 3 3 3 2 5 3" xfId="45294"/>
    <cellStyle name="計算方式 2 3 3 3 2 6" xfId="45295"/>
    <cellStyle name="計算方式 2 3 3 3 2 6 3" xfId="45296"/>
    <cellStyle name="計算方式 2 3 3 3 2 7" xfId="45297"/>
    <cellStyle name="計算方式 2 3 3 3 2 7 2" xfId="45298"/>
    <cellStyle name="計算方式 2 3 3 3 2 7 3" xfId="45299"/>
    <cellStyle name="計算方式 2 3 3 3 2 8" xfId="45300"/>
    <cellStyle name="計算方式 2 3 3 3 2 8 3" xfId="45301"/>
    <cellStyle name="計算方式 2 3 3 3 2 9 2" xfId="45302"/>
    <cellStyle name="計算方式 2 3 3 3 2 9 3" xfId="45303"/>
    <cellStyle name="計算方式 2 3 3 3 3" xfId="45304"/>
    <cellStyle name="計算方式 2 3 3 3 3 2" xfId="45305"/>
    <cellStyle name="計算方式 2 3 3 3 3 3" xfId="45306"/>
    <cellStyle name="警告文字 2 4 2" xfId="45307"/>
    <cellStyle name="計算方式 2 3 3 3 4" xfId="45308"/>
    <cellStyle name="요약 3 10 2" xfId="45309"/>
    <cellStyle name="警告文字 2 4 3" xfId="45310"/>
    <cellStyle name="計算方式 2 3 3 3 5" xfId="45311"/>
    <cellStyle name="警告文字 2 4 3 2" xfId="45312"/>
    <cellStyle name="計算方式 2 3 3 3 5 2" xfId="45313"/>
    <cellStyle name="計算方式 2 3 3 3 5 3" xfId="45314"/>
    <cellStyle name="요약 3 10 3" xfId="45315"/>
    <cellStyle name="警告文字 2 4 4" xfId="45316"/>
    <cellStyle name="計算方式 2 3 3 3 6" xfId="45317"/>
    <cellStyle name="計算方式 2 3 3 3 8 3" xfId="45318"/>
    <cellStyle name="計算方式 2 3 3 3 9" xfId="45319"/>
    <cellStyle name="計算方式 2 3 3 3 9 2" xfId="45320"/>
    <cellStyle name="計算方式 2 3 3 3 9 3" xfId="45321"/>
    <cellStyle name="計算方式 2 3 4" xfId="45322"/>
    <cellStyle name="計算方式 2 3 5" xfId="45323"/>
    <cellStyle name="計算方式 2 3 5 2" xfId="45324"/>
    <cellStyle name="요약 2 2 2 2 2 3 3" xfId="45325"/>
    <cellStyle name="計算方式 2 3 5 2 2" xfId="45326"/>
    <cellStyle name="計算方式 2 3 5 2 2 2" xfId="45327"/>
    <cellStyle name="計算方式 2 3 5 2 2 3" xfId="45328"/>
    <cellStyle name="計算方式 2 3 5 2 3 2" xfId="45329"/>
    <cellStyle name="計算方式 2 3 5 2 5" xfId="45330"/>
    <cellStyle name="計算方式 2 3 5 2 7 3" xfId="45331"/>
    <cellStyle name="輸入 2 6 5 2 9 2" xfId="45332"/>
    <cellStyle name="計算方式 2 3 5 2 8" xfId="45333"/>
    <cellStyle name="計算方式 2 3 5 2 8 3" xfId="45334"/>
    <cellStyle name="輸入 2 6 5 2 9 3" xfId="45335"/>
    <cellStyle name="計算方式 2 3 5 2 9" xfId="45336"/>
    <cellStyle name="輸出 2 10 11" xfId="45337"/>
    <cellStyle name="計算方式 2 3 5 2 9 3" xfId="45338"/>
    <cellStyle name="計算方式 2 3 5 3" xfId="45339"/>
    <cellStyle name="요약 2 2 2 2 2 4 3" xfId="45340"/>
    <cellStyle name="計算方式 2 3 5 3 2" xfId="45341"/>
    <cellStyle name="計算方式 2 3 5 3 3" xfId="45342"/>
    <cellStyle name="計算方式 2 3 5 4" xfId="45343"/>
    <cellStyle name="요약 2 2 2 2 2 5 3" xfId="45344"/>
    <cellStyle name="样式 1 8" xfId="45345"/>
    <cellStyle name="計算方式 2 3 5 4 2" xfId="45346"/>
    <cellStyle name="样式 1 9" xfId="45347"/>
    <cellStyle name="計算方式 2 3 5 4 3" xfId="45348"/>
    <cellStyle name="計算方式 2 3 5 5" xfId="45349"/>
    <cellStyle name="요약 2 2 2 2 2 6 3" xfId="45350"/>
    <cellStyle name="計算方式 2 3 5 5 2" xfId="45351"/>
    <cellStyle name="計算方式 2 3 5 5 3" xfId="45352"/>
    <cellStyle name="計算方式 2 3 5 6" xfId="45353"/>
    <cellStyle name="요약 2 2 2 2 2 7 3" xfId="45354"/>
    <cellStyle name="計算方式 2 3 5 6 2" xfId="45355"/>
    <cellStyle name="計算方式 2 3 5 6 3" xfId="45356"/>
    <cellStyle name="計算方式 2 3 5 7" xfId="45357"/>
    <cellStyle name="요약 2 2 2 2 2 8 3" xfId="45358"/>
    <cellStyle name="計算方式 2 3 5 7 2" xfId="45359"/>
    <cellStyle name="計算方式 2 3 5 7 3" xfId="45360"/>
    <cellStyle name="요약 2 2 2 2 2 9 3" xfId="45361"/>
    <cellStyle name="計算方式 2 3 5 8 2" xfId="45362"/>
    <cellStyle name="計算方式 2 3 5 8 3" xfId="45363"/>
    <cellStyle name="計算方式 2 3 5 9 2" xfId="45364"/>
    <cellStyle name="計算方式 2 3 5 9 3" xfId="45365"/>
    <cellStyle name="計算方式 2 3 6 10" xfId="45366"/>
    <cellStyle name="計算方式 2 3 6 10 2" xfId="45367"/>
    <cellStyle name="計算方式 2 3 6 12" xfId="45368"/>
    <cellStyle name="計算方式 2 3 6 2 3 2" xfId="45369"/>
    <cellStyle name="計算方式 2 3 6 2 4" xfId="45370"/>
    <cellStyle name="計算方式 2 3 6 2 5" xfId="45371"/>
    <cellStyle name="計算方式 2 3 6 6 2" xfId="45372"/>
    <cellStyle name="計算方式 2 3 6 6 3" xfId="45373"/>
    <cellStyle name="計算方式 2 3 6 7 2" xfId="45374"/>
    <cellStyle name="計算方式 2 3 6 7 3" xfId="45375"/>
    <cellStyle name="計算方式 2 3 6 8 2" xfId="45376"/>
    <cellStyle name="計算方式 2 3 6 8 3" xfId="45377"/>
    <cellStyle name="計算方式 2 3 6 9 2" xfId="45378"/>
    <cellStyle name="計算方式 2 3 6 9 3" xfId="45379"/>
    <cellStyle name="計算方式 2 4 2" xfId="45380"/>
    <cellStyle name="計算方式 2 4 2 3 2" xfId="45381"/>
    <cellStyle name="計算方式 2 4 2 3 2 10" xfId="45382"/>
    <cellStyle name="計算方式 2 4 2 3 2 11" xfId="45383"/>
    <cellStyle name="輸入 4 2" xfId="45384"/>
    <cellStyle name="計算方式 2 4 2 3 2 3" xfId="45385"/>
    <cellStyle name="輸入 4 2 2" xfId="45386"/>
    <cellStyle name="計算方式 2 4 2 3 2 3 2" xfId="45387"/>
    <cellStyle name="輸入 4 3" xfId="45388"/>
    <cellStyle name="計算方式 2 4 2 3 2 4" xfId="45389"/>
    <cellStyle name="輸入 4 3 2" xfId="45390"/>
    <cellStyle name="計算方式 2 4 2 3 2 4 2" xfId="45391"/>
    <cellStyle name="輸入 4 4" xfId="45392"/>
    <cellStyle name="計算方式 2 4 2 3 2 5" xfId="45393"/>
    <cellStyle name="輸入 4 4 2" xfId="45394"/>
    <cellStyle name="計算方式 2 4 2 3 2 5 2" xfId="45395"/>
    <cellStyle name="輸入 4 4 3" xfId="45396"/>
    <cellStyle name="計算方式 2 4 2 3 2 5 3" xfId="45397"/>
    <cellStyle name="輸入 4 5" xfId="45398"/>
    <cellStyle name="計算方式 2 4 2 3 2 6" xfId="45399"/>
    <cellStyle name="輸入 4 5 2" xfId="45400"/>
    <cellStyle name="計算方式 2 4 2 3 2 6 2" xfId="45401"/>
    <cellStyle name="輸入 4 5 3" xfId="45402"/>
    <cellStyle name="計算方式 2 4 2 3 2 6 3" xfId="45403"/>
    <cellStyle name="計算方式 2 4 2 3 2 7 2" xfId="45404"/>
    <cellStyle name="計算方式 2 4 2 3 2 8 2" xfId="45405"/>
    <cellStyle name="計算方式 2 4 2 3 2 8 3" xfId="45406"/>
    <cellStyle name="計算方式 2 4 2 3 2 9 2" xfId="45407"/>
    <cellStyle name="計算方式 2 4 2 3 2 9 3" xfId="45408"/>
    <cellStyle name="輸入 5 2" xfId="45409"/>
    <cellStyle name="計算方式 2 4 2 3 3 3" xfId="45410"/>
    <cellStyle name="输入 2 11" xfId="45411"/>
    <cellStyle name="計算方式 2 4 2 3 4 2" xfId="45412"/>
    <cellStyle name="輸入 6 2" xfId="45413"/>
    <cellStyle name="输入 2 12" xfId="45414"/>
    <cellStyle name="計算方式 2 4 2 3 4 3" xfId="45415"/>
    <cellStyle name="計算方式 2 4 2 3 5 2" xfId="45416"/>
    <cellStyle name="輸入 7 2" xfId="45417"/>
    <cellStyle name="計算方式 2 4 2 3 5 3" xfId="45418"/>
    <cellStyle name="計算方式 2 4 2 3 6 2" xfId="45419"/>
    <cellStyle name="輸入 8 2" xfId="45420"/>
    <cellStyle name="計算方式 2 4 2 3 6 3" xfId="45421"/>
    <cellStyle name="計算方式 2 4 2 3 7 2" xfId="45422"/>
    <cellStyle name="輸入 9 2" xfId="45423"/>
    <cellStyle name="計算方式 2 4 2 3 7 3" xfId="45424"/>
    <cellStyle name="計算方式 2 4 2 3 9 2" xfId="45425"/>
    <cellStyle name="計算方式 2 4 2 3 9 3" xfId="45426"/>
    <cellStyle name="計算方式 2 4 3" xfId="45427"/>
    <cellStyle name="計算方式 2 4 3 2" xfId="45428"/>
    <cellStyle name="計算方式 2 4 3 2 10" xfId="45429"/>
    <cellStyle name="計算方式 2 4 3 2 11" xfId="45430"/>
    <cellStyle name="計算方式 2 4 3 2 2" xfId="45431"/>
    <cellStyle name="計算方式 2 4 3 2 2 2" xfId="45432"/>
    <cellStyle name="計算方式 2 4 3 2 2 2 2" xfId="45433"/>
    <cellStyle name="計算方式 2 4 3 2 2 2 3" xfId="45434"/>
    <cellStyle name="計算方式 2 4 3 2 2 3" xfId="45435"/>
    <cellStyle name="計算方式 2 4 3 2 2 3 2" xfId="45436"/>
    <cellStyle name="計算方式 2 4 3 2 2 3 3" xfId="45437"/>
    <cellStyle name="計算方式 2 4 3 2 2 4" xfId="45438"/>
    <cellStyle name="計算方式 2 4 3 2 2 4 2" xfId="45439"/>
    <cellStyle name="計算方式 2 4 3 2 2 4 3" xfId="45440"/>
    <cellStyle name="計算方式 2 4 3 2 2 5" xfId="45441"/>
    <cellStyle name="計算方式 2 4 3 2 2 5 2" xfId="45442"/>
    <cellStyle name="計算方式 2 4 3 2 2 5 3" xfId="45443"/>
    <cellStyle name="計算方式 2 4 3 2 2 6" xfId="45444"/>
    <cellStyle name="計算方式 2 4 3 2 2 6 2" xfId="45445"/>
    <cellStyle name="計算方式 2 4 3 2 2 6 3" xfId="45446"/>
    <cellStyle name="計算方式 2 4 3 2 2 7" xfId="45447"/>
    <cellStyle name="計算方式 2 4 3 2 2 7 2" xfId="45448"/>
    <cellStyle name="計算方式 2 4 3 2 2 7 3" xfId="45449"/>
    <cellStyle name="計算方式 2 4 3 2 2 8" xfId="45450"/>
    <cellStyle name="計算方式 2 4 3 2 2 8 2" xfId="45451"/>
    <cellStyle name="計算方式 2 4 3 2 2 8 3" xfId="45452"/>
    <cellStyle name="計算方式 2 4 3 2 2 9" xfId="45453"/>
    <cellStyle name="計算方式 2 4 3 2 2 9 2" xfId="45454"/>
    <cellStyle name="計算方式 2 4 3 2 2 9 3" xfId="45455"/>
    <cellStyle name="計算方式 2 4 3 2 3 3" xfId="45456"/>
    <cellStyle name="計算方式 2 4 3 2 7 2" xfId="45457"/>
    <cellStyle name="計算方式 2 4 3 2 8 2" xfId="45458"/>
    <cellStyle name="計算方式 2 4 3 2 9" xfId="45459"/>
    <cellStyle name="計算方式 2 4 3 2 9 2" xfId="45460"/>
    <cellStyle name="計算方式 2 4 3 2 9 3" xfId="45461"/>
    <cellStyle name="計算方式 2 4 4" xfId="45462"/>
    <cellStyle name="計算方式 2 4 4 10" xfId="45463"/>
    <cellStyle name="計算方式 2 4 4 10 2" xfId="45464"/>
    <cellStyle name="計算方式 2 4 4 10 3" xfId="45465"/>
    <cellStyle name="計算方式 2 4 4 11" xfId="45466"/>
    <cellStyle name="計算方式 2 4 4 12" xfId="45467"/>
    <cellStyle name="計算方式 2 4 4 2" xfId="45468"/>
    <cellStyle name="計算方式 2 4 4 2 2" xfId="45469"/>
    <cellStyle name="計算方式 2 4 4 2 2 2" xfId="45470"/>
    <cellStyle name="計算方式 2 4 4 2 2 3" xfId="45471"/>
    <cellStyle name="計算方式 2 4 4 2 3 3" xfId="45472"/>
    <cellStyle name="計算方式 2 4 4 2 7 2" xfId="45473"/>
    <cellStyle name="計算方式 2 4 4 2 7 3" xfId="45474"/>
    <cellStyle name="計算方式 2 4 4 2 8 2" xfId="45475"/>
    <cellStyle name="計算方式 2 4 4 2 8 3" xfId="45476"/>
    <cellStyle name="計算方式 2 4 4 2 9 2" xfId="45477"/>
    <cellStyle name="計算方式 2 4 4 2 9 3" xfId="45478"/>
    <cellStyle name="輸入 2 5 2 4 2 2 2" xfId="45479"/>
    <cellStyle name="計算方式 2 4 4 3" xfId="45480"/>
    <cellStyle name="計算方式 2 4 4 3 2" xfId="45481"/>
    <cellStyle name="輸入 2 5 2 4 2 2 3" xfId="45482"/>
    <cellStyle name="計算方式 7 5 2" xfId="45483"/>
    <cellStyle name="計算方式 2 4 4 4" xfId="45484"/>
    <cellStyle name="計算方式 2 4 4 4 2" xfId="45485"/>
    <cellStyle name="計算方式 7 5 3" xfId="45486"/>
    <cellStyle name="計算方式 2 4 4 5" xfId="45487"/>
    <cellStyle name="输出 2 2 4 2 9" xfId="45488"/>
    <cellStyle name="計算方式 2 4 4 5 2" xfId="45489"/>
    <cellStyle name="計算方式 2 4 4 6 2" xfId="45490"/>
    <cellStyle name="計算方式 2 4 4 7" xfId="45491"/>
    <cellStyle name="計算方式 2 4 4 7 2" xfId="45492"/>
    <cellStyle name="計算方式 2 4 4 8" xfId="45493"/>
    <cellStyle name="計算方式 2 4 4 8 3" xfId="45494"/>
    <cellStyle name="計算方式 2 4 5" xfId="45495"/>
    <cellStyle name="計算方式 2 4 5 10" xfId="45496"/>
    <cellStyle name="計算方式 2 4 5 10 2" xfId="45497"/>
    <cellStyle name="計算方式 2 4 5 10 3" xfId="45498"/>
    <cellStyle name="計算方式 2 4 5 11" xfId="45499"/>
    <cellStyle name="計算方式 2 4 5 12" xfId="45500"/>
    <cellStyle name="計算方式 2 4 5 2" xfId="45501"/>
    <cellStyle name="計算方式 2 4 5 2 2" xfId="45502"/>
    <cellStyle name="計算方式 2 4 5 2 4" xfId="45503"/>
    <cellStyle name="計算方式 2 4 5 2 5" xfId="45504"/>
    <cellStyle name="計算方式 2 4 5 2 5 2" xfId="45505"/>
    <cellStyle name="計算方式 2 4 5 2 5 3" xfId="45506"/>
    <cellStyle name="計算方式 2 4 5 2 6 2" xfId="45507"/>
    <cellStyle name="計算方式 2 4 5 2 6 3" xfId="45508"/>
    <cellStyle name="計算方式 2 4 5 2 7" xfId="45509"/>
    <cellStyle name="輸入 2 6 6 2 9 2" xfId="45510"/>
    <cellStyle name="計算方式 2 4 5 2 8" xfId="45511"/>
    <cellStyle name="一般 89 2 3" xfId="45512"/>
    <cellStyle name="計算方式 2 4 5 2 8 2" xfId="45513"/>
    <cellStyle name="計算方式 2 4 5 2 8 3" xfId="45514"/>
    <cellStyle name="輸入 2 6 6 2 9 3" xfId="45515"/>
    <cellStyle name="計算方式 2 4 5 2 9" xfId="45516"/>
    <cellStyle name="輸入 2 5 2 4 2 3 2" xfId="45517"/>
    <cellStyle name="計算方式 2 4 5 3" xfId="45518"/>
    <cellStyle name="計算方式 2 4 5 3 2" xfId="45519"/>
    <cellStyle name="輸入 2 5 2 4 2 3 3" xfId="45520"/>
    <cellStyle name="計算方式 2 4 5 4" xfId="45521"/>
    <cellStyle name="計算方式 2 4 5 4 2" xfId="45522"/>
    <cellStyle name="計算方式 2 4 5 5" xfId="45523"/>
    <cellStyle name="計算方式 2 4 5 5 2" xfId="45524"/>
    <cellStyle name="計算方式 2 4 5 5 3" xfId="45525"/>
    <cellStyle name="計算方式 2 4 5 6" xfId="45526"/>
    <cellStyle name="計算方式 2 4 5 6 2" xfId="45527"/>
    <cellStyle name="計算方式 2 4 5 7" xfId="45528"/>
    <cellStyle name="計算方式 2 4 5 7 2" xfId="45529"/>
    <cellStyle name="計算方式 2 4 5 8" xfId="45530"/>
    <cellStyle name="計算方式 2 4 5 8 3" xfId="45531"/>
    <cellStyle name="計算方式 2 4 5 9" xfId="45532"/>
    <cellStyle name="計算方式 2 5 2" xfId="45533"/>
    <cellStyle name="計算方式 2 5 2 3" xfId="45534"/>
    <cellStyle name="計算方式 8 3 2" xfId="45535"/>
    <cellStyle name="計算方式 2 5 2 4" xfId="45536"/>
    <cellStyle name="計算方式 2 5 2 4 10" xfId="45537"/>
    <cellStyle name="計算方式 2 5 2 4 10 2" xfId="45538"/>
    <cellStyle name="計算方式 2 5 2 4 10 3" xfId="45539"/>
    <cellStyle name="計算方式 2 5 2 4 11" xfId="45540"/>
    <cellStyle name="計算方式 2 5 2 4 12" xfId="45541"/>
    <cellStyle name="計算方式 2 5 2 4 2" xfId="45542"/>
    <cellStyle name="計算方式 2 5 2 4 2 10" xfId="45543"/>
    <cellStyle name="計算方式 2 5 2 4 2 11" xfId="45544"/>
    <cellStyle name="計算方式 2 5 2 4 2 6" xfId="45545"/>
    <cellStyle name="計算方式 2 5 2 4 2 6 2" xfId="45546"/>
    <cellStyle name="計算方式 2 5 2 4 2 6 3" xfId="45547"/>
    <cellStyle name="計算方式 2 5 2 4 2 7 2" xfId="45548"/>
    <cellStyle name="計算方式 2 5 2 4 2 7 3" xfId="45549"/>
    <cellStyle name="計算方式 2 5 2 4 2 9" xfId="45550"/>
    <cellStyle name="計算方式 2 5 2 4 5 2" xfId="45551"/>
    <cellStyle name="計算方式 8 3 3" xfId="45552"/>
    <cellStyle name="計算方式 2 5 2 5" xfId="45553"/>
    <cellStyle name="計算方式 2 5 2 5 10" xfId="45554"/>
    <cellStyle name="計算方式 2 5 2 5 10 3" xfId="45555"/>
    <cellStyle name="計算方式 2 5 2 5 11" xfId="45556"/>
    <cellStyle name="計算方式 2 5 2 5 2" xfId="45557"/>
    <cellStyle name="計算方式 2 5 2 5 2 10" xfId="45558"/>
    <cellStyle name="計算方式 2 5 2 5 2 11" xfId="45559"/>
    <cellStyle name="計算方式 2 5 2 5 2 2" xfId="45560"/>
    <cellStyle name="計算方式 2 5 2 5 2 2 2" xfId="45561"/>
    <cellStyle name="計算方式 2 5 2 5 2 2 3" xfId="45562"/>
    <cellStyle name="输入 2" xfId="45563"/>
    <cellStyle name="計算方式 2 5 2 5 2 3" xfId="45564"/>
    <cellStyle name="输入 2 2" xfId="45565"/>
    <cellStyle name="計算方式 2 5 2 5 2 3 2" xfId="45566"/>
    <cellStyle name="输入 2 3" xfId="45567"/>
    <cellStyle name="計算方式 2 5 2 5 2 3 3" xfId="45568"/>
    <cellStyle name="输入 3" xfId="45569"/>
    <cellStyle name="計算方式 2 5 2 5 2 4" xfId="45570"/>
    <cellStyle name="输入 3 2" xfId="45571"/>
    <cellStyle name="計算方式 2 5 2 5 2 4 2" xfId="45572"/>
    <cellStyle name="输入 3 3" xfId="45573"/>
    <cellStyle name="計算方式 2 5 2 5 2 4 3" xfId="45574"/>
    <cellStyle name="输入 4" xfId="45575"/>
    <cellStyle name="計算方式 2 5 2 5 2 5" xfId="45576"/>
    <cellStyle name="输入 4 2" xfId="45577"/>
    <cellStyle name="計算方式 2 5 2 5 2 5 2" xfId="45578"/>
    <cellStyle name="输入 4 3" xfId="45579"/>
    <cellStyle name="計算方式 2 5 2 5 2 5 3" xfId="45580"/>
    <cellStyle name="输入 5" xfId="45581"/>
    <cellStyle name="計算方式 2 5 2 5 2 6" xfId="45582"/>
    <cellStyle name="输入 5 2" xfId="45583"/>
    <cellStyle name="計算方式 2 5 2 5 2 6 2" xfId="45584"/>
    <cellStyle name="输入 6" xfId="45585"/>
    <cellStyle name="計算方式 2 5 2 5 2 7" xfId="45586"/>
    <cellStyle name="計算方式 2 5 2 5 2 8" xfId="45587"/>
    <cellStyle name="注释 4" xfId="45588"/>
    <cellStyle name="計算方式 2 5 2 5 2 8 3" xfId="45589"/>
    <cellStyle name="計算方式 2 5 2 5 2 9 3" xfId="45590"/>
    <cellStyle name="計算方式 2 5 2 5 3 3" xfId="45591"/>
    <cellStyle name="計算方式 2 5 2 5 4 2" xfId="45592"/>
    <cellStyle name="計算方式 2 5 2 5 4 3" xfId="45593"/>
    <cellStyle name="計算方式 2 5 2 5 5" xfId="45594"/>
    <cellStyle name="計算方式 2 5 3" xfId="45595"/>
    <cellStyle name="計算方式 2 5 3 2" xfId="45596"/>
    <cellStyle name="計算方式 2 5 3 3" xfId="45597"/>
    <cellStyle name="計算方式 2 5 3 3 10" xfId="45598"/>
    <cellStyle name="計算方式 2 5 3 3 2" xfId="45599"/>
    <cellStyle name="計算方式 2 8 4 6" xfId="45600"/>
    <cellStyle name="計算方式 2 5 3 3 2 10" xfId="45601"/>
    <cellStyle name="計算方式 2 8 4 7" xfId="45602"/>
    <cellStyle name="計算方式 2 5 3 3 2 11" xfId="45603"/>
    <cellStyle name="計算方式 2 5 3 3 2 2" xfId="45604"/>
    <cellStyle name="計算方式 2 5 3 3 2 3" xfId="45605"/>
    <cellStyle name="計算方式 2 5 3 3 2 3 3" xfId="45606"/>
    <cellStyle name="計算方式 2 5 3 3 2 4" xfId="45607"/>
    <cellStyle name="計算方式 2 5 3 3 2 4 3" xfId="45608"/>
    <cellStyle name="計算方式 2 5 3 3 2 5" xfId="45609"/>
    <cellStyle name="計算方式 2 5 3 3 2 5 3" xfId="45610"/>
    <cellStyle name="計算方式 2 5 3 3 2 6" xfId="45611"/>
    <cellStyle name="計算方式 2 5 3 3 2 6 3" xfId="45612"/>
    <cellStyle name="計算方式 2 5 3 3 2 7" xfId="45613"/>
    <cellStyle name="計算方式 2 5 3 3 2 7 3" xfId="45614"/>
    <cellStyle name="計算方式 2 5 3 3 2 8" xfId="45615"/>
    <cellStyle name="計算方式 2 5 3 3 2 9" xfId="45616"/>
    <cellStyle name="計算方式 2 5 3 3 3" xfId="45617"/>
    <cellStyle name="計算方式 2 5 3 3 3 2" xfId="45618"/>
    <cellStyle name="計算方式 2 5 3 3 3 3" xfId="45619"/>
    <cellStyle name="計算方式 2 5 3 3 5 3" xfId="45620"/>
    <cellStyle name="計算方式 2 5 3 3 6 2" xfId="45621"/>
    <cellStyle name="計算方式 2 5 3 3 6 3" xfId="45622"/>
    <cellStyle name="計算方式 2 5 3 3 8" xfId="45623"/>
    <cellStyle name="計算方式 2 5 3 3 8 2" xfId="45624"/>
    <cellStyle name="輸出 2 2 3 3 2 10" xfId="45625"/>
    <cellStyle name="計算方式 2 5 3 3 8 3" xfId="45626"/>
    <cellStyle name="計算方式 2 5 3 3 9" xfId="45627"/>
    <cellStyle name="計算方式 2 5 3 3 9 2" xfId="45628"/>
    <cellStyle name="計算方式 2 5 3 3 9 3" xfId="45629"/>
    <cellStyle name="計算方式 2 5 4" xfId="45630"/>
    <cellStyle name="計算方式 2 5 5" xfId="45631"/>
    <cellStyle name="計算方式 2 5 5 10" xfId="45632"/>
    <cellStyle name="計算方式 2 5 5 10 2" xfId="45633"/>
    <cellStyle name="計算方式 2 5 5 2" xfId="45634"/>
    <cellStyle name="計算方式 2 5 5 2 10" xfId="45635"/>
    <cellStyle name="計算方式 2 5 5 2 2" xfId="45636"/>
    <cellStyle name="計算方式 2 5 5 2 6" xfId="45637"/>
    <cellStyle name="計算方式 2 5 5 2 6 3" xfId="45638"/>
    <cellStyle name="計算方式 2 5 5 3" xfId="45639"/>
    <cellStyle name="計算方式 2 5 5 3 2" xfId="45640"/>
    <cellStyle name="計算方式 2 5 5 4" xfId="45641"/>
    <cellStyle name="計算方式 2 5 5 5" xfId="45642"/>
    <cellStyle name="計算方式 2 5 5 5 3" xfId="45643"/>
    <cellStyle name="計算方式 2 5 5 6" xfId="45644"/>
    <cellStyle name="計算方式 2 5 5 6 3" xfId="45645"/>
    <cellStyle name="計算方式 2 5 5 7" xfId="45646"/>
    <cellStyle name="計算方式 2 5 5 7 3" xfId="45647"/>
    <cellStyle name="計算方式 2 5 5 8" xfId="45648"/>
    <cellStyle name="計算方式 2 5 5 8 2" xfId="45649"/>
    <cellStyle name="計算方式 2 5 5 8 3" xfId="45650"/>
    <cellStyle name="計算方式 2 5 5 9" xfId="45651"/>
    <cellStyle name="計算方式 2 5 6 10" xfId="45652"/>
    <cellStyle name="計算方式 2 5 6 10 2" xfId="45653"/>
    <cellStyle name="計算方式 2 5 6 10 3" xfId="45654"/>
    <cellStyle name="計算方式 2 5 6 11" xfId="45655"/>
    <cellStyle name="計算方式 2 5 6 12" xfId="45656"/>
    <cellStyle name="計算方式 2 5 6 2 2" xfId="45657"/>
    <cellStyle name="計算方式 2 5 6 2 2 3" xfId="45658"/>
    <cellStyle name="計算方式 2 5 6 2 3 2" xfId="45659"/>
    <cellStyle name="計算方式 2 5 6 2 3 3" xfId="45660"/>
    <cellStyle name="計算方式 2 5 6 2 4" xfId="45661"/>
    <cellStyle name="計算方式 2 5 6 2 5" xfId="45662"/>
    <cellStyle name="計算方式 2 5 6 2 6" xfId="45663"/>
    <cellStyle name="計算方式 2 5 6 2 6 3" xfId="45664"/>
    <cellStyle name="計算方式 2 5 6 2 7 3" xfId="45665"/>
    <cellStyle name="計算方式 2 5 6 2 8 3" xfId="45666"/>
    <cellStyle name="計算方式 2 5 6 2 9" xfId="45667"/>
    <cellStyle name="計算方式 2 5 6 2 9 2" xfId="45668"/>
    <cellStyle name="計算方式 2 5 6 2 9 3" xfId="45669"/>
    <cellStyle name="計算方式 2 5 6 3 2" xfId="45670"/>
    <cellStyle name="計算方式 2 5 6 3 3" xfId="45671"/>
    <cellStyle name="計算方式 2 5 6 4" xfId="45672"/>
    <cellStyle name="計算方式 2 5 6 4 2" xfId="45673"/>
    <cellStyle name="計算方式 2 5 6 4 3" xfId="45674"/>
    <cellStyle name="計算方式 2 5 6 5" xfId="45675"/>
    <cellStyle name="計算方式 2 5 6 5 3" xfId="45676"/>
    <cellStyle name="計算方式 2 5 6 6" xfId="45677"/>
    <cellStyle name="計算方式 2 5 6 7" xfId="45678"/>
    <cellStyle name="計算方式 2 5 6 7 3" xfId="45679"/>
    <cellStyle name="計算方式 2 5 6 8" xfId="45680"/>
    <cellStyle name="計算方式 2 5 6 8 2" xfId="45681"/>
    <cellStyle name="計算方式 2 5 6 8 3" xfId="45682"/>
    <cellStyle name="計算方式 2 5 6 9 2" xfId="45683"/>
    <cellStyle name="計算方式 2 6 2" xfId="45684"/>
    <cellStyle name="計算方式 2 6 2 2" xfId="45685"/>
    <cellStyle name="計算方式 2 6 2 2 2" xfId="45686"/>
    <cellStyle name="計算方式 2 6 2 3" xfId="45687"/>
    <cellStyle name="計算方式 9 3 2" xfId="45688"/>
    <cellStyle name="計算方式 2 6 2 4" xfId="45689"/>
    <cellStyle name="計算方式 2 6 2 4 10" xfId="45690"/>
    <cellStyle name="計算方式 2 6 2 4 10 2" xfId="45691"/>
    <cellStyle name="計算方式 2 6 2 4 10 3" xfId="45692"/>
    <cellStyle name="計算方式 2 6 2 4 2" xfId="45693"/>
    <cellStyle name="計算方式 2 6 6 2 9" xfId="45694"/>
    <cellStyle name="計算方式 2 6 2 4 2 10" xfId="45695"/>
    <cellStyle name="輸出 2 2 2 5 6 2" xfId="45696"/>
    <cellStyle name="計算方式 2 6 2 4 2 11" xfId="45697"/>
    <cellStyle name="計算方式 2 6 2 4 2 2" xfId="45698"/>
    <cellStyle name="計算方式 2 6 2 4 2 2 2" xfId="45699"/>
    <cellStyle name="計算方式 2 6 2 4 2 2 3" xfId="45700"/>
    <cellStyle name="計算方式 2 6 2 4 2 3" xfId="45701"/>
    <cellStyle name="計算方式 2 6 2 4 2 3 2" xfId="45702"/>
    <cellStyle name="計算方式 2 6 2 4 2 3 3" xfId="45703"/>
    <cellStyle name="輸入 2 4 4 6 2" xfId="45704"/>
    <cellStyle name="計算方式 2 6 2 4 2 4" xfId="45705"/>
    <cellStyle name="計算方式 2 6 2 4 2 4 2" xfId="45706"/>
    <cellStyle name="計算方式 2 6 2 4 2 4 3" xfId="45707"/>
    <cellStyle name="輸入 2 4 4 6 3" xfId="45708"/>
    <cellStyle name="計算方式 2 6 2 4 2 5" xfId="45709"/>
    <cellStyle name="計算方式 2 6 2 4 2 5 2" xfId="45710"/>
    <cellStyle name="計算方式 2 6 2 4 2 6" xfId="45711"/>
    <cellStyle name="計算方式 2 6 2 4 2 6 2" xfId="45712"/>
    <cellStyle name="計算方式 2 6 2 4 2 6 3" xfId="45713"/>
    <cellStyle name="計算方式 2 6 2 4 3 2" xfId="45714"/>
    <cellStyle name="計算方式 2 6 2 4 3 3" xfId="45715"/>
    <cellStyle name="計算方式 2 6 2 4 4 2" xfId="45716"/>
    <cellStyle name="計算方式 2 6 2 4 4 3" xfId="45717"/>
    <cellStyle name="計算方式 2 6 2 4 5 2" xfId="45718"/>
    <cellStyle name="計算方式 2 6 2 4 5 3" xfId="45719"/>
    <cellStyle name="計算方式 2 6 2 4 6" xfId="45720"/>
    <cellStyle name="計算方式 2 6 2 4 6 2" xfId="45721"/>
    <cellStyle name="計算方式 2 6 2 4 6 3" xfId="45722"/>
    <cellStyle name="計算方式 2 6 2 4 7" xfId="45723"/>
    <cellStyle name="計算方式 2 6 2 4 7 2" xfId="45724"/>
    <cellStyle name="計算方式 2 6 2 4 7 3" xfId="45725"/>
    <cellStyle name="計算方式 2 6 2 4 8" xfId="45726"/>
    <cellStyle name="計算方式 2 6 2 4 8 2" xfId="45727"/>
    <cellStyle name="計算方式 2 6 2 4 8 3" xfId="45728"/>
    <cellStyle name="計算方式 2 6 2 4 9" xfId="45729"/>
    <cellStyle name="計算方式 2 6 2 4 9 2" xfId="45730"/>
    <cellStyle name="計算方式 2 6 2 4 9 3" xfId="45731"/>
    <cellStyle name="計算方式 2 6 3" xfId="45732"/>
    <cellStyle name="計算方式 2 6 3 2" xfId="45733"/>
    <cellStyle name="計算方式 2 6 4" xfId="45734"/>
    <cellStyle name="計算方式 2 6 5" xfId="45735"/>
    <cellStyle name="計算方式 2 6 5 12" xfId="45736"/>
    <cellStyle name="計算方式 2 6 5 2" xfId="45737"/>
    <cellStyle name="計算方式 2 6 5 2 10" xfId="45738"/>
    <cellStyle name="計算方式 2 6 5 2 11" xfId="45739"/>
    <cellStyle name="計算方式 2 6 5 2 2" xfId="45740"/>
    <cellStyle name="計算方式 2 6 5 2 2 3" xfId="45741"/>
    <cellStyle name="計算方式 2 6 5 2 3" xfId="45742"/>
    <cellStyle name="計算方式 2 6 5 2 3 2" xfId="45743"/>
    <cellStyle name="計算方式 2 6 5 2 3 3" xfId="45744"/>
    <cellStyle name="計算方式 2 6 5 2 4 3" xfId="45745"/>
    <cellStyle name="計算方式 2 6 5 2 5 3" xfId="45746"/>
    <cellStyle name="計算方式 2 6 5 4" xfId="45747"/>
    <cellStyle name="輸入 2 2 3 3 2 2 3" xfId="45748"/>
    <cellStyle name="計算方式 2 6 5 4 2" xfId="45749"/>
    <cellStyle name="計算方式 2 6 5 4 3" xfId="45750"/>
    <cellStyle name="計算方式 2 6 5 5" xfId="45751"/>
    <cellStyle name="計算方式 2 6 5 5 3" xfId="45752"/>
    <cellStyle name="輸入 2 2 3 3 2 4 3" xfId="45753"/>
    <cellStyle name="計算方式 2 6 5 6 2" xfId="45754"/>
    <cellStyle name="計算方式 2 6 5 6 3" xfId="45755"/>
    <cellStyle name="計算方式 2 6 5 7" xfId="45756"/>
    <cellStyle name="輸入 2 2 3 3 2 5 3" xfId="45757"/>
    <cellStyle name="計算方式 2 6 5 7 2" xfId="45758"/>
    <cellStyle name="計算方式 2 6 5 8" xfId="45759"/>
    <cellStyle name="輸入 2 2 3 3 2 6 3" xfId="45760"/>
    <cellStyle name="計算方式 2 6 5 8 2" xfId="45761"/>
    <cellStyle name="計算方式 2 6 5 8 3" xfId="45762"/>
    <cellStyle name="計算方式 2 6 5 9" xfId="45763"/>
    <cellStyle name="輸入 2 2 3 3 2 7 3" xfId="45764"/>
    <cellStyle name="計算方式 2 6 5 9 2" xfId="45765"/>
    <cellStyle name="計算方式 2 6 6 10 2" xfId="45766"/>
    <cellStyle name="計算方式 2 6 6 12" xfId="45767"/>
    <cellStyle name="計算方式 2 6 6 2 2" xfId="45768"/>
    <cellStyle name="計算方式 2 6 6 2 2 2" xfId="45769"/>
    <cellStyle name="計算方式 2 6 6 2 2 3" xfId="45770"/>
    <cellStyle name="計算方式 2 6 6 2 3" xfId="45771"/>
    <cellStyle name="計算方式 2 6 6 2 4" xfId="45772"/>
    <cellStyle name="計算方式 2 6 6 2 4 2" xfId="45773"/>
    <cellStyle name="計算方式 2 6 6 2 5" xfId="45774"/>
    <cellStyle name="計算方式 2 6 6 2 5 3" xfId="45775"/>
    <cellStyle name="計算方式 2 6 6 2 6" xfId="45776"/>
    <cellStyle name="計算方式 2 6 6 2 6 2" xfId="45777"/>
    <cellStyle name="計算方式 2 6 6 2 6 3" xfId="45778"/>
    <cellStyle name="計算方式 2 6 6 2 7 2" xfId="45779"/>
    <cellStyle name="計算方式 2 6 6 2 7 3" xfId="45780"/>
    <cellStyle name="計算方式 2 6 6 2 8 2" xfId="45781"/>
    <cellStyle name="計算方式 2 6 6 2 8 3" xfId="45782"/>
    <cellStyle name="計算方式 2 6 6 3 2" xfId="45783"/>
    <cellStyle name="計算方式 2 6 6 3 3" xfId="45784"/>
    <cellStyle name="計算方式 2 6 6 4" xfId="45785"/>
    <cellStyle name="計算方式 2 6 6 4 2" xfId="45786"/>
    <cellStyle name="計算方式 2 6 6 4 3" xfId="45787"/>
    <cellStyle name="計算方式 2 6 6 5" xfId="45788"/>
    <cellStyle name="計算方式 2 6 6 5 2" xfId="45789"/>
    <cellStyle name="計算方式 2 6 6 5 3" xfId="45790"/>
    <cellStyle name="計算方式 2 6 6 6" xfId="45791"/>
    <cellStyle name="計算方式 2 6 6 6 2" xfId="45792"/>
    <cellStyle name="計算方式 2 6 6 6 3" xfId="45793"/>
    <cellStyle name="計算方式 2 6 6 7" xfId="45794"/>
    <cellStyle name="計算方式 2 6 6 7 2" xfId="45795"/>
    <cellStyle name="計算方式 2 6 6 7 3" xfId="45796"/>
    <cellStyle name="計算方式 2 6 6 8" xfId="45797"/>
    <cellStyle name="計算方式 2 6 6 8 2" xfId="45798"/>
    <cellStyle name="計算方式 2 6 6 9" xfId="45799"/>
    <cellStyle name="計算方式 2 6 6 9 2" xfId="45800"/>
    <cellStyle name="計算方式 2 7" xfId="45801"/>
    <cellStyle name="計算方式 2 7 2" xfId="45802"/>
    <cellStyle name="計算方式 2 7 2 2" xfId="45803"/>
    <cellStyle name="計算方式 2 7 3" xfId="45804"/>
    <cellStyle name="計算方式 2 7 4" xfId="45805"/>
    <cellStyle name="計算方式 2 7 4 2" xfId="45806"/>
    <cellStyle name="計算方式 2 7 4 2 2" xfId="45807"/>
    <cellStyle name="計算方式 2 7 4 2 2 2" xfId="45808"/>
    <cellStyle name="計算方式 2 7 4 2 3" xfId="45809"/>
    <cellStyle name="計算方式 2 7 4 2 3 2" xfId="45810"/>
    <cellStyle name="計算方式 2 7 4 3" xfId="45811"/>
    <cellStyle name="計算方式 2 7 4 3 2" xfId="45812"/>
    <cellStyle name="計算方式 2 7 4 3 3" xfId="45813"/>
    <cellStyle name="計算方式 2 7 4 4" xfId="45814"/>
    <cellStyle name="計算方式 2 7 4 4 2" xfId="45815"/>
    <cellStyle name="計算方式 2 7 4 4 3" xfId="45816"/>
    <cellStyle name="計算方式 2 7 4 5" xfId="45817"/>
    <cellStyle name="計算方式 2 7 4 5 3" xfId="45818"/>
    <cellStyle name="計算方式 2 7 4 6 3" xfId="45819"/>
    <cellStyle name="計算方式 2 7 4 7" xfId="45820"/>
    <cellStyle name="計算方式 2 7 4 8" xfId="45821"/>
    <cellStyle name="計算方式 2 7 4 9" xfId="45822"/>
    <cellStyle name="計算方式 2 7 4 9 3" xfId="45823"/>
    <cellStyle name="計算方式 2 7 5" xfId="45824"/>
    <cellStyle name="計算方式 2 7 5 10" xfId="45825"/>
    <cellStyle name="計算方式 2 7 5 10 2" xfId="45826"/>
    <cellStyle name="計算方式 2 7 5 10 3" xfId="45827"/>
    <cellStyle name="計算方式 2 7 5 11" xfId="45828"/>
    <cellStyle name="計算方式 2 7 5 12" xfId="45829"/>
    <cellStyle name="計算方式 2 7 5 2" xfId="45830"/>
    <cellStyle name="計算方式 2 7 5 2 2" xfId="45831"/>
    <cellStyle name="計算方式 2 7 5 2 2 2" xfId="45832"/>
    <cellStyle name="計算方式 2 7 5 2 2 3" xfId="45833"/>
    <cellStyle name="計算方式 2 7 5 2 3" xfId="45834"/>
    <cellStyle name="計算方式 2 7 5 2 3 2" xfId="45835"/>
    <cellStyle name="計算方式 2 7 5 2 3 3" xfId="45836"/>
    <cellStyle name="計算方式 2 7 5 2 4 2" xfId="45837"/>
    <cellStyle name="計算方式 2 7 5 2 4 3" xfId="45838"/>
    <cellStyle name="計算方式 2 7 5 2 6 3" xfId="45839"/>
    <cellStyle name="計算方式 2 7 5 2 7 2" xfId="45840"/>
    <cellStyle name="計算方式 2 7 5 2 8" xfId="45841"/>
    <cellStyle name="計算方式 2 7 5 2 8 2" xfId="45842"/>
    <cellStyle name="計算方式 2 7 5 2 8 3" xfId="45843"/>
    <cellStyle name="計算方式 2 7 5 2 9" xfId="45844"/>
    <cellStyle name="計算方式 2 7 5 3" xfId="45845"/>
    <cellStyle name="計算方式 2 7 5 3 2" xfId="45846"/>
    <cellStyle name="計算方式 2 7 5 3 3" xfId="45847"/>
    <cellStyle name="計算方式 2 7 5 4" xfId="45848"/>
    <cellStyle name="計算方式 2 7 5 4 2" xfId="45849"/>
    <cellStyle name="計算方式 2 7 5 4 3" xfId="45850"/>
    <cellStyle name="計算方式 2 7 5 5" xfId="45851"/>
    <cellStyle name="計算方式 2 7 5 5 2" xfId="45852"/>
    <cellStyle name="計算方式 2 7 5 5 3" xfId="45853"/>
    <cellStyle name="計算方式 2 7 5 6" xfId="45854"/>
    <cellStyle name="計算方式 2 7 5 6 2" xfId="45855"/>
    <cellStyle name="計算方式 2 7 5 6 3" xfId="45856"/>
    <cellStyle name="計算方式 2 7 5 7" xfId="45857"/>
    <cellStyle name="輸入 2 5 2 4 2 11" xfId="45858"/>
    <cellStyle name="計算方式 2 7 5 7 2" xfId="45859"/>
    <cellStyle name="計算方式 2 7 5 7 3" xfId="45860"/>
    <cellStyle name="計算方式 2 7 5 8" xfId="45861"/>
    <cellStyle name="計算方式 2 7 5 8 2" xfId="45862"/>
    <cellStyle name="計算方式 2 7 5 8 3" xfId="45863"/>
    <cellStyle name="計算方式 2 7 5 9" xfId="45864"/>
    <cellStyle name="計算方式 2 7 5 9 2" xfId="45865"/>
    <cellStyle name="計算方式 2 8" xfId="45866"/>
    <cellStyle name="計算方式 2 8 2" xfId="45867"/>
    <cellStyle name="計算方式 2 8 2 2" xfId="45868"/>
    <cellStyle name="計算方式 2 8 3" xfId="45869"/>
    <cellStyle name="計算方式 2 8 4" xfId="45870"/>
    <cellStyle name="計算方式 2 8 4 10 2" xfId="45871"/>
    <cellStyle name="計算方式 2 8 4 2" xfId="45872"/>
    <cellStyle name="注释 2 5 12" xfId="45873"/>
    <cellStyle name="計算方式 2 8 4 2 10" xfId="45874"/>
    <cellStyle name="注释 2 5 13" xfId="45875"/>
    <cellStyle name="計算方式 2 8 4 2 11" xfId="45876"/>
    <cellStyle name="計算方式 2 8 4 2 2" xfId="45877"/>
    <cellStyle name="計算方式 2 8 4 2 2 2" xfId="45878"/>
    <cellStyle name="計算方式 2 8 4 2 2 3" xfId="45879"/>
    <cellStyle name="計算方式 2 8 4 2 4" xfId="45880"/>
    <cellStyle name="計算方式 2 8 4 2 4 2" xfId="45881"/>
    <cellStyle name="計算方式 2 8 4 2 4 3" xfId="45882"/>
    <cellStyle name="計算方式 2 8 4 2 6" xfId="45883"/>
    <cellStyle name="計算方式 2 8 4 2 7 2" xfId="45884"/>
    <cellStyle name="計算方式 2 8 4 2 7 3" xfId="45885"/>
    <cellStyle name="输入 2 2 5" xfId="45886"/>
    <cellStyle name="計算方式 2 8 4 2 8 2" xfId="45887"/>
    <cellStyle name="输入 2 2 6" xfId="45888"/>
    <cellStyle name="計算方式 2 8 4 2 8 3" xfId="45889"/>
    <cellStyle name="計算方式 2 8 4 2 9" xfId="45890"/>
    <cellStyle name="計算方式 2 8 4 2 9 2" xfId="45891"/>
    <cellStyle name="計算方式 2 8 4 2 9 3" xfId="45892"/>
    <cellStyle name="計算方式 2 8 4 3" xfId="45893"/>
    <cellStyle name="計算方式 2 8 4 3 2" xfId="45894"/>
    <cellStyle name="計算方式 2 8 4 3 3" xfId="45895"/>
    <cellStyle name="計算方式 2 8 4 4" xfId="45896"/>
    <cellStyle name="計算方式 2 8 4 4 3" xfId="45897"/>
    <cellStyle name="計算方式 2 8 4 5" xfId="45898"/>
    <cellStyle name="計算方式 2 8 4 5 3" xfId="45899"/>
    <cellStyle name="計算方式 2 8 4 6 2" xfId="45900"/>
    <cellStyle name="計算方式 2 8 4 6 3" xfId="45901"/>
    <cellStyle name="열어본 하이퍼링크 2 2" xfId="45902"/>
    <cellStyle name="輸出 4 7" xfId="45903"/>
    <cellStyle name="計算方式 2 8 4 9 3" xfId="45904"/>
    <cellStyle name="計算方式 2 9" xfId="45905"/>
    <cellStyle name="計算方式 2 9 2" xfId="45906"/>
    <cellStyle name="計算方式 3 2" xfId="45907"/>
    <cellStyle name="計算方式 3 2 2 3" xfId="45908"/>
    <cellStyle name="計算方式 3 2 3 3" xfId="45909"/>
    <cellStyle name="計算方式 3 2 4" xfId="45910"/>
    <cellStyle name="計算方式 3 2 4 2" xfId="45911"/>
    <cellStyle name="計算方式 3 2 4 3" xfId="45912"/>
    <cellStyle name="計算方式 3 2 5" xfId="45913"/>
    <cellStyle name="計算方式 3 3" xfId="45914"/>
    <cellStyle name="計算方式 3 4 2" xfId="45915"/>
    <cellStyle name="計算方式 3 4 3" xfId="45916"/>
    <cellStyle name="計算方式 3 5 2" xfId="45917"/>
    <cellStyle name="計算方式 3 5 3" xfId="45918"/>
    <cellStyle name="計算方式 3 6" xfId="45919"/>
    <cellStyle name="計算方式 3 7" xfId="45920"/>
    <cellStyle name="計算方式 4 2" xfId="45921"/>
    <cellStyle name="計算方式 4 2 2 2" xfId="45922"/>
    <cellStyle name="輸入 2 8 4 2 10" xfId="45923"/>
    <cellStyle name="計算方式 4 2 2 3" xfId="45924"/>
    <cellStyle name="計算方式 4 2 3" xfId="45925"/>
    <cellStyle name="計算方式 4 2 3 2" xfId="45926"/>
    <cellStyle name="計算方式 4 2 3 3" xfId="45927"/>
    <cellStyle name="計算方式 4 2 4" xfId="45928"/>
    <cellStyle name="計算方式 4 2 4 2" xfId="45929"/>
    <cellStyle name="計算方式 4 2 4 3" xfId="45930"/>
    <cellStyle name="計算方式 4 2 5" xfId="45931"/>
    <cellStyle name="計算方式 4 3" xfId="45932"/>
    <cellStyle name="計算方式 4 3 2" xfId="45933"/>
    <cellStyle name="計算方式 4 3 3" xfId="45934"/>
    <cellStyle name="計算方式 4 4" xfId="45935"/>
    <cellStyle name="計算方式 4 4 2" xfId="45936"/>
    <cellStyle name="計算方式 4 4 3" xfId="45937"/>
    <cellStyle name="計算方式 4 5" xfId="45938"/>
    <cellStyle name="計算方式 4 5 2" xfId="45939"/>
    <cellStyle name="計算方式 4 5 3" xfId="45940"/>
    <cellStyle name="計算方式 4 6" xfId="45941"/>
    <cellStyle name="計算方式 4 7" xfId="45942"/>
    <cellStyle name="計算方式 5" xfId="45943"/>
    <cellStyle name="計算方式 5 2" xfId="45944"/>
    <cellStyle name="計算方式 5 2 2" xfId="45945"/>
    <cellStyle name="計算方式 5 2 3" xfId="45946"/>
    <cellStyle name="計算方式 5 2 3 2" xfId="45947"/>
    <cellStyle name="計算方式 5 2 3 3" xfId="45948"/>
    <cellStyle name="計算方式 5 2 4" xfId="45949"/>
    <cellStyle name="計算方式 5 2 4 2" xfId="45950"/>
    <cellStyle name="計算方式 5 2 4 3" xfId="45951"/>
    <cellStyle name="計算方式 5 2 5" xfId="45952"/>
    <cellStyle name="計算方式 5 3" xfId="45953"/>
    <cellStyle name="計算方式 5 5 2" xfId="45954"/>
    <cellStyle name="計算方式 5 5 3" xfId="45955"/>
    <cellStyle name="計算方式 5 6" xfId="45956"/>
    <cellStyle name="計算方式 5 7" xfId="45957"/>
    <cellStyle name="計算方式 6 2" xfId="45958"/>
    <cellStyle name="計算方式 6 2 2" xfId="45959"/>
    <cellStyle name="計算方式 6 2 2 2" xfId="45960"/>
    <cellStyle name="計算方式 6 2 2 3" xfId="45961"/>
    <cellStyle name="計算方式 6 2 3 2" xfId="45962"/>
    <cellStyle name="計算方式 6 2 3 3" xfId="45963"/>
    <cellStyle name="計算方式 6 3" xfId="45964"/>
    <cellStyle name="計算方式 6 5 2" xfId="45965"/>
    <cellStyle name="計算方式 6 5 3" xfId="45966"/>
    <cellStyle name="計算方式 6 6" xfId="45967"/>
    <cellStyle name="計算方式 6 7" xfId="45968"/>
    <cellStyle name="計算方式 7 2" xfId="45969"/>
    <cellStyle name="計算方式 7 2 3" xfId="45970"/>
    <cellStyle name="計算方式 7 2 3 2" xfId="45971"/>
    <cellStyle name="計算方式 7 2 3 3" xfId="45972"/>
    <cellStyle name="計算方式 7 3" xfId="45973"/>
    <cellStyle name="計算方式 7 3 2" xfId="45974"/>
    <cellStyle name="計算方式 7 3 3" xfId="45975"/>
    <cellStyle name="計算方式 7 4" xfId="45976"/>
    <cellStyle name="計算方式 7 4 2" xfId="45977"/>
    <cellStyle name="計算方式 7 6" xfId="45978"/>
    <cellStyle name="計算方式 7 7" xfId="45979"/>
    <cellStyle name="計算方式 8 2" xfId="45980"/>
    <cellStyle name="計算方式 8 2 2" xfId="45981"/>
    <cellStyle name="計算方式 8 2 2 2" xfId="45982"/>
    <cellStyle name="計算方式 8 2 3" xfId="45983"/>
    <cellStyle name="計算方式 8 2 3 2" xfId="45984"/>
    <cellStyle name="計算方式 8 2 3 3" xfId="45985"/>
    <cellStyle name="計算方式 8 2 4" xfId="45986"/>
    <cellStyle name="計算方式 8 2 4 2" xfId="45987"/>
    <cellStyle name="計算方式 8 2 4 3" xfId="45988"/>
    <cellStyle name="計算方式 8 2 5" xfId="45989"/>
    <cellStyle name="計算方式 8 2 6" xfId="45990"/>
    <cellStyle name="計算方式 8 3" xfId="45991"/>
    <cellStyle name="計算方式 8 4" xfId="45992"/>
    <cellStyle name="計算方式 8 4 2" xfId="45993"/>
    <cellStyle name="計算方式 8 4 3" xfId="45994"/>
    <cellStyle name="計算方式 8 5" xfId="45995"/>
    <cellStyle name="計算方式 8 5 3" xfId="45996"/>
    <cellStyle name="計算方式 8 6" xfId="45997"/>
    <cellStyle name="計算方式 8 7" xfId="45998"/>
    <cellStyle name="計算方式 9" xfId="45999"/>
    <cellStyle name="計算方式 9 2" xfId="46000"/>
    <cellStyle name="計算方式 9 2 2" xfId="46001"/>
    <cellStyle name="計算方式 9 2 2 2" xfId="46002"/>
    <cellStyle name="計算方式 9 2 3" xfId="46003"/>
    <cellStyle name="計算方式 9 2 3 2" xfId="46004"/>
    <cellStyle name="計算方式 9 2 6" xfId="46005"/>
    <cellStyle name="計算方式 9 3" xfId="46006"/>
    <cellStyle name="計算方式 9 3 3" xfId="46007"/>
    <cellStyle name="計算方式 9 4" xfId="46008"/>
    <cellStyle name="計算方式 9 4 2" xfId="46009"/>
    <cellStyle name="計算方式 9 4 3" xfId="46010"/>
    <cellStyle name="計算方式 9 5" xfId="46011"/>
    <cellStyle name="計算方式 9 5 2" xfId="46012"/>
    <cellStyle name="計算方式 9 5 3" xfId="46013"/>
    <cellStyle name="計算方式 9 6" xfId="46014"/>
    <cellStyle name="計算方式 9 7" xfId="46015"/>
    <cellStyle name="检查单元格 2" xfId="46016"/>
    <cellStyle name="检查单元格 2 2" xfId="46017"/>
    <cellStyle name="检查单元格 2 2 2" xfId="46018"/>
    <cellStyle name="检查单元格 2 2 2 4" xfId="46019"/>
    <cellStyle name="检查单元格 2 2 4" xfId="46020"/>
    <cellStyle name="检查单元格 2 3" xfId="46021"/>
    <cellStyle name="检查单元格 2 3 2" xfId="46022"/>
    <cellStyle name="检查单元格 2 3 3" xfId="46023"/>
    <cellStyle name="检查单元格 2 4" xfId="46024"/>
    <cellStyle name="检查单元格 2 4 2" xfId="46025"/>
    <cellStyle name="检查单元格 2 4 3" xfId="46026"/>
    <cellStyle name="检查单元格 2 5" xfId="46027"/>
    <cellStyle name="检查单元格 2 6" xfId="46028"/>
    <cellStyle name="检查单元格 3" xfId="46029"/>
    <cellStyle name="检查单元格 4" xfId="46030"/>
    <cellStyle name="檢查儲存格" xfId="46031"/>
    <cellStyle name="檢查儲存格 2" xfId="46032"/>
    <cellStyle name="檢查儲存格 2 10" xfId="46033"/>
    <cellStyle name="檢查儲存格 2 11" xfId="46034"/>
    <cellStyle name="檢查儲存格 2 12" xfId="46035"/>
    <cellStyle name="檢查儲存格 2 13" xfId="46036"/>
    <cellStyle name="檢查儲存格 2 14" xfId="46037"/>
    <cellStyle name="檢查儲存格 2 2" xfId="46038"/>
    <cellStyle name="檢查儲存格 2 2 2" xfId="46039"/>
    <cellStyle name="檢查儲存格 2 2 2 2" xfId="46040"/>
    <cellStyle name="檢查儲存格 2 2 2 3" xfId="46041"/>
    <cellStyle name="檢查儲存格 2 2 3" xfId="46042"/>
    <cellStyle name="檢查儲存格 2 2 3 2" xfId="46043"/>
    <cellStyle name="檢查儲存格 2 2 3 3" xfId="46044"/>
    <cellStyle name="檢查儲存格 2 2 4" xfId="46045"/>
    <cellStyle name="檢查儲存格 2 3" xfId="46046"/>
    <cellStyle name="檢查儲存格 2 3 2" xfId="46047"/>
    <cellStyle name="檢查儲存格 2 3 2 2" xfId="46048"/>
    <cellStyle name="檢查儲存格 2 3 2 3" xfId="46049"/>
    <cellStyle name="檢查儲存格 2 3 2 4" xfId="46050"/>
    <cellStyle name="檢查儲存格 2 3 2 5" xfId="46051"/>
    <cellStyle name="檢查儲存格 2 3 2 6" xfId="46052"/>
    <cellStyle name="檢查儲存格 2 3 3" xfId="46053"/>
    <cellStyle name="檢查儲存格 2 3 3 2" xfId="46054"/>
    <cellStyle name="檢查儲存格 2 3 3 3" xfId="46055"/>
    <cellStyle name="檢查儲存格 2 3 4" xfId="46056"/>
    <cellStyle name="檢查儲存格 2 4" xfId="46057"/>
    <cellStyle name="檢查儲存格 2 4 2 2" xfId="46058"/>
    <cellStyle name="檢查儲存格 2 4 2 3" xfId="46059"/>
    <cellStyle name="檢查儲存格 2 4 3" xfId="46060"/>
    <cellStyle name="檢查儲存格 2 4 3 2" xfId="46061"/>
    <cellStyle name="檢查儲存格 2 5 2" xfId="46062"/>
    <cellStyle name="檢查儲存格 2 5 2 2" xfId="46063"/>
    <cellStyle name="檢查儲存格 2 5 2 3" xfId="46064"/>
    <cellStyle name="檢查儲存格 2 5 2 5" xfId="46065"/>
    <cellStyle name="檢查儲存格 2 5 3" xfId="46066"/>
    <cellStyle name="檢查儲存格 2 5 3 2" xfId="46067"/>
    <cellStyle name="檢查儲存格 2 5 3 3" xfId="46068"/>
    <cellStyle name="檢查儲存格 2 6 2" xfId="46069"/>
    <cellStyle name="檢查儲存格 2 6 2 3" xfId="46070"/>
    <cellStyle name="檢查儲存格 2 6 2 4" xfId="46071"/>
    <cellStyle name="檢查儲存格 2 6 3" xfId="46072"/>
    <cellStyle name="檢查儲存格 2 7 2 2" xfId="46073"/>
    <cellStyle name="檢查儲存格 2 8" xfId="46074"/>
    <cellStyle name="檢查儲存格 2 8 2 2" xfId="46075"/>
    <cellStyle name="檢查儲存格 2 8 4" xfId="46076"/>
    <cellStyle name="檢查儲存格 2 9" xfId="46077"/>
    <cellStyle name="檢查儲存格 3" xfId="46078"/>
    <cellStyle name="檢查儲存格 3 2" xfId="46079"/>
    <cellStyle name="檢查儲存格 4" xfId="46080"/>
    <cellStyle name="檢查儲存格 4 2" xfId="46081"/>
    <cellStyle name="檢查儲存格 4 3" xfId="46082"/>
    <cellStyle name="좋음 3 3" xfId="46083"/>
    <cellStyle name="見出し 1 2 2" xfId="46084"/>
    <cellStyle name="見出し 1 2 2 2" xfId="46085"/>
    <cellStyle name="見出し 1 2 2 3" xfId="46086"/>
    <cellStyle name="見出し 1 2 3" xfId="46087"/>
    <cellStyle name="見出し 1 4" xfId="46088"/>
    <cellStyle name="見出し 1 6" xfId="46089"/>
    <cellStyle name="출력 3 2 9 3" xfId="46090"/>
    <cellStyle name="見出し 2 2 2" xfId="46091"/>
    <cellStyle name="見出し 2 2 2 2" xfId="46092"/>
    <cellStyle name="見出し 2 2 3" xfId="46093"/>
    <cellStyle name="見出し 2 3" xfId="46094"/>
    <cellStyle name="見出し 2 3 2" xfId="46095"/>
    <cellStyle name="見出し 2 3 3" xfId="46096"/>
    <cellStyle name="見出し 2 4" xfId="46097"/>
    <cellStyle name="見出し 2 5" xfId="46098"/>
    <cellStyle name="見出し 2 6" xfId="46099"/>
    <cellStyle name="見出し 3 2 2" xfId="46100"/>
    <cellStyle name="見出し 3 2 2 3" xfId="46101"/>
    <cellStyle name="見出し 3 2 3" xfId="46102"/>
    <cellStyle name="輸入 2 7 2 2" xfId="46103"/>
    <cellStyle name="見出し 3 3" xfId="46104"/>
    <cellStyle name="見出し 3 4" xfId="46105"/>
    <cellStyle name="見出し 3 5" xfId="46106"/>
    <cellStyle name="見出し 3 6" xfId="46107"/>
    <cellStyle name="見出し 4" xfId="46108"/>
    <cellStyle name="見出し 4 2" xfId="46109"/>
    <cellStyle name="見出し 4 3" xfId="46110"/>
    <cellStyle name="見出し 4 4" xfId="46111"/>
    <cellStyle name="見出し 4 4 2" xfId="46112"/>
    <cellStyle name="見出し 4 4 3" xfId="46113"/>
    <cellStyle name="見出し 4 5" xfId="46114"/>
    <cellStyle name="見出し 4 6" xfId="46115"/>
    <cellStyle name="解释性文本 2" xfId="46116"/>
    <cellStyle name="解释性文本 2 2" xfId="46117"/>
    <cellStyle name="解释性文本 2 2 2" xfId="46118"/>
    <cellStyle name="解释性文本 2 2 2 4" xfId="46119"/>
    <cellStyle name="解释性文本 2 2 3" xfId="46120"/>
    <cellStyle name="解释性文本 2 2 4" xfId="46121"/>
    <cellStyle name="解释性文本 2 2 5" xfId="46122"/>
    <cellStyle name="解释性文本 2 2 6" xfId="46123"/>
    <cellStyle name="解释性文本 2 2 7" xfId="46124"/>
    <cellStyle name="解释性文本 2 3" xfId="46125"/>
    <cellStyle name="解释性文本 2 3 2" xfId="46126"/>
    <cellStyle name="解释性文本 2 3 3" xfId="46127"/>
    <cellStyle name="解释性文本 2 4" xfId="46128"/>
    <cellStyle name="解释性文本 2 4 2" xfId="46129"/>
    <cellStyle name="解释性文本 2 4 3" xfId="46130"/>
    <cellStyle name="解释性文本 2 5" xfId="46131"/>
    <cellStyle name="解释性文本 2 6" xfId="46132"/>
    <cellStyle name="解释性文本 3" xfId="46133"/>
    <cellStyle name="解释性文本 3 2" xfId="46134"/>
    <cellStyle name="解释性文本 3 3" xfId="46135"/>
    <cellStyle name="解释性文本 4" xfId="46136"/>
    <cellStyle name="警告文" xfId="46137"/>
    <cellStyle name="하이퍼링크 3 5" xfId="46138"/>
    <cellStyle name="警告文 2" xfId="46139"/>
    <cellStyle name="하이퍼링크 3 6" xfId="46140"/>
    <cellStyle name="警告文 3" xfId="46141"/>
    <cellStyle name="警告文本 2 2 2 3" xfId="46142"/>
    <cellStyle name="警告文本 2 6" xfId="46143"/>
    <cellStyle name="警告文本 2 7" xfId="46144"/>
    <cellStyle name="警告文本 3" xfId="46145"/>
    <cellStyle name="輸出 2 4 2 3 4 3" xfId="46146"/>
    <cellStyle name="警告文本 3 2" xfId="46147"/>
    <cellStyle name="警告文本 3 3" xfId="46148"/>
    <cellStyle name="警告文本 4" xfId="46149"/>
    <cellStyle name="警告文字" xfId="46150"/>
    <cellStyle name="警告文字 2 10" xfId="46151"/>
    <cellStyle name="警告文字 2 2" xfId="46152"/>
    <cellStyle name="警告文字 2 2 2 6" xfId="46153"/>
    <cellStyle name="警告文字 2 2 3" xfId="46154"/>
    <cellStyle name="警告文字 2 2 4" xfId="46155"/>
    <cellStyle name="警告文字 2 2 5" xfId="46156"/>
    <cellStyle name="警告文字 2 2 6" xfId="46157"/>
    <cellStyle name="警告文字 2 2 7" xfId="46158"/>
    <cellStyle name="警告文字 2 3" xfId="46159"/>
    <cellStyle name="警告文字 2 3 2" xfId="46160"/>
    <cellStyle name="警告文字 2 3 2 5" xfId="46161"/>
    <cellStyle name="警告文字 2 3 2 6" xfId="46162"/>
    <cellStyle name="警告文字 2 3 7" xfId="46163"/>
    <cellStyle name="警告文字 2 4" xfId="46164"/>
    <cellStyle name="警告文字 2 5 2" xfId="46165"/>
    <cellStyle name="警告文字 2 5 2 2 2" xfId="46166"/>
    <cellStyle name="千位分隔[0] 2 3 2 3" xfId="46167"/>
    <cellStyle name="警告文字 2 5 2 5" xfId="46168"/>
    <cellStyle name="요약 3 11 2" xfId="46169"/>
    <cellStyle name="警告文字 2 5 3" xfId="46170"/>
    <cellStyle name="요약 3 11 3" xfId="46171"/>
    <cellStyle name="警告文字 2 5 4" xfId="46172"/>
    <cellStyle name="警告文字 2 5 5" xfId="46173"/>
    <cellStyle name="警告文字 2 5 6" xfId="46174"/>
    <cellStyle name="警告文字 2 6 2 2" xfId="46175"/>
    <cellStyle name="警告文字 2 6 2 2 2" xfId="46176"/>
    <cellStyle name="警告文字 2 6 2 3" xfId="46177"/>
    <cellStyle name="千位分隔[0] 2 4 2 2" xfId="46178"/>
    <cellStyle name="警告文字 2 6 2 4" xfId="46179"/>
    <cellStyle name="요약 3 12 2" xfId="46180"/>
    <cellStyle name="警告文字 2 6 3" xfId="46181"/>
    <cellStyle name="警告文字 2 6 3 2" xfId="46182"/>
    <cellStyle name="요약 3 12 3" xfId="46183"/>
    <cellStyle name="警告文字 2 6 4" xfId="46184"/>
    <cellStyle name="警告文字 2 6 5" xfId="46185"/>
    <cellStyle name="警告文字 2 6 6" xfId="46186"/>
    <cellStyle name="警告文字 2 7 2" xfId="46187"/>
    <cellStyle name="警告文字 2 7 2 2" xfId="46188"/>
    <cellStyle name="警告文字 2 7 3" xfId="46189"/>
    <cellStyle name="警告文字 2 7 4" xfId="46190"/>
    <cellStyle name="警告文字 2 8 2" xfId="46191"/>
    <cellStyle name="警告文字 2 8 2 2" xfId="46192"/>
    <cellStyle name="警告文字 2 8 3" xfId="46193"/>
    <cellStyle name="警告文字 2 8 4" xfId="46194"/>
    <cellStyle name="警告文字 2 9 2" xfId="46195"/>
    <cellStyle name="警告文字 3" xfId="46196"/>
    <cellStyle name="警告文字 3 2" xfId="46197"/>
    <cellStyle name="警告文字 4 2" xfId="46198"/>
    <cellStyle name="警告文字 5 2" xfId="46199"/>
    <cellStyle name="警告文字 6" xfId="46200"/>
    <cellStyle name="警告文字 6 2" xfId="46201"/>
    <cellStyle name="警告文字 7" xfId="46202"/>
    <cellStyle name="警告文字 7 2" xfId="46203"/>
    <cellStyle name="警告文字 8" xfId="46204"/>
    <cellStyle name="警告文字 8 2" xfId="46205"/>
    <cellStyle name="警告文字 9" xfId="46206"/>
    <cellStyle name="警告文字 9 2" xfId="46207"/>
    <cellStyle name="連結的儲存格" xfId="46208"/>
    <cellStyle name="連結的儲存格 2 10" xfId="46209"/>
    <cellStyle name="連結的儲存格 2 11" xfId="46210"/>
    <cellStyle name="連結的儲存格 2 12" xfId="46211"/>
    <cellStyle name="連結的儲存格 2 14" xfId="46212"/>
    <cellStyle name="連結的儲存格 2 15" xfId="46213"/>
    <cellStyle name="連結的儲存格 2 2" xfId="46214"/>
    <cellStyle name="連結的儲存格 2 2 2" xfId="46215"/>
    <cellStyle name="連結的儲存格 2 2 2 2" xfId="46216"/>
    <cellStyle name="連結的儲存格 2 2 2 4" xfId="46217"/>
    <cellStyle name="連結的儲存格 2 2 3" xfId="46218"/>
    <cellStyle name="連結的儲存格 2 2 3 2" xfId="46219"/>
    <cellStyle name="連結的儲存格 2 2 4" xfId="46220"/>
    <cellStyle name="連結的儲存格 2 2 5" xfId="46221"/>
    <cellStyle name="輸出 9 2 4 2" xfId="46222"/>
    <cellStyle name="連結的儲存格 2 2 6" xfId="46223"/>
    <cellStyle name="連結的儲存格 2 2 8" xfId="46224"/>
    <cellStyle name="連結的儲存格 2 2 9" xfId="46225"/>
    <cellStyle name="連結的儲存格 2 4 2 2" xfId="46226"/>
    <cellStyle name="連結的儲存格 2 4 3 2" xfId="46227"/>
    <cellStyle name="連結的儲存格 2 4 4" xfId="46228"/>
    <cellStyle name="連結的儲存格 2 4 5" xfId="46229"/>
    <cellStyle name="連結的儲存格 2 5 2 2" xfId="46230"/>
    <cellStyle name="連結的儲存格 2 5 3" xfId="46231"/>
    <cellStyle name="連結的儲存格 2 5 3 2" xfId="46232"/>
    <cellStyle name="連結的儲存格 2 5 4" xfId="46233"/>
    <cellStyle name="連結的儲存格 2 5 5" xfId="46234"/>
    <cellStyle name="輸出 7 3 2" xfId="46235"/>
    <cellStyle name="連結的儲存格 2 5 6" xfId="46236"/>
    <cellStyle name="連結的儲存格 2 6 2 4" xfId="46237"/>
    <cellStyle name="連結的儲存格 2 6 4" xfId="46238"/>
    <cellStyle name="連結的儲存格 2 6 5" xfId="46239"/>
    <cellStyle name="輸出 7 4 2" xfId="46240"/>
    <cellStyle name="連結的儲存格 2 6 6" xfId="46241"/>
    <cellStyle name="좋음 2 2 3 3" xfId="46242"/>
    <cellStyle name="連結的儲存格 2 7 3" xfId="46243"/>
    <cellStyle name="連結的儲存格 2 7 4" xfId="46244"/>
    <cellStyle name="連結的儲存格 2 7 5" xfId="46245"/>
    <cellStyle name="連結的儲存格 2 8 3" xfId="46246"/>
    <cellStyle name="連結的儲存格 3" xfId="46247"/>
    <cellStyle name="連結的儲存格 3 2" xfId="46248"/>
    <cellStyle name="連結的儲存格 4" xfId="46249"/>
    <cellStyle name="連結的儲存格 4 2" xfId="46250"/>
    <cellStyle name="連結的儲存格 5" xfId="46251"/>
    <cellStyle name="連結的儲存格 6" xfId="46252"/>
    <cellStyle name="連結的儲存格 6 2" xfId="46253"/>
    <cellStyle name="連結的儲存格 7" xfId="46254"/>
    <cellStyle name="連結的儲存格 7 2" xfId="46255"/>
    <cellStyle name="連結的儲存格 9 2" xfId="46256"/>
    <cellStyle name="链接单元格 2 2 2" xfId="46257"/>
    <cellStyle name="链接单元格 2 2 2 2" xfId="46258"/>
    <cellStyle name="链接单元格 2 2 2 3" xfId="46259"/>
    <cellStyle name="链接单元格 2 2 2 4" xfId="46260"/>
    <cellStyle name="链接单元格 2 2 3" xfId="46261"/>
    <cellStyle name="链接单元格 2 2 4" xfId="46262"/>
    <cellStyle name="链接单元格 2 3" xfId="46263"/>
    <cellStyle name="链接单元格 2 3 2" xfId="46264"/>
    <cellStyle name="千位_pldt" xfId="46265"/>
    <cellStyle name="链接单元格 2 3 3" xfId="46266"/>
    <cellStyle name="链接单元格 2 4" xfId="46267"/>
    <cellStyle name="链接单元格 2 4 2" xfId="46268"/>
    <cellStyle name="链接单元格 2 4 3" xfId="46269"/>
    <cellStyle name="链接单元格 3 2 2" xfId="46270"/>
    <cellStyle name="链接单元格 3 3" xfId="46271"/>
    <cellStyle name="良い" xfId="46272"/>
    <cellStyle name="良い 2" xfId="46273"/>
    <cellStyle name="良い 2 2" xfId="46274"/>
    <cellStyle name="良い 2 2 2" xfId="46275"/>
    <cellStyle name="良い 2 2 3" xfId="46276"/>
    <cellStyle name="良い 2 3" xfId="46277"/>
    <cellStyle name="良い 3" xfId="46278"/>
    <cellStyle name="良い 3 2" xfId="46279"/>
    <cellStyle name="良い 3 3" xfId="46280"/>
    <cellStyle name="良い 4" xfId="46281"/>
    <cellStyle name="良い 4 2" xfId="46282"/>
    <cellStyle name="良い 4 3" xfId="46283"/>
    <cellStyle name="良い 5" xfId="46284"/>
    <cellStyle name="良い 6" xfId="46285"/>
    <cellStyle name="똿뗦먛귟 [0.00]_PRODUCT DETAIL Q1" xfId="46286"/>
    <cellStyle name="烹拳 [0]_laroux" xfId="46287"/>
    <cellStyle name="砯? [0]_HKG" xfId="46288"/>
    <cellStyle name="砯?[0]_laroux" xfId="46289"/>
    <cellStyle name="普通_pldt" xfId="46290"/>
    <cellStyle name="千分位 2" xfId="46291"/>
    <cellStyle name="千分位 3" xfId="46292"/>
    <cellStyle name="千分位 4" xfId="46293"/>
    <cellStyle name="千分位 5" xfId="46294"/>
    <cellStyle name="千分位_Addendum No. 4 CIX APPI-IV-4-Excess Rate" xfId="46295"/>
    <cellStyle name="千位分隔 2 2" xfId="46296"/>
    <cellStyle name="千位分隔 2 2 2 4" xfId="46297"/>
    <cellStyle name="千位分隔 2 2 3" xfId="46298"/>
    <cellStyle name="千位分隔 2 3" xfId="46299"/>
    <cellStyle name="千位分隔 2 4" xfId="46300"/>
    <cellStyle name="输出 2 2 6 8 2" xfId="46301"/>
    <cellStyle name="千位分隔 2 5" xfId="46302"/>
    <cellStyle name="千位分隔 3" xfId="46303"/>
    <cellStyle name="千位分隔 3 2" xfId="46304"/>
    <cellStyle name="千位分隔 3 2 2" xfId="46305"/>
    <cellStyle name="千位分隔 3 2 3" xfId="46306"/>
    <cellStyle name="千位分隔[0] 2" xfId="46307"/>
    <cellStyle name="千位分隔[0] 2 10" xfId="46308"/>
    <cellStyle name="千位分隔[0] 2 10 2" xfId="46309"/>
    <cellStyle name="千位分隔[0] 2 11" xfId="46310"/>
    <cellStyle name="千位分隔[0] 2 11 2" xfId="46311"/>
    <cellStyle name="千位分隔[0] 2 2 2 2 2" xfId="46312"/>
    <cellStyle name="千位分隔[0] 2 2 2 2 2 2" xfId="46313"/>
    <cellStyle name="千位分隔[0] 2 2 2 2 3 2" xfId="46314"/>
    <cellStyle name="千位分隔[0] 2 2 2 2 4 2" xfId="46315"/>
    <cellStyle name="注释 2 5 2" xfId="46316"/>
    <cellStyle name="千位分隔[0] 2 2 2 2 5" xfId="46317"/>
    <cellStyle name="千位分隔[0] 2 2 2 3" xfId="46318"/>
    <cellStyle name="千位分隔[0] 2 2 2 3 2" xfId="46319"/>
    <cellStyle name="千位分隔[0] 2 2 2 4" xfId="46320"/>
    <cellStyle name="千位分隔[0] 2 2 2 4 2" xfId="46321"/>
    <cellStyle name="千位分隔[0] 2 2 2 5" xfId="46322"/>
    <cellStyle name="千位分隔[0] 2 2 2 5 2" xfId="46323"/>
    <cellStyle name="千位分隔[0] 2 2 2 6" xfId="46324"/>
    <cellStyle name="千位分隔[0] 2 2 3 2" xfId="46325"/>
    <cellStyle name="千位分隔[0] 2 2 3 3" xfId="46326"/>
    <cellStyle name="千位分隔[0] 2 2 3 3 2" xfId="46327"/>
    <cellStyle name="千位分隔[0] 2 2 3 4" xfId="46328"/>
    <cellStyle name="입력 2 3 8" xfId="46329"/>
    <cellStyle name="千位分隔[0] 2 2 3 4 2" xfId="46330"/>
    <cellStyle name="千位分隔[0] 2 2 3 5" xfId="46331"/>
    <cellStyle name="千位分隔[0] 2 2 6 2" xfId="46332"/>
    <cellStyle name="千位分隔[0] 2 2 7 2" xfId="46333"/>
    <cellStyle name="千位分隔[0] 2 3 2 2 2" xfId="46334"/>
    <cellStyle name="千位分隔[0] 2 3 2 3 2" xfId="46335"/>
    <cellStyle name="千位分隔[0] 2 3 3 2" xfId="46336"/>
    <cellStyle name="中等 2 7" xfId="46337"/>
    <cellStyle name="千位分隔[0] 2 3 6 2" xfId="46338"/>
    <cellStyle name="千位分隔[0] 2 4 2 2 2" xfId="46339"/>
    <cellStyle name="一般 11 2 3 2" xfId="46340"/>
    <cellStyle name="千位分隔[0] 2 4 2 3" xfId="46341"/>
    <cellStyle name="千位分隔[0] 2 4 2 3 2" xfId="46342"/>
    <cellStyle name="一般 11 2 3 3" xfId="46343"/>
    <cellStyle name="千位分隔[0] 2 4 2 4" xfId="46344"/>
    <cellStyle name="千位分隔[0] 2 4 2 4 2" xfId="46345"/>
    <cellStyle name="千位分隔[0] 2 4 2 5" xfId="46346"/>
    <cellStyle name="千位分隔[0] 2 4 3 2" xfId="46347"/>
    <cellStyle name="千位分隔[0] 2 4 5 2" xfId="46348"/>
    <cellStyle name="千位分隔[0] 2 4 6 2" xfId="46349"/>
    <cellStyle name="千位分隔[0] 2 5 2 2" xfId="46350"/>
    <cellStyle name="千位分隔[0] 2 5 2 2 2" xfId="46351"/>
    <cellStyle name="一般 11 3 3 2" xfId="46352"/>
    <cellStyle name="千位分隔[0] 2 5 2 3" xfId="46353"/>
    <cellStyle name="千位分隔[0] 2 5 2 3 2" xfId="46354"/>
    <cellStyle name="一般 11 3 3 3" xfId="46355"/>
    <cellStyle name="千位分隔[0] 2 5 2 4" xfId="46356"/>
    <cellStyle name="千位分隔[0] 2 5 2 4 2" xfId="46357"/>
    <cellStyle name="千位分隔[0] 2 5 2 5" xfId="46358"/>
    <cellStyle name="千位分隔[0] 2 5 3" xfId="46359"/>
    <cellStyle name="千位分隔[0] 2 5 3 2" xfId="46360"/>
    <cellStyle name="千位分隔[0] 2 5 5 2" xfId="46361"/>
    <cellStyle name="千位分隔[0] 2 6 2" xfId="46362"/>
    <cellStyle name="千位分隔[0] 2 6 2 2" xfId="46363"/>
    <cellStyle name="千位分隔[0] 2 6 2 2 2" xfId="46364"/>
    <cellStyle name="一般 11 4 3 2" xfId="46365"/>
    <cellStyle name="千位分隔[0] 2 6 2 3" xfId="46366"/>
    <cellStyle name="千位分隔[0] 2 6 2 3 2" xfId="46367"/>
    <cellStyle name="一般 11 4 3 3" xfId="46368"/>
    <cellStyle name="千位分隔[0] 2 6 2 4" xfId="46369"/>
    <cellStyle name="千位分隔[0] 2 6 2 4 2" xfId="46370"/>
    <cellStyle name="千位分隔[0] 2 6 2 5" xfId="46371"/>
    <cellStyle name="千位分隔[0] 2 6 3" xfId="46372"/>
    <cellStyle name="千位分隔[0] 2 6 3 2" xfId="46373"/>
    <cellStyle name="千位分隔[0] 2 6 4" xfId="46374"/>
    <cellStyle name="千位分隔[0] 2 6 4 2" xfId="46375"/>
    <cellStyle name="千位分隔[0] 2 6 5 2" xfId="46376"/>
    <cellStyle name="千位分隔[0] 2 7 2 2" xfId="46377"/>
    <cellStyle name="千位分隔[0] 2 7 4" xfId="46378"/>
    <cellStyle name="千位分隔[0] 2 7 5" xfId="46379"/>
    <cellStyle name="千位分隔[0] 2 8 2" xfId="46380"/>
    <cellStyle name="千位分隔[0] 2 9 2" xfId="46381"/>
    <cellStyle name="千位分隔[0] 3" xfId="46382"/>
    <cellStyle name="千位分隔[0] 3 2" xfId="46383"/>
    <cellStyle name="强调文字颜色 1 2 2 2 2" xfId="46384"/>
    <cellStyle name="强调文字颜色 1 2 2 2 3" xfId="46385"/>
    <cellStyle name="强调文字颜色 1 2 2 3" xfId="46386"/>
    <cellStyle name="輸入 2 4 3 2 5" xfId="46387"/>
    <cellStyle name="强调文字颜色 1 2 3 2" xfId="46388"/>
    <cellStyle name="輸入 2 4 3 2 6" xfId="46389"/>
    <cellStyle name="强调文字颜色 1 2 3 3" xfId="46390"/>
    <cellStyle name="强调文字颜色 1 2 7" xfId="46391"/>
    <cellStyle name="强调文字颜色 2 4" xfId="46392"/>
    <cellStyle name="强调文字颜色 3 2 2" xfId="46393"/>
    <cellStyle name="强调文字颜色 3 2 2 2" xfId="46394"/>
    <cellStyle name="强调文字颜色 3 2 2 2 2" xfId="46395"/>
    <cellStyle name="强调文字颜色 3 2 2 3" xfId="46396"/>
    <cellStyle name="제목 4 5 2" xfId="46397"/>
    <cellStyle name="强调文字颜色 3 2 2 4" xfId="46398"/>
    <cellStyle name="제목 4 5 3" xfId="46399"/>
    <cellStyle name="强调文字颜色 3 2 2 5" xfId="46400"/>
    <cellStyle name="强调文字颜色 3 2 2 6" xfId="46401"/>
    <cellStyle name="强调文字颜色 3 2 4 2" xfId="46402"/>
    <cellStyle name="强调文字颜色 3 2 4 3" xfId="46403"/>
    <cellStyle name="强调文字颜色 3 2 6" xfId="46404"/>
    <cellStyle name="强调文字颜色 3 2 7" xfId="46405"/>
    <cellStyle name="强调文字颜色 3 4" xfId="46406"/>
    <cellStyle name="입력 2 2 2 4 10" xfId="46407"/>
    <cellStyle name="强调文字颜色 4 2 2" xfId="46408"/>
    <cellStyle name="强调文字颜色 4 2 2 2" xfId="46409"/>
    <cellStyle name="强调文字颜色 4 2 2 2 2" xfId="46410"/>
    <cellStyle name="强调文字颜色 4 2 2 2 3" xfId="46411"/>
    <cellStyle name="强调文字颜色 4 2 2 2 4" xfId="46412"/>
    <cellStyle name="强调文字颜色 4 2 2 3" xfId="46413"/>
    <cellStyle name="强调文字颜色 4 2 2 4" xfId="46414"/>
    <cellStyle name="輸入 2 3 6 3" xfId="46415"/>
    <cellStyle name="强调文字颜色 4 2 2 6" xfId="46416"/>
    <cellStyle name="强调文字颜色 4 2 3" xfId="46417"/>
    <cellStyle name="输入 2 2 2 6" xfId="46418"/>
    <cellStyle name="强调文字颜色 4 2 3 2" xfId="46419"/>
    <cellStyle name="输入 2 2 2 7" xfId="46420"/>
    <cellStyle name="强调文字颜色 4 2 3 3" xfId="46421"/>
    <cellStyle name="强调文字颜色 4 2 4" xfId="46422"/>
    <cellStyle name="强调文字颜色 4 2 4 2" xfId="46423"/>
    <cellStyle name="强调文字颜色 4 2 4 3" xfId="46424"/>
    <cellStyle name="强调文字颜色 4 2 7" xfId="46425"/>
    <cellStyle name="强调文字颜色 4 4" xfId="46426"/>
    <cellStyle name="輸入 2 7 4 2 5 3" xfId="46427"/>
    <cellStyle name="强调文字颜色 5 2" xfId="46428"/>
    <cellStyle name="强调文字颜色 5 2 2" xfId="46429"/>
    <cellStyle name="强调文字颜色 5 2 2 2" xfId="46430"/>
    <cellStyle name="强调文字颜色 5 2 2 2 2" xfId="46431"/>
    <cellStyle name="强调文字颜色 5 2 2 2 3" xfId="46432"/>
    <cellStyle name="强调文字颜色 5 2 2 2 4" xfId="46433"/>
    <cellStyle name="强调文字颜色 5 2 2 3" xfId="46434"/>
    <cellStyle name="强调文字颜色 5 2 2 4" xfId="46435"/>
    <cellStyle name="强调文字颜色 5 2 2 5" xfId="46436"/>
    <cellStyle name="强调文字颜色 5 2 2 6" xfId="46437"/>
    <cellStyle name="强调文字颜色 5 2 2 7" xfId="46438"/>
    <cellStyle name="强调文字颜色 5 2 3" xfId="46439"/>
    <cellStyle name="强调文字颜色 5 2 4" xfId="46440"/>
    <cellStyle name="强调文字颜色 5 2 4 2" xfId="46441"/>
    <cellStyle name="强调文字颜色 5 2 4 3" xfId="46442"/>
    <cellStyle name="输出 6 2" xfId="46443"/>
    <cellStyle name="强调文字颜色 5 2 5" xfId="46444"/>
    <cellStyle name="注释 2 3 10 2" xfId="46445"/>
    <cellStyle name="输出 6 3" xfId="46446"/>
    <cellStyle name="强调文字颜色 5 2 6" xfId="46447"/>
    <cellStyle name="强调文字颜色 5 3" xfId="46448"/>
    <cellStyle name="强调文字颜色 5 4" xfId="46449"/>
    <cellStyle name="輸入 2 7 4 2 6 3" xfId="46450"/>
    <cellStyle name="强调文字颜色 6 2" xfId="46451"/>
    <cellStyle name="强调文字颜色 6 2 2 2 2" xfId="46452"/>
    <cellStyle name="强调文字颜色 6 2 2 2 3" xfId="46453"/>
    <cellStyle name="强调文字颜色 6 2 2 2 4" xfId="46454"/>
    <cellStyle name="强调文字颜色 6 2 2 4" xfId="46455"/>
    <cellStyle name="强调文字颜色 6 2 2 5" xfId="46456"/>
    <cellStyle name="强调文字颜色 6 2 2 6" xfId="46457"/>
    <cellStyle name="强调文字颜色 6 2 3" xfId="46458"/>
    <cellStyle name="强调文字颜色 6 2 3 2" xfId="46459"/>
    <cellStyle name="强调文字颜色 6 2 3 3" xfId="46460"/>
    <cellStyle name="强调文字颜色 6 2 4" xfId="46461"/>
    <cellStyle name="强调文字颜色 6 2 4 2" xfId="46462"/>
    <cellStyle name="强调文字颜色 6 2 4 3" xfId="46463"/>
    <cellStyle name="强调文字颜色 6 2 5" xfId="46464"/>
    <cellStyle name="强调文字颜色 6 2 6" xfId="46465"/>
    <cellStyle name="强调文字颜色 6 2 7" xfId="46466"/>
    <cellStyle name="强调文字颜色 6 3" xfId="46467"/>
    <cellStyle name="强调文字颜色 6 4" xfId="46468"/>
    <cellStyle name="日期描述 3 3" xfId="46469"/>
    <cellStyle name="輸入 2 4 3 2 2 2" xfId="46470"/>
    <cellStyle name="入力" xfId="46471"/>
    <cellStyle name="輸入 2 4 3 2 2 2 2" xfId="46472"/>
    <cellStyle name="入力 2" xfId="46473"/>
    <cellStyle name="輸入 2 4 3 2 2 2 3" xfId="46474"/>
    <cellStyle name="入力 3" xfId="46475"/>
    <cellStyle name="鱔 [0]_94褒瞳 (2)" xfId="46476"/>
    <cellStyle name="鱔_94褒瞳 (2)" xfId="46477"/>
    <cellStyle name="适中 2 2 2 2" xfId="46478"/>
    <cellStyle name="适中 2 2 2 3" xfId="46479"/>
    <cellStyle name="适中 2 2 2 4" xfId="46480"/>
    <cellStyle name="适中 2 2 3" xfId="46481"/>
    <cellStyle name="适中 2 2 4" xfId="46482"/>
    <cellStyle name="适中 2 2 5" xfId="46483"/>
    <cellStyle name="适中 2 2 6" xfId="46484"/>
    <cellStyle name="适中 2 2 7" xfId="46485"/>
    <cellStyle name="适中 2 3 2" xfId="46486"/>
    <cellStyle name="适中 2 3 3" xfId="46487"/>
    <cellStyle name="适中 2 4 2" xfId="46488"/>
    <cellStyle name="适中 2 4 3" xfId="46489"/>
    <cellStyle name="适中 2 5" xfId="46490"/>
    <cellStyle name="适中 2 6" xfId="46491"/>
    <cellStyle name="适中 2 7" xfId="46492"/>
    <cellStyle name="输出 2" xfId="46493"/>
    <cellStyle name="输出 2 10 2" xfId="46494"/>
    <cellStyle name="输出 2 10 3" xfId="46495"/>
    <cellStyle name="输出 2 11 3" xfId="46496"/>
    <cellStyle name="输出 2 17" xfId="46497"/>
    <cellStyle name="输出 2 2" xfId="46498"/>
    <cellStyle name="输出 2 2 10 2" xfId="46499"/>
    <cellStyle name="输出 2 2 11 2" xfId="46500"/>
    <cellStyle name="输出 2 2 12" xfId="46501"/>
    <cellStyle name="输出 2 2 12 2" xfId="46502"/>
    <cellStyle name="输出 2 2 13" xfId="46503"/>
    <cellStyle name="输出 2 2 13 2" xfId="46504"/>
    <cellStyle name="输出 2 2 16" xfId="46505"/>
    <cellStyle name="输出 2 2 17" xfId="46506"/>
    <cellStyle name="输出 2 2 2" xfId="46507"/>
    <cellStyle name="输出 2 2 2 10" xfId="46508"/>
    <cellStyle name="输出 2 2 2 10 2" xfId="46509"/>
    <cellStyle name="输出 2 2 2 12" xfId="46510"/>
    <cellStyle name="输出 2 2 2 12 2" xfId="46511"/>
    <cellStyle name="输出 2 2 2 12 3" xfId="46512"/>
    <cellStyle name="输出 2 2 2 13 2" xfId="46513"/>
    <cellStyle name="输出 2 2 2 13 3" xfId="46514"/>
    <cellStyle name="스타일 1 2 2" xfId="46515"/>
    <cellStyle name="输出 2 2 2 15" xfId="46516"/>
    <cellStyle name="输出 2 2 2 2" xfId="46517"/>
    <cellStyle name="输出 2 2 2 3" xfId="46518"/>
    <cellStyle name="输出 2 2 2 3 2 2" xfId="46519"/>
    <cellStyle name="输出 2 2 2 3 2 2 2" xfId="46520"/>
    <cellStyle name="输出 2 2 2 3 2 2 3" xfId="46521"/>
    <cellStyle name="输出 2 2 2 3 2 3 2" xfId="46522"/>
    <cellStyle name="输出 2 2 2 3 2 3 3" xfId="46523"/>
    <cellStyle name="输出 2 2 2 3 2 4" xfId="46524"/>
    <cellStyle name="输出 2 2 2 3 2 4 2" xfId="46525"/>
    <cellStyle name="输出 2 2 2 3 2 4 3" xfId="46526"/>
    <cellStyle name="输出 2 2 2 3 2 5 2" xfId="46527"/>
    <cellStyle name="输出 2 2 2 3 2 5 3" xfId="46528"/>
    <cellStyle name="输出 2 2 2 3 2 6 2" xfId="46529"/>
    <cellStyle name="输出 2 2 2 3 2 6 3" xfId="46530"/>
    <cellStyle name="输出 2 2 2 3 2 7 2" xfId="46531"/>
    <cellStyle name="输出 2 2 2 3 2 7 3" xfId="46532"/>
    <cellStyle name="输出 2 2 2 3 2 8 2" xfId="46533"/>
    <cellStyle name="输出 2 2 2 3 2 8 3" xfId="46534"/>
    <cellStyle name="输出 2 2 2 3 2 9" xfId="46535"/>
    <cellStyle name="输出 2 2 2 3 3" xfId="46536"/>
    <cellStyle name="输出 2 2 2 3 3 2" xfId="46537"/>
    <cellStyle name="输出 2 2 2 3 3 3" xfId="46538"/>
    <cellStyle name="输出 2 2 2 3 4" xfId="46539"/>
    <cellStyle name="输出 2 2 2 3 4 2" xfId="46540"/>
    <cellStyle name="输出 2 2 2 3 4 3" xfId="46541"/>
    <cellStyle name="输出 2 2 2 3 5" xfId="46542"/>
    <cellStyle name="输出 2 2 2 3 5 2" xfId="46543"/>
    <cellStyle name="输出 2 2 2 3 6 2" xfId="46544"/>
    <cellStyle name="输出 2 2 2 4" xfId="46545"/>
    <cellStyle name="输出 2 2 2 5" xfId="46546"/>
    <cellStyle name="输出 2 2 2 5 10" xfId="46547"/>
    <cellStyle name="输出 2 2 2 5 11" xfId="46548"/>
    <cellStyle name="輸出 5 2 2 3" xfId="46549"/>
    <cellStyle name="输出 2 2 2 5 2" xfId="46550"/>
    <cellStyle name="输出 2 2 2 5 2 2" xfId="46551"/>
    <cellStyle name="输出 2 2 2 5 3" xfId="46552"/>
    <cellStyle name="输出 2 2 2 5 3 2" xfId="46553"/>
    <cellStyle name="输出 2 2 2 5 3 3" xfId="46554"/>
    <cellStyle name="输出 2 2 2 5 4" xfId="46555"/>
    <cellStyle name="输出 2 2 2 5 4 2" xfId="46556"/>
    <cellStyle name="输出 2 2 2 5 4 3" xfId="46557"/>
    <cellStyle name="输出 2 2 2 5 5 2" xfId="46558"/>
    <cellStyle name="输出 2 2 2 5 5 3" xfId="46559"/>
    <cellStyle name="输出 2 2 2 5 6" xfId="46560"/>
    <cellStyle name="输出 2 2 2 5 7 2" xfId="46561"/>
    <cellStyle name="输出 2 2 2 5 7 3" xfId="46562"/>
    <cellStyle name="输出 2 2 2 5 8" xfId="46563"/>
    <cellStyle name="輸出 2 10 2 3" xfId="46564"/>
    <cellStyle name="输出 2 2 2 5 8 2" xfId="46565"/>
    <cellStyle name="輸出 2 10 2 4" xfId="46566"/>
    <cellStyle name="输出 2 2 2 5 8 3" xfId="46567"/>
    <cellStyle name="输出 2 2 2 5 9" xfId="46568"/>
    <cellStyle name="輸出 2 10 3 3" xfId="46569"/>
    <cellStyle name="输出 2 2 2 5 9 2" xfId="46570"/>
    <cellStyle name="输出 2 2 2 5 9 3" xfId="46571"/>
    <cellStyle name="输出 2 2 2 6" xfId="46572"/>
    <cellStyle name="輸出 5 2 3 3" xfId="46573"/>
    <cellStyle name="輸出 2 7 5 2 2 3" xfId="46574"/>
    <cellStyle name="输出 2 2 2 6 2" xfId="46575"/>
    <cellStyle name="輸出 2 7 5 2 4 3" xfId="46576"/>
    <cellStyle name="输出 2 2 2 8 2" xfId="46577"/>
    <cellStyle name="輸出 2 3 7 2" xfId="46578"/>
    <cellStyle name="输出 2 2 2 9" xfId="46579"/>
    <cellStyle name="輸出 2 7 5 2 5 3" xfId="46580"/>
    <cellStyle name="输出 2 2 2 9 2" xfId="46581"/>
    <cellStyle name="输出 2 2 2 9 3" xfId="46582"/>
    <cellStyle name="输出 2 2 3" xfId="46583"/>
    <cellStyle name="输出 2 2 3 2" xfId="46584"/>
    <cellStyle name="输出 2 2 3 2 2" xfId="46585"/>
    <cellStyle name="输出 2 2 3 2 3" xfId="46586"/>
    <cellStyle name="输出 2 2 4 10" xfId="46587"/>
    <cellStyle name="输出 2 2 4 10 2" xfId="46588"/>
    <cellStyle name="输出 2 2 4 11" xfId="46589"/>
    <cellStyle name="输出 2 2 4 12" xfId="46590"/>
    <cellStyle name="输出 2 2 4 2" xfId="46591"/>
    <cellStyle name="输出 2 2 4 2 10" xfId="46592"/>
    <cellStyle name="输出 2 2 4 2 3 2" xfId="46593"/>
    <cellStyle name="输出 2 2 4 2 4" xfId="46594"/>
    <cellStyle name="输出 2 2 4 2 4 2" xfId="46595"/>
    <cellStyle name="输出 2 2 4 2 4 3" xfId="46596"/>
    <cellStyle name="输出 2 2 4 2 5" xfId="46597"/>
    <cellStyle name="输出 2 2 4 2 5 2" xfId="46598"/>
    <cellStyle name="输出 2 2 4 2 7" xfId="46599"/>
    <cellStyle name="输出 2 2 4 2 7 2" xfId="46600"/>
    <cellStyle name="输出 2 2 4 2 8" xfId="46601"/>
    <cellStyle name="输出 2 2 4 3" xfId="46602"/>
    <cellStyle name="输出 2 2 4 4" xfId="46603"/>
    <cellStyle name="输出 2 2 4 4 2" xfId="46604"/>
    <cellStyle name="输出 2 2 4 4 3" xfId="46605"/>
    <cellStyle name="輸入 2 12 6" xfId="46606"/>
    <cellStyle name="输出 2 2 4 5 2" xfId="46607"/>
    <cellStyle name="輸入 2 12 7" xfId="46608"/>
    <cellStyle name="输出 2 2 4 5 3" xfId="46609"/>
    <cellStyle name="输出 2 2 4 6 2" xfId="46610"/>
    <cellStyle name="输出 2 2 4 7" xfId="46611"/>
    <cellStyle name="输出 2 2 4 7 2" xfId="46612"/>
    <cellStyle name="输出 2 2 4 7 3" xfId="46613"/>
    <cellStyle name="输出 2 2 4 8" xfId="46614"/>
    <cellStyle name="输出 2 2 4 8 2" xfId="46615"/>
    <cellStyle name="输出 2 2 4 8 3" xfId="46616"/>
    <cellStyle name="输出 2 2 4 9" xfId="46617"/>
    <cellStyle name="输出 2 2 4 9 2" xfId="46618"/>
    <cellStyle name="输出 2 2 4 9 3" xfId="46619"/>
    <cellStyle name="输出 2 2 5 2 3" xfId="46620"/>
    <cellStyle name="输出 2 2 6 10" xfId="46621"/>
    <cellStyle name="输出 2 2 6 11" xfId="46622"/>
    <cellStyle name="输出 2 2 6 2" xfId="46623"/>
    <cellStyle name="输出 2 2 6 3" xfId="46624"/>
    <cellStyle name="输出 2 2 6 3 2" xfId="46625"/>
    <cellStyle name="输出 2 2 6 3 3" xfId="46626"/>
    <cellStyle name="输出 2 2 6 4" xfId="46627"/>
    <cellStyle name="输入 2 2 4 11" xfId="46628"/>
    <cellStyle name="输出 2 2 6 4 3" xfId="46629"/>
    <cellStyle name="输出 2 2 6 5" xfId="46630"/>
    <cellStyle name="输出 2 2 6 5 2" xfId="46631"/>
    <cellStyle name="输出 2 2 6 5 3" xfId="46632"/>
    <cellStyle name="输出 2 2 6 6" xfId="46633"/>
    <cellStyle name="输出 2 2 6 6 2" xfId="46634"/>
    <cellStyle name="输出 2 2 6 6 3" xfId="46635"/>
    <cellStyle name="输出 2 2 6 7" xfId="46636"/>
    <cellStyle name="输出 2 2 6 8" xfId="46637"/>
    <cellStyle name="输出 2 2 6 8 3" xfId="46638"/>
    <cellStyle name="输出 2 2 6 9" xfId="46639"/>
    <cellStyle name="输出 2 2 6 9 2" xfId="46640"/>
    <cellStyle name="输出 2 2 6 9 3" xfId="46641"/>
    <cellStyle name="输出 2 2 7 2" xfId="46642"/>
    <cellStyle name="输出 2 2 7 3" xfId="46643"/>
    <cellStyle name="输出 2 2 8 2" xfId="46644"/>
    <cellStyle name="输出 2 2 8 3" xfId="46645"/>
    <cellStyle name="输出 2 3" xfId="46646"/>
    <cellStyle name="输出 2 3 2" xfId="46647"/>
    <cellStyle name="输出 2 3 2 2" xfId="46648"/>
    <cellStyle name="输出 2 3 2 3" xfId="46649"/>
    <cellStyle name="输出 2 3 3" xfId="46650"/>
    <cellStyle name="输出 2 4" xfId="46651"/>
    <cellStyle name="输出 2 4 10" xfId="46652"/>
    <cellStyle name="输出 2 4 10 2" xfId="46653"/>
    <cellStyle name="输出 2 4 11" xfId="46654"/>
    <cellStyle name="输出 2 4 12" xfId="46655"/>
    <cellStyle name="输出 2 4 2" xfId="46656"/>
    <cellStyle name="输出 2 4 2 10" xfId="46657"/>
    <cellStyle name="输出 2 4 2 8 2" xfId="46658"/>
    <cellStyle name="输出 2 4 2 8 3" xfId="46659"/>
    <cellStyle name="輸出 2 5 7 2" xfId="46660"/>
    <cellStyle name="输出 2 4 2 9" xfId="46661"/>
    <cellStyle name="输出 2 4 2 9 2" xfId="46662"/>
    <cellStyle name="输出 2 4 2 9 3" xfId="46663"/>
    <cellStyle name="输出 2 5" xfId="46664"/>
    <cellStyle name="输出 2 5 2" xfId="46665"/>
    <cellStyle name="输出 2 5 2 2" xfId="46666"/>
    <cellStyle name="输出 2 6" xfId="46667"/>
    <cellStyle name="输出 2 6 10" xfId="46668"/>
    <cellStyle name="输出 2 6 10 2" xfId="46669"/>
    <cellStyle name="输出 2 6 10 3" xfId="46670"/>
    <cellStyle name="输出 2 6 11" xfId="46671"/>
    <cellStyle name="输出 2 6 2" xfId="46672"/>
    <cellStyle name="输出 2 6 2 2" xfId="46673"/>
    <cellStyle name="输出 2 6 3" xfId="46674"/>
    <cellStyle name="输出 2 7" xfId="46675"/>
    <cellStyle name="输出 2 7 2" xfId="46676"/>
    <cellStyle name="입력 3 2 2" xfId="46677"/>
    <cellStyle name="输出 2 7 3" xfId="46678"/>
    <cellStyle name="输出 2 8" xfId="46679"/>
    <cellStyle name="一般 8 2 7" xfId="46680"/>
    <cellStyle name="输出 2 8 2" xfId="46681"/>
    <cellStyle name="输出 2 9" xfId="46682"/>
    <cellStyle name="一般 8 3 7" xfId="46683"/>
    <cellStyle name="输出 2 9 2" xfId="46684"/>
    <cellStyle name="输出 3" xfId="46685"/>
    <cellStyle name="输出 3 2" xfId="46686"/>
    <cellStyle name="输出 3 2 2" xfId="46687"/>
    <cellStyle name="输出 3 3" xfId="46688"/>
    <cellStyle name="输出 3 3 2" xfId="46689"/>
    <cellStyle name="输出 3 3 3" xfId="46690"/>
    <cellStyle name="输出 3 4" xfId="46691"/>
    <cellStyle name="输出 4" xfId="46692"/>
    <cellStyle name="输出 4 2" xfId="46693"/>
    <cellStyle name="输出 4 3" xfId="46694"/>
    <cellStyle name="输出 5" xfId="46695"/>
    <cellStyle name="输出 5 2" xfId="46696"/>
    <cellStyle name="输出 5 3" xfId="46697"/>
    <cellStyle name="输出 6" xfId="46698"/>
    <cellStyle name="输入 2 10" xfId="46699"/>
    <cellStyle name="输入 2 10 2" xfId="46700"/>
    <cellStyle name="输入 2 10 3" xfId="46701"/>
    <cellStyle name="输入 2 11 2" xfId="46702"/>
    <cellStyle name="注释 2 2 3 2 4" xfId="46703"/>
    <cellStyle name="輸入 6 2 2" xfId="46704"/>
    <cellStyle name="输入 2 12 2" xfId="46705"/>
    <cellStyle name="注释 2 2 3 2 5" xfId="46706"/>
    <cellStyle name="輸入 6 2 3" xfId="46707"/>
    <cellStyle name="输入 2 12 3" xfId="46708"/>
    <cellStyle name="輸入 6 3" xfId="46709"/>
    <cellStyle name="输入 2 13" xfId="46710"/>
    <cellStyle name="輸入 6 3 3" xfId="46711"/>
    <cellStyle name="输入 2 13 3" xfId="46712"/>
    <cellStyle name="輸入 6 4" xfId="46713"/>
    <cellStyle name="输入 2 14" xfId="46714"/>
    <cellStyle name="輸入 6 4 3" xfId="46715"/>
    <cellStyle name="输入 2 14 3" xfId="46716"/>
    <cellStyle name="輸入 6 5" xfId="46717"/>
    <cellStyle name="输入 2 15" xfId="46718"/>
    <cellStyle name="輸入 6 6" xfId="46719"/>
    <cellStyle name="输入 2 16" xfId="46720"/>
    <cellStyle name="输入 2 18" xfId="46721"/>
    <cellStyle name="输入 2 2 13 2" xfId="46722"/>
    <cellStyle name="输入 2 2 16" xfId="46723"/>
    <cellStyle name="输入 2 2 17" xfId="46724"/>
    <cellStyle name="输入 2 2 18" xfId="46725"/>
    <cellStyle name="输入 2 2 2" xfId="46726"/>
    <cellStyle name="输入 2 2 2 3 10" xfId="46727"/>
    <cellStyle name="输入 2 2 2 3 10 2" xfId="46728"/>
    <cellStyle name="输入 2 2 2 3 10 3" xfId="46729"/>
    <cellStyle name="输入 2 2 2 3 11" xfId="46730"/>
    <cellStyle name="输入 2 2 2 3 12" xfId="46731"/>
    <cellStyle name="输入 2 2 2 3 2 10" xfId="46732"/>
    <cellStyle name="输入 2 2 2 3 2 11" xfId="46733"/>
    <cellStyle name="输入 2 2 2 3 2 2 2" xfId="46734"/>
    <cellStyle name="输入 2 2 2 3 2 2 3" xfId="46735"/>
    <cellStyle name="输入 2 2 2 3 2 3 2" xfId="46736"/>
    <cellStyle name="输入 2 2 2 3 2 3 3" xfId="46737"/>
    <cellStyle name="輸出 2 3 3 3 2 3" xfId="46738"/>
    <cellStyle name="输入 2 2 2 3 2 9 2" xfId="46739"/>
    <cellStyle name="輸出 2 3 3 3 2 4" xfId="46740"/>
    <cellStyle name="输入 2 2 2 3 2 9 3" xfId="46741"/>
    <cellStyle name="輸出 2 6 5 3" xfId="46742"/>
    <cellStyle name="输入 2 2 2 3 3 2" xfId="46743"/>
    <cellStyle name="輸出 2 6 5 4" xfId="46744"/>
    <cellStyle name="输入 2 2 2 3 3 3" xfId="46745"/>
    <cellStyle name="输入 2 2 2 3 4" xfId="46746"/>
    <cellStyle name="輸出 2 6 6 3" xfId="46747"/>
    <cellStyle name="输入 2 2 2 3 4 2" xfId="46748"/>
    <cellStyle name="輸出 2 6 6 4" xfId="46749"/>
    <cellStyle name="输入 2 2 2 3 4 3" xfId="46750"/>
    <cellStyle name="输入 2 2 2 3 5" xfId="46751"/>
    <cellStyle name="輸出 2 6 7 3" xfId="46752"/>
    <cellStyle name="输入 2 2 2 3 5 2" xfId="46753"/>
    <cellStyle name="输入 2 2 2 3 5 3" xfId="46754"/>
    <cellStyle name="输入 2 2 2 3 6 2" xfId="46755"/>
    <cellStyle name="输入 2 2 2 3 6 3" xfId="46756"/>
    <cellStyle name="输入 2 2 2 3 7 2" xfId="46757"/>
    <cellStyle name="输入 2 2 2 3 7 3" xfId="46758"/>
    <cellStyle name="输入 2 2 2 3 8" xfId="46759"/>
    <cellStyle name="输入 2 2 2 3 8 2" xfId="46760"/>
    <cellStyle name="输入 2 2 2 3 8 3" xfId="46761"/>
    <cellStyle name="输入 2 2 2 3 9" xfId="46762"/>
    <cellStyle name="输入 2 2 2 3 9 2" xfId="46763"/>
    <cellStyle name="输入 2 2 2 3 9 3" xfId="46764"/>
    <cellStyle name="요약 2 2 2 2 5 2" xfId="46765"/>
    <cellStyle name="输入 2 2 2 5 10" xfId="46766"/>
    <cellStyle name="요약 2 2 2 2 5 3" xfId="46767"/>
    <cellStyle name="输入 2 2 2 5 11" xfId="46768"/>
    <cellStyle name="输入 2 2 2 5 2" xfId="46769"/>
    <cellStyle name="输入 2 2 2 5 3 2" xfId="46770"/>
    <cellStyle name="输入 2 2 2 5 3 3" xfId="46771"/>
    <cellStyle name="输入 2 2 2 5 4 2" xfId="46772"/>
    <cellStyle name="输入 2 2 2 5 5" xfId="46773"/>
    <cellStyle name="输入 2 2 2 5 5 2" xfId="46774"/>
    <cellStyle name="输入 2 2 2 5 5 3" xfId="46775"/>
    <cellStyle name="输入 2 2 2 5 6" xfId="46776"/>
    <cellStyle name="输入 2 2 2 5 6 2" xfId="46777"/>
    <cellStyle name="输入 2 2 2 5 6 3" xfId="46778"/>
    <cellStyle name="输入 2 2 2 5 7" xfId="46779"/>
    <cellStyle name="输入 2 2 2 5 8" xfId="46780"/>
    <cellStyle name="樣式 1 11" xfId="46781"/>
    <cellStyle name="输入 2 2 2 5 8 2" xfId="46782"/>
    <cellStyle name="输入 2 2 2 5 8 3" xfId="46783"/>
    <cellStyle name="输入 2 2 2 5 9" xfId="46784"/>
    <cellStyle name="输入 2 2 2 5 9 2" xfId="46785"/>
    <cellStyle name="输入 2 2 2 5 9 3" xfId="46786"/>
    <cellStyle name="输入 2 2 2 7 3" xfId="46787"/>
    <cellStyle name="输入 2 2 2 8" xfId="46788"/>
    <cellStyle name="输入 2 2 2 8 2" xfId="46789"/>
    <cellStyle name="输入 2 2 2 8 3" xfId="46790"/>
    <cellStyle name="输入 2 2 2 9 3" xfId="46791"/>
    <cellStyle name="输入 2 2 3" xfId="46792"/>
    <cellStyle name="输入 2 2 3 2 3" xfId="46793"/>
    <cellStyle name="输入 2 2 4" xfId="46794"/>
    <cellStyle name="输入 2 2 4 11 3" xfId="46795"/>
    <cellStyle name="输入 2 2 4 12" xfId="46796"/>
    <cellStyle name="输入 2 2 4 13" xfId="46797"/>
    <cellStyle name="输入 2 2 4 2" xfId="46798"/>
    <cellStyle name="输入 2 2 4 2 10" xfId="46799"/>
    <cellStyle name="输入 2 2 4 2 11" xfId="46800"/>
    <cellStyle name="输入 2 2 4 2 5 2" xfId="46801"/>
    <cellStyle name="输入 2 2 4 2 6 2" xfId="46802"/>
    <cellStyle name="输入 2 2 4 2 7 2" xfId="46803"/>
    <cellStyle name="输入 2 2 4 2 8" xfId="46804"/>
    <cellStyle name="输入 2 2 4 3" xfId="46805"/>
    <cellStyle name="输入 2 2 4 4" xfId="46806"/>
    <cellStyle name="输入 2 2 4 4 3" xfId="46807"/>
    <cellStyle name="输入 2 2 4 5 2" xfId="46808"/>
    <cellStyle name="输入 2 2 4 5 3" xfId="46809"/>
    <cellStyle name="输入 2 2 4 6" xfId="46810"/>
    <cellStyle name="输入 2 2 4 6 2" xfId="46811"/>
    <cellStyle name="输入 2 2 4 7" xfId="46812"/>
    <cellStyle name="输入 2 2 4 7 2" xfId="46813"/>
    <cellStyle name="输入 2 2 4 7 3" xfId="46814"/>
    <cellStyle name="输入 2 2 4 8" xfId="46815"/>
    <cellStyle name="输入 2 2 4 8 2" xfId="46816"/>
    <cellStyle name="输入 2 2 4 8 3" xfId="46817"/>
    <cellStyle name="输入 2 2 4 9 2" xfId="46818"/>
    <cellStyle name="输入 2 2 4 9 3" xfId="46819"/>
    <cellStyle name="输入 2 2 5 2" xfId="46820"/>
    <cellStyle name="输入 2 2 5 2 2" xfId="46821"/>
    <cellStyle name="输入 2 2 5 2 3" xfId="46822"/>
    <cellStyle name="输入 2 2 6 2" xfId="46823"/>
    <cellStyle name="输入 2 2 6 3" xfId="46824"/>
    <cellStyle name="输入 2 2 6 4" xfId="46825"/>
    <cellStyle name="输入 2 2 6 6" xfId="46826"/>
    <cellStyle name="输入 2 2 6 8 2" xfId="46827"/>
    <cellStyle name="输入 2 2 6 8 3" xfId="46828"/>
    <cellStyle name="输入 2 2 6 9 2" xfId="46829"/>
    <cellStyle name="输入 2 2 6 9 3" xfId="46830"/>
    <cellStyle name="输入 2 2 7" xfId="46831"/>
    <cellStyle name="输入 2 2 7 2" xfId="46832"/>
    <cellStyle name="输入 2 2 8" xfId="46833"/>
    <cellStyle name="输入 2 2 8 2" xfId="46834"/>
    <cellStyle name="输入 2 2 8 3" xfId="46835"/>
    <cellStyle name="输入 2 2 9" xfId="46836"/>
    <cellStyle name="输入 2 2 9 2" xfId="46837"/>
    <cellStyle name="輸入 2 3 2 5 10 2" xfId="46838"/>
    <cellStyle name="输入 2 2 9 3" xfId="46839"/>
    <cellStyle name="输入 2 3 2" xfId="46840"/>
    <cellStyle name="輸入 2 7 4 2 2" xfId="46841"/>
    <cellStyle name="输入 2 3 2 3" xfId="46842"/>
    <cellStyle name="输入 2 3 3" xfId="46843"/>
    <cellStyle name="输入 2 4 10" xfId="46844"/>
    <cellStyle name="输入 2 4 10 2" xfId="46845"/>
    <cellStyle name="输入 2 4 10 3" xfId="46846"/>
    <cellStyle name="输入 2 4 11" xfId="46847"/>
    <cellStyle name="输入 2 4 11 2" xfId="46848"/>
    <cellStyle name="输入 2 4 12" xfId="46849"/>
    <cellStyle name="输入 2 4 13" xfId="46850"/>
    <cellStyle name="输入 2 4 2 10" xfId="46851"/>
    <cellStyle name="输入 2 4 2 11" xfId="46852"/>
    <cellStyle name="輸入 2 7 5 2 3 3" xfId="46853"/>
    <cellStyle name="输入 2 4 2 4 3" xfId="46854"/>
    <cellStyle name="輸入 2 7 5 2 4 2" xfId="46855"/>
    <cellStyle name="输入 2 4 2 5 2" xfId="46856"/>
    <cellStyle name="輸入 2 7 5 2 4 3" xfId="46857"/>
    <cellStyle name="输入 2 4 2 5 3" xfId="46858"/>
    <cellStyle name="輸入 2 7 5 2 5" xfId="46859"/>
    <cellStyle name="输入 2 4 2 6" xfId="46860"/>
    <cellStyle name="輸入 2 7 5 2 5 2" xfId="46861"/>
    <cellStyle name="输入 2 4 2 6 2" xfId="46862"/>
    <cellStyle name="輸入 2 7 5 2 5 3" xfId="46863"/>
    <cellStyle name="输入 2 4 2 6 3" xfId="46864"/>
    <cellStyle name="輸入 2 7 5 2 6" xfId="46865"/>
    <cellStyle name="输入 2 4 2 7" xfId="46866"/>
    <cellStyle name="輸入 2 7 5 2 6 2" xfId="46867"/>
    <cellStyle name="输入 2 4 2 7 2" xfId="46868"/>
    <cellStyle name="輸入 2 7 5 2 6 3" xfId="46869"/>
    <cellStyle name="输入 2 4 2 7 3" xfId="46870"/>
    <cellStyle name="輸入 2 7 5 2 7" xfId="46871"/>
    <cellStyle name="输入 2 4 2 8" xfId="46872"/>
    <cellStyle name="輸入 2 7 5 2 7 2" xfId="46873"/>
    <cellStyle name="输入 2 4 2 8 2" xfId="46874"/>
    <cellStyle name="輸入 2 7 5 2 7 3" xfId="46875"/>
    <cellStyle name="输入 2 4 2 8 3" xfId="46876"/>
    <cellStyle name="輸入 2 7 5 2 8" xfId="46877"/>
    <cellStyle name="輸入 2 5 7 2" xfId="46878"/>
    <cellStyle name="输入 2 4 2 9" xfId="46879"/>
    <cellStyle name="輸入 2 7 5 2 8 2" xfId="46880"/>
    <cellStyle name="输入 2 4 2 9 2" xfId="46881"/>
    <cellStyle name="輸入 2 7 5 2 8 3" xfId="46882"/>
    <cellStyle name="输入 2 4 2 9 3" xfId="46883"/>
    <cellStyle name="输入 2 4 3" xfId="46884"/>
    <cellStyle name="输入 2 4 3 2" xfId="46885"/>
    <cellStyle name="輸入 2 7 5 3 2" xfId="46886"/>
    <cellStyle name="输入 2 4 3 3" xfId="46887"/>
    <cellStyle name="输入 2 4 4" xfId="46888"/>
    <cellStyle name="输入 2 4 5" xfId="46889"/>
    <cellStyle name="输入 2 4 5 2" xfId="46890"/>
    <cellStyle name="輸入 2 7 5 5 2" xfId="46891"/>
    <cellStyle name="输入 2 4 5 3" xfId="46892"/>
    <cellStyle name="输入 2 4 6" xfId="46893"/>
    <cellStyle name="输入 2 4 6 2" xfId="46894"/>
    <cellStyle name="輸入 2 7 5 6 2" xfId="46895"/>
    <cellStyle name="输入 2 4 6 3" xfId="46896"/>
    <cellStyle name="输入 2 4 7" xfId="46897"/>
    <cellStyle name="输入 2 4 7 2" xfId="46898"/>
    <cellStyle name="輸入 2 7 5 7 2" xfId="46899"/>
    <cellStyle name="輸入 2 3 2 4 2 2" xfId="46900"/>
    <cellStyle name="输入 2 4 7 3" xfId="46901"/>
    <cellStyle name="输入 2 4 8" xfId="46902"/>
    <cellStyle name="输入 2 4 8 2" xfId="46903"/>
    <cellStyle name="輸入 2 7 5 8 2" xfId="46904"/>
    <cellStyle name="輸入 2 3 2 4 3 2" xfId="46905"/>
    <cellStyle name="输入 2 4 8 3" xfId="46906"/>
    <cellStyle name="输入 2 4 9" xfId="46907"/>
    <cellStyle name="输入 2 4 9 2" xfId="46908"/>
    <cellStyle name="輸入 2 7 5 9 2" xfId="46909"/>
    <cellStyle name="輸入 2 3 2 4 4 2" xfId="46910"/>
    <cellStyle name="输入 2 4 9 3" xfId="46911"/>
    <cellStyle name="输入 2 5 2" xfId="46912"/>
    <cellStyle name="输入 2 6" xfId="46913"/>
    <cellStyle name="输入 2 6 10" xfId="46914"/>
    <cellStyle name="输入 2 6 10 2" xfId="46915"/>
    <cellStyle name="输入 2 6 10 3" xfId="46916"/>
    <cellStyle name="输入 2 7" xfId="46917"/>
    <cellStyle name="输入 2 8" xfId="46918"/>
    <cellStyle name="输入 2 9" xfId="46919"/>
    <cellStyle name="输入 2 9 2" xfId="46920"/>
    <cellStyle name="输入 3 3 2" xfId="46921"/>
    <cellStyle name="输入 3 3 3" xfId="46922"/>
    <cellStyle name="输入右对齐的标签" xfId="46923"/>
    <cellStyle name="输入右对齐的标签 2" xfId="46924"/>
    <cellStyle name="輸出" xfId="46925"/>
    <cellStyle name="輸出 10" xfId="46926"/>
    <cellStyle name="輸出 10 2" xfId="46927"/>
    <cellStyle name="輸出 11" xfId="46928"/>
    <cellStyle name="輸出 11 2" xfId="46929"/>
    <cellStyle name="輸出 12" xfId="46930"/>
    <cellStyle name="輸出 12 2" xfId="46931"/>
    <cellStyle name="輸出 2" xfId="46932"/>
    <cellStyle name="輸出 2 10 2" xfId="46933"/>
    <cellStyle name="輸出 2 10 2 11" xfId="46934"/>
    <cellStyle name="輸出 2 10 2 2" xfId="46935"/>
    <cellStyle name="輸出 2 10 2 4 3" xfId="46936"/>
    <cellStyle name="輸出 2 10 2 5" xfId="46937"/>
    <cellStyle name="輸出 2 10 2 6" xfId="46938"/>
    <cellStyle name="輸出 2 10 2 7" xfId="46939"/>
    <cellStyle name="輸出 2 10 2 7 3" xfId="46940"/>
    <cellStyle name="輸出 2 10 2 8" xfId="46941"/>
    <cellStyle name="輸出 2 10 2 9" xfId="46942"/>
    <cellStyle name="輸出 2 10 2 9 2" xfId="46943"/>
    <cellStyle name="輸出 2 10 3 2" xfId="46944"/>
    <cellStyle name="輸出 2 10 4 2" xfId="46945"/>
    <cellStyle name="輸出 2 10 4 3" xfId="46946"/>
    <cellStyle name="輸出 2 10 5" xfId="46947"/>
    <cellStyle name="輸出 2 10 5 2" xfId="46948"/>
    <cellStyle name="輸出 2 10 6" xfId="46949"/>
    <cellStyle name="輸出 2 10 6 2" xfId="46950"/>
    <cellStyle name="輸出 2 10 6 3" xfId="46951"/>
    <cellStyle name="輸出 2 10 7" xfId="46952"/>
    <cellStyle name="輸出 2 10 8" xfId="46953"/>
    <cellStyle name="輸出 2 10 8 3" xfId="46954"/>
    <cellStyle name="輸出 2 10 9" xfId="46955"/>
    <cellStyle name="輸出 2 11" xfId="46956"/>
    <cellStyle name="輸出 2 12" xfId="46957"/>
    <cellStyle name="輸出 2 12 10" xfId="46958"/>
    <cellStyle name="輸出 2 12 2 10" xfId="46959"/>
    <cellStyle name="輸出 2 12 2 11" xfId="46960"/>
    <cellStyle name="輸出 2 12 2 2 2" xfId="46961"/>
    <cellStyle name="輸出 2 12 2 2 3" xfId="46962"/>
    <cellStyle name="輸出 2 12 2 3 2" xfId="46963"/>
    <cellStyle name="輸出 2 12 2 3 3" xfId="46964"/>
    <cellStyle name="輸出 2 12 2 4" xfId="46965"/>
    <cellStyle name="輸出 2 12 2 4 2" xfId="46966"/>
    <cellStyle name="輸出 2 12 2 4 3" xfId="46967"/>
    <cellStyle name="輸出 2 12 2 5" xfId="46968"/>
    <cellStyle name="輸出 2 12 2 5 2" xfId="46969"/>
    <cellStyle name="輸出 2 12 2 5 3" xfId="46970"/>
    <cellStyle name="輸出 2 12 2 6" xfId="46971"/>
    <cellStyle name="輸出 2 12 2 6 2" xfId="46972"/>
    <cellStyle name="輸出 2 12 2 6 3" xfId="46973"/>
    <cellStyle name="輸出 2 12 2 7" xfId="46974"/>
    <cellStyle name="輸出 2 12 2 7 2" xfId="46975"/>
    <cellStyle name="輸出 2 12 2 7 3" xfId="46976"/>
    <cellStyle name="輸出 2 12 2 8" xfId="46977"/>
    <cellStyle name="쉼표 [0] 2 2 2 2" xfId="46978"/>
    <cellStyle name="輸出 2 12 2 8 3" xfId="46979"/>
    <cellStyle name="輸出 2 12 2 9" xfId="46980"/>
    <cellStyle name="輸出 2 12 2 9 2" xfId="46981"/>
    <cellStyle name="쉼표 [0] 2 2 3 2" xfId="46982"/>
    <cellStyle name="輸出 2 12 2 9 3" xfId="46983"/>
    <cellStyle name="輸出 2 12 6" xfId="46984"/>
    <cellStyle name="輸出 2 12 6 2" xfId="46985"/>
    <cellStyle name="輸出 2 12 6 3" xfId="46986"/>
    <cellStyle name="輸出 2 12 7" xfId="46987"/>
    <cellStyle name="輸出 2 12 7 3" xfId="46988"/>
    <cellStyle name="輸出 2 12 9" xfId="46989"/>
    <cellStyle name="輸出 2 12 9 3" xfId="46990"/>
    <cellStyle name="輸出 2 13" xfId="46991"/>
    <cellStyle name="輸出 2 13 2" xfId="46992"/>
    <cellStyle name="輸出 2 13 3" xfId="46993"/>
    <cellStyle name="輸出 2 14" xfId="46994"/>
    <cellStyle name="輸出 2 2 2" xfId="46995"/>
    <cellStyle name="輸出 2 2 2 2" xfId="46996"/>
    <cellStyle name="輸出 2 2 2 2 2" xfId="46997"/>
    <cellStyle name="輸出 2 2 2 4 10" xfId="46998"/>
    <cellStyle name="輸出 2 2 2 4 2 2" xfId="46999"/>
    <cellStyle name="輸出 2 2 2 4 2 2 2" xfId="47000"/>
    <cellStyle name="輸出 2 2 2 4 2 3" xfId="47001"/>
    <cellStyle name="輸出 2 2 2 4 2 3 2" xfId="47002"/>
    <cellStyle name="輸出 2 2 2 4 2 5 3" xfId="47003"/>
    <cellStyle name="輸出 2 2 2 4 2 6 3" xfId="47004"/>
    <cellStyle name="輸出 2 2 2 4 2 7 3" xfId="47005"/>
    <cellStyle name="輸出 2 2 2 4 2 8 2" xfId="47006"/>
    <cellStyle name="輸出 2 2 2 4 2 8 3" xfId="47007"/>
    <cellStyle name="輸出 2 2 2 4 2 9 2" xfId="47008"/>
    <cellStyle name="輸出 2 2 2 4 2 9 3" xfId="47009"/>
    <cellStyle name="輸出 2 2 2 4 5" xfId="47010"/>
    <cellStyle name="輸出 2 2 2 4 6" xfId="47011"/>
    <cellStyle name="輸出 2 2 2 4 7" xfId="47012"/>
    <cellStyle name="輸出 2 2 2 4 8" xfId="47013"/>
    <cellStyle name="輸出 2 2 2 4 9" xfId="47014"/>
    <cellStyle name="輸出 2 2 2 5 2 10" xfId="47015"/>
    <cellStyle name="輸出 2 2 2 5 2 11" xfId="47016"/>
    <cellStyle name="輸出 2 2 2 5 2 3 2" xfId="47017"/>
    <cellStyle name="輸出 2 2 2 5 2 3 3" xfId="47018"/>
    <cellStyle name="輸出 2 2 2 5 2 7 3" xfId="47019"/>
    <cellStyle name="輸出 2 2 2 5 2 8 2" xfId="47020"/>
    <cellStyle name="輸出 2 2 2 5 2 8 3" xfId="47021"/>
    <cellStyle name="輸出 2 2 2 5 2 9 2" xfId="47022"/>
    <cellStyle name="輸出 2 2 2 5 2 9 3" xfId="47023"/>
    <cellStyle name="一般 8 6" xfId="47024"/>
    <cellStyle name="輸出 2 2 2 5 3 2" xfId="47025"/>
    <cellStyle name="一般 8 7" xfId="47026"/>
    <cellStyle name="輸出 2 2 2 5 3 3" xfId="47027"/>
    <cellStyle name="一般 9 7" xfId="47028"/>
    <cellStyle name="輸出 2 2 2 5 4 3" xfId="47029"/>
    <cellStyle name="輸出 2 2 2 5 7 2" xfId="47030"/>
    <cellStyle name="輸出 2 2 2 5 7 3" xfId="47031"/>
    <cellStyle name="着色 1 2" xfId="47032"/>
    <cellStyle name="輸出 2 2 2 5 8" xfId="47033"/>
    <cellStyle name="着色 1 2 2" xfId="47034"/>
    <cellStyle name="輸出 2 2 2 5 8 2" xfId="47035"/>
    <cellStyle name="輸出 2 2 2 5 9" xfId="47036"/>
    <cellStyle name="輸出 2 2 2 5 9 2" xfId="47037"/>
    <cellStyle name="輸出 2 2 3" xfId="47038"/>
    <cellStyle name="輸出 2 2 3 2" xfId="47039"/>
    <cellStyle name="輸出 2 2 3 3 11" xfId="47040"/>
    <cellStyle name="輸出 2 2 3 3 2 11" xfId="47041"/>
    <cellStyle name="輸出 2 2 3 3 2 4" xfId="47042"/>
    <cellStyle name="輸出 2 2 3 3 2 4 2" xfId="47043"/>
    <cellStyle name="輸出 2 2 3 3 2 4 3" xfId="47044"/>
    <cellStyle name="輸出 2 2 3 3 2 5" xfId="47045"/>
    <cellStyle name="輸出 2 2 3 3 2 5 2" xfId="47046"/>
    <cellStyle name="輸出 2 2 3 3 2 5 3" xfId="47047"/>
    <cellStyle name="輸出 2 2 3 3 2 7 2" xfId="47048"/>
    <cellStyle name="輸出 2 2 3 3 2 7 3" xfId="47049"/>
    <cellStyle name="輸出 2 2 3 3 6" xfId="47050"/>
    <cellStyle name="輸出 2 2 3 3 9" xfId="47051"/>
    <cellStyle name="輸出 2 2 4" xfId="47052"/>
    <cellStyle name="輸出 2 2 4 2" xfId="47053"/>
    <cellStyle name="輸出 2 2 5" xfId="47054"/>
    <cellStyle name="輸出 2 2 5 10" xfId="47055"/>
    <cellStyle name="輸出 2 2 5 11" xfId="47056"/>
    <cellStyle name="輸出 2 2 5 2" xfId="47057"/>
    <cellStyle name="輸出 2 2 5 2 2" xfId="47058"/>
    <cellStyle name="輸出 2 2 5 2 2 2" xfId="47059"/>
    <cellStyle name="輸出 2 2 5 2 2 3" xfId="47060"/>
    <cellStyle name="輸出 2 2 5 2 3" xfId="47061"/>
    <cellStyle name="輸出 2 2 5 2 3 2" xfId="47062"/>
    <cellStyle name="輸出 2 2 5 2 3 3" xfId="47063"/>
    <cellStyle name="輸出 2 2 5 2 4" xfId="47064"/>
    <cellStyle name="輸出 2 2 5 2 4 2" xfId="47065"/>
    <cellStyle name="輸出 2 2 5 2 4 3" xfId="47066"/>
    <cellStyle name="輸出 2 2 5 2 5" xfId="47067"/>
    <cellStyle name="輸出 2 2 5 2 5 2" xfId="47068"/>
    <cellStyle name="輸出 2 2 5 2 5 3" xfId="47069"/>
    <cellStyle name="輸出 2 2 5 2 6" xfId="47070"/>
    <cellStyle name="輸出 2 2 5 2 6 2" xfId="47071"/>
    <cellStyle name="輸出 2 2 5 2 7" xfId="47072"/>
    <cellStyle name="輸出 2 2 5 2 7 2" xfId="47073"/>
    <cellStyle name="輸出 2 2 5 2 7 3" xfId="47074"/>
    <cellStyle name="輸出 2 2 5 2 8" xfId="47075"/>
    <cellStyle name="輸出 2 2 5 2 8 2" xfId="47076"/>
    <cellStyle name="輸出 2 2 5 2 8 3" xfId="47077"/>
    <cellStyle name="輸出 2 2 6" xfId="47078"/>
    <cellStyle name="輸出 2 2 6 2" xfId="47079"/>
    <cellStyle name="輸出 2 2 6 2 10" xfId="47080"/>
    <cellStyle name="輸出 2 2 6 2 11" xfId="47081"/>
    <cellStyle name="輸出 2 2 6 2 2" xfId="47082"/>
    <cellStyle name="輸出 2 2 6 2 3" xfId="47083"/>
    <cellStyle name="輸出 2 2 6 2 4" xfId="47084"/>
    <cellStyle name="輸出 2 2 6 2 5" xfId="47085"/>
    <cellStyle name="輸出 2 2 6 2 6" xfId="47086"/>
    <cellStyle name="輸出 2 2 7" xfId="47087"/>
    <cellStyle name="輸出 2 2 8" xfId="47088"/>
    <cellStyle name="輸出 2 3" xfId="47089"/>
    <cellStyle name="輸出 2 3 2 2" xfId="47090"/>
    <cellStyle name="輸出 2 3 2 2 2" xfId="47091"/>
    <cellStyle name="輸出 2 3 2 3" xfId="47092"/>
    <cellStyle name="輸出 2 3 2 4" xfId="47093"/>
    <cellStyle name="輸出 2 3 2 4 11" xfId="47094"/>
    <cellStyle name="輸出 2 3 2 4 2 10" xfId="47095"/>
    <cellStyle name="輸出 2 3 2 4 2 2" xfId="47096"/>
    <cellStyle name="輸出 2 3 2 4 2 2 2" xfId="47097"/>
    <cellStyle name="輸出 2 3 2 4 2 2 3" xfId="47098"/>
    <cellStyle name="輸出 2 3 2 4 2 3" xfId="47099"/>
    <cellStyle name="輸出 2 3 2 4 2 3 2" xfId="47100"/>
    <cellStyle name="輸出 2 3 2 4 2 3 3" xfId="47101"/>
    <cellStyle name="輸出 2 3 2 4 2 4 2" xfId="47102"/>
    <cellStyle name="輸出 2 3 2 4 2 4 3" xfId="47103"/>
    <cellStyle name="輸出 2 3 2 4 2 5" xfId="47104"/>
    <cellStyle name="輸出 2 3 2 4 2 6" xfId="47105"/>
    <cellStyle name="輸出 2 3 2 4 2 7" xfId="47106"/>
    <cellStyle name="輸出 2 3 2 4 2 8" xfId="47107"/>
    <cellStyle name="輸出 2 3 2 4 2 9" xfId="47108"/>
    <cellStyle name="輸出 2 3 2 4 5 3" xfId="47109"/>
    <cellStyle name="輸出 2 3 2 4 6 3" xfId="47110"/>
    <cellStyle name="輸出 2 3 2 4 7 3" xfId="47111"/>
    <cellStyle name="輸出 2 3 2 4 9 3" xfId="47112"/>
    <cellStyle name="輸出 2 3 2 5 2 11" xfId="47113"/>
    <cellStyle name="輸出 2 3 2 5 2 3 2" xfId="47114"/>
    <cellStyle name="輸出 2 3 2 5 2 3 3" xfId="47115"/>
    <cellStyle name="輸出 2 3 2 5 2 4 2" xfId="47116"/>
    <cellStyle name="輸出 2 3 2 5 2 4 3" xfId="47117"/>
    <cellStyle name="輸出 2 3 2 5 2 5" xfId="47118"/>
    <cellStyle name="輸出 2 3 2 5 2 5 2" xfId="47119"/>
    <cellStyle name="輸出 2 3 2 5 2 5 3" xfId="47120"/>
    <cellStyle name="輸出 2 3 2 5 2 6" xfId="47121"/>
    <cellStyle name="輸出 2 3 2 5 2 6 2" xfId="47122"/>
    <cellStyle name="輸出 2 3 2 5 2 6 3" xfId="47123"/>
    <cellStyle name="輸出 2 3 2 5 2 7" xfId="47124"/>
    <cellStyle name="輸出 2 3 2 5 2 7 2" xfId="47125"/>
    <cellStyle name="輸出 2 3 2 5 2 7 3" xfId="47126"/>
    <cellStyle name="輸出 2 3 2 5 2 8" xfId="47127"/>
    <cellStyle name="輸出 2 3 2 5 2 8 2" xfId="47128"/>
    <cellStyle name="輸出 2 3 2 5 2 8 3" xfId="47129"/>
    <cellStyle name="輸出 2 3 2 5 2 9 2" xfId="47130"/>
    <cellStyle name="輸出 2 3 2 5 3 3" xfId="47131"/>
    <cellStyle name="輸出 2 3 2 5 4 3" xfId="47132"/>
    <cellStyle name="輸出 2 3 2 5 6 3" xfId="47133"/>
    <cellStyle name="輸出 2 3 2 5 7 3" xfId="47134"/>
    <cellStyle name="輸出 2 3 2 5 8 3" xfId="47135"/>
    <cellStyle name="輸出 2 3 2 5 9 3" xfId="47136"/>
    <cellStyle name="輸出 2 3 3 2" xfId="47137"/>
    <cellStyle name="輸出 2 3 3 3" xfId="47138"/>
    <cellStyle name="輸出 2 3 3 3 11" xfId="47139"/>
    <cellStyle name="輸出 2 3 3 3 2" xfId="47140"/>
    <cellStyle name="輸出 2 3 3 3 2 2" xfId="47141"/>
    <cellStyle name="輸出 2 3 3 3 2 2 3" xfId="47142"/>
    <cellStyle name="하이퍼링크 2 2" xfId="47143"/>
    <cellStyle name="輸出 2 3 3 3 2 3 3" xfId="47144"/>
    <cellStyle name="하이퍼링크 3 2" xfId="47145"/>
    <cellStyle name="輸出 2 3 3 3 2 4 3" xfId="47146"/>
    <cellStyle name="輸出 2 3 3 3 2 5" xfId="47147"/>
    <cellStyle name="하이퍼링크 4 2" xfId="47148"/>
    <cellStyle name="輸出 2 3 3 3 2 5 3" xfId="47149"/>
    <cellStyle name="輸出 2 3 3 3 2 6 3" xfId="47150"/>
    <cellStyle name="輸出 2 3 3 3 4 3" xfId="47151"/>
    <cellStyle name="輸出 2 3 3 3 5 3" xfId="47152"/>
    <cellStyle name="요약 2 2 2 7" xfId="47153"/>
    <cellStyle name="輸出 2 3 3 3 6 3" xfId="47154"/>
    <cellStyle name="輸出 2 3 3 3 7 3" xfId="47155"/>
    <cellStyle name="輸出 2 3 3 3 8 3" xfId="47156"/>
    <cellStyle name="輸出 2 3 3 3 9 3" xfId="47157"/>
    <cellStyle name="輸出 2 3 4" xfId="47158"/>
    <cellStyle name="輸出 2 3 5" xfId="47159"/>
    <cellStyle name="輸出 2 3 5 10" xfId="47160"/>
    <cellStyle name="輸出 2 3 5 11" xfId="47161"/>
    <cellStyle name="輸出 2 3 5 2" xfId="47162"/>
    <cellStyle name="輸出 2 3 5 2 10" xfId="47163"/>
    <cellStyle name="輸出 2 3 5 2 11" xfId="47164"/>
    <cellStyle name="輸出 2 3 5 2 2" xfId="47165"/>
    <cellStyle name="輸出 2 3 5 2 2 2" xfId="47166"/>
    <cellStyle name="輸出 2 3 5 2 2 3" xfId="47167"/>
    <cellStyle name="輸出 2 3 5 2 3" xfId="47168"/>
    <cellStyle name="輸入 2 4 2 3 2 9" xfId="47169"/>
    <cellStyle name="輸出 2 3 5 2 3 2" xfId="47170"/>
    <cellStyle name="輸出 2 3 5 2 3 3" xfId="47171"/>
    <cellStyle name="輸出 2 3 5 2 4" xfId="47172"/>
    <cellStyle name="輸出 2 3 5 2 4 2" xfId="47173"/>
    <cellStyle name="一般 3 2 2 2" xfId="47174"/>
    <cellStyle name="輸出 2 3 5 2 4 3" xfId="47175"/>
    <cellStyle name="輸出 2 3 5 2 5" xfId="47176"/>
    <cellStyle name="輸出 2 3 5 2 5 2" xfId="47177"/>
    <cellStyle name="輸出 2 3 5 2 5 3" xfId="47178"/>
    <cellStyle name="輸出 2 3 5 2 6" xfId="47179"/>
    <cellStyle name="輸出 2 3 5 2 6 2" xfId="47180"/>
    <cellStyle name="輸出 2 3 5 2 6 3" xfId="47181"/>
    <cellStyle name="輸出 2 3 5 2 7" xfId="47182"/>
    <cellStyle name="輸出 2 3 5 2 7 2" xfId="47183"/>
    <cellStyle name="輸出 2 3 5 2 7 3" xfId="47184"/>
    <cellStyle name="輸出 2 3 5 2 8" xfId="47185"/>
    <cellStyle name="輸出 2 3 5 2 8 2" xfId="47186"/>
    <cellStyle name="輸出 2 3 5 2 8 3" xfId="47187"/>
    <cellStyle name="輸出 2 3 5 3 2" xfId="47188"/>
    <cellStyle name="輸出 2 3 5 4 2" xfId="47189"/>
    <cellStyle name="輸出 2 3 5 5" xfId="47190"/>
    <cellStyle name="輸出 2 3 5 5 2" xfId="47191"/>
    <cellStyle name="輸出 2 3 5 6" xfId="47192"/>
    <cellStyle name="輸出 2 3 5 7" xfId="47193"/>
    <cellStyle name="輸出 2 3 5 7 2" xfId="47194"/>
    <cellStyle name="輸出 2 3 5 9" xfId="47195"/>
    <cellStyle name="輸出 2 3 6" xfId="47196"/>
    <cellStyle name="輸出 2 3 6 10" xfId="47197"/>
    <cellStyle name="輸出 2 3 6 2" xfId="47198"/>
    <cellStyle name="輸出 2 3 6 2 10" xfId="47199"/>
    <cellStyle name="輸出 2 3 6 2 11" xfId="47200"/>
    <cellStyle name="輸出 2 3 6 2 2" xfId="47201"/>
    <cellStyle name="輸出 2 3 6 2 2 2" xfId="47202"/>
    <cellStyle name="輸出 2 3 6 2 2 3" xfId="47203"/>
    <cellStyle name="輸出 2 3 6 2 3" xfId="47204"/>
    <cellStyle name="輸出 2 3 6 2 3 2" xfId="47205"/>
    <cellStyle name="輸出 2 3 6 2 4" xfId="47206"/>
    <cellStyle name="輸出 2 3 6 2 4 2" xfId="47207"/>
    <cellStyle name="輸出 2 3 6 2 5" xfId="47208"/>
    <cellStyle name="輸出 2 3 6 2 5 2" xfId="47209"/>
    <cellStyle name="輸出 2 3 6 2 6" xfId="47210"/>
    <cellStyle name="輸出 2 3 6 2 6 2" xfId="47211"/>
    <cellStyle name="一般 4 2 4 2" xfId="47212"/>
    <cellStyle name="輸出 2 3 6 2 6 3" xfId="47213"/>
    <cellStyle name="輸出 2 3 6 2 7" xfId="47214"/>
    <cellStyle name="輸出 2 3 6 2 7 2" xfId="47215"/>
    <cellStyle name="一般 4 2 5 2" xfId="47216"/>
    <cellStyle name="輸出 2 3 6 2 7 3" xfId="47217"/>
    <cellStyle name="輸出 2 3 6 2 8" xfId="47218"/>
    <cellStyle name="輸出 2 3 6 2 8 2" xfId="47219"/>
    <cellStyle name="輸出 2 3 6 2 8 3" xfId="47220"/>
    <cellStyle name="輸出 2 3 6 2 9" xfId="47221"/>
    <cellStyle name="輸出 2 3 6 2 9 3" xfId="47222"/>
    <cellStyle name="輸出 2 3 6 3" xfId="47223"/>
    <cellStyle name="輸出 2 3 6 4" xfId="47224"/>
    <cellStyle name="輸出 2 3 6 4 2" xfId="47225"/>
    <cellStyle name="輸出 2 3 6 5" xfId="47226"/>
    <cellStyle name="輸出 2 3 6 5 2" xfId="47227"/>
    <cellStyle name="輸出 2 3 6 6" xfId="47228"/>
    <cellStyle name="출력 2 3 2 2 3" xfId="47229"/>
    <cellStyle name="輸出 2 3 6 6 2" xfId="47230"/>
    <cellStyle name="輸出 2 3 6 7" xfId="47231"/>
    <cellStyle name="출력 2 3 2 3 3" xfId="47232"/>
    <cellStyle name="輸出 2 3 6 7 2" xfId="47233"/>
    <cellStyle name="輸出 2 3 6 8" xfId="47234"/>
    <cellStyle name="출력 2 3 2 4 3" xfId="47235"/>
    <cellStyle name="輸出 2 3 6 8 2" xfId="47236"/>
    <cellStyle name="輸出 2 3 6 9" xfId="47237"/>
    <cellStyle name="輸出 2 3 7" xfId="47238"/>
    <cellStyle name="輸出 2 3 7 3" xfId="47239"/>
    <cellStyle name="輸出 2 3 8" xfId="47240"/>
    <cellStyle name="輸出 2 4 2 3" xfId="47241"/>
    <cellStyle name="輸出 2 4 2 3 10" xfId="47242"/>
    <cellStyle name="輸出 2 4 2 3 11" xfId="47243"/>
    <cellStyle name="輸出 2 4 2 3 2 10" xfId="47244"/>
    <cellStyle name="輸出 2 4 2 3 2 2" xfId="47245"/>
    <cellStyle name="輸出 2 4 2 3 2 2 2" xfId="47246"/>
    <cellStyle name="輸出 2 4 2 3 2 2 3" xfId="47247"/>
    <cellStyle name="輸出 2 4 2 3 2 3" xfId="47248"/>
    <cellStyle name="輸出 2 4 2 3 2 3 2" xfId="47249"/>
    <cellStyle name="輸出 2 4 2 3 2 3 3" xfId="47250"/>
    <cellStyle name="輸出 2 4 2 3 2 5 2" xfId="47251"/>
    <cellStyle name="輸出 2 4 2 3 2 5 3" xfId="47252"/>
    <cellStyle name="一般 2 3 2 5" xfId="47253"/>
    <cellStyle name="輸出 2 4 2 3 2 7 2" xfId="47254"/>
    <cellStyle name="輸出 2 4 2 3 2 7 3" xfId="47255"/>
    <cellStyle name="輸出 2 4 2 3 2 8" xfId="47256"/>
    <cellStyle name="輸出 2 4 2 3 2 8 2" xfId="47257"/>
    <cellStyle name="輸出 2 4 2 3 2 8 3" xfId="47258"/>
    <cellStyle name="輸出 2 4 2 3 2 9" xfId="47259"/>
    <cellStyle name="輸出 2 4 2 3 2 9 2" xfId="47260"/>
    <cellStyle name="輸出 2 4 2 3 2 9 3" xfId="47261"/>
    <cellStyle name="輸出 2 4 2 3 3" xfId="47262"/>
    <cellStyle name="輸出 2 4 2 3 4" xfId="47263"/>
    <cellStyle name="輸出 2 4 2 3 4 2" xfId="47264"/>
    <cellStyle name="輸出 2 4 2 3 5" xfId="47265"/>
    <cellStyle name="輸出 2 4 2 3 5 2" xfId="47266"/>
    <cellStyle name="輸出 2 4 2 3 5 3" xfId="47267"/>
    <cellStyle name="輸出 2 4 3 2 10" xfId="47268"/>
    <cellStyle name="輸出 2 4 3 2 11" xfId="47269"/>
    <cellStyle name="輸出 2 4 3 2 2 10" xfId="47270"/>
    <cellStyle name="輸出 2 4 3 2 2 11" xfId="47271"/>
    <cellStyle name="輸出 2 4 3 2 2 2" xfId="47272"/>
    <cellStyle name="輸出 2 4 3 2 2 2 3" xfId="47273"/>
    <cellStyle name="輸出 2 4 3 2 2 3" xfId="47274"/>
    <cellStyle name="輸出 2 4 3 2 2 3 2" xfId="47275"/>
    <cellStyle name="輸出 2 4 3 2 2 3 3" xfId="47276"/>
    <cellStyle name="輸出 2 4 3 2 2 4" xfId="47277"/>
    <cellStyle name="輸出 2 4 3 2 2 5" xfId="47278"/>
    <cellStyle name="輸出 2 4 3 2 2 5 2" xfId="47279"/>
    <cellStyle name="輸入 2 5 3 3 10" xfId="47280"/>
    <cellStyle name="輸出 2 4 3 2 2 5 3" xfId="47281"/>
    <cellStyle name="輸出 2 4 3 2 2 6" xfId="47282"/>
    <cellStyle name="輸出 2 4 3 2 2 6 2" xfId="47283"/>
    <cellStyle name="輸出 2 4 3 2 2 6 3" xfId="47284"/>
    <cellStyle name="輸出 2 4 3 2 2 7" xfId="47285"/>
    <cellStyle name="輸出 2 4 3 2 2 7 2" xfId="47286"/>
    <cellStyle name="輸出 2 4 3 2 2 7 3" xfId="47287"/>
    <cellStyle name="輸出 2 4 3 2 2 8" xfId="47288"/>
    <cellStyle name="輸出 2 4 3 2 2 8 2" xfId="47289"/>
    <cellStyle name="輸出 2 4 3 2 2 8 3" xfId="47290"/>
    <cellStyle name="輸出 2 4 3 2 2 9" xfId="47291"/>
    <cellStyle name="輸出 2 4 3 2 2 9 2" xfId="47292"/>
    <cellStyle name="輸出 2 4 3 2 2 9 3" xfId="47293"/>
    <cellStyle name="輸出 2 4 3 2 3 3" xfId="47294"/>
    <cellStyle name="輸出 2 4 3 2 4" xfId="47295"/>
    <cellStyle name="輸出 2 4 3 2 4 2" xfId="47296"/>
    <cellStyle name="輸出 2 4 3 2 4 3" xfId="47297"/>
    <cellStyle name="輸出 2 4 3 2 5" xfId="47298"/>
    <cellStyle name="輸出 2 4 3 2 6" xfId="47299"/>
    <cellStyle name="輸出 2 4 3 2 6 2" xfId="47300"/>
    <cellStyle name="輸出 2 4 3 2 7" xfId="47301"/>
    <cellStyle name="輸出 2 4 3 2 7 2" xfId="47302"/>
    <cellStyle name="輸出 2 4 3 2 7 3" xfId="47303"/>
    <cellStyle name="輸出 2 4 3 2 8 2" xfId="47304"/>
    <cellStyle name="輸出 2 4 3 2 8 3" xfId="47305"/>
    <cellStyle name="輸出 2 4 3 2 9" xfId="47306"/>
    <cellStyle name="輸出 2 4 3 2 9 2" xfId="47307"/>
    <cellStyle name="輸出 2 4 3 2 9 3" xfId="47308"/>
    <cellStyle name="輸出 2 4 4" xfId="47309"/>
    <cellStyle name="輸出 2 4 4 11" xfId="47310"/>
    <cellStyle name="輸出 2 4 4 2" xfId="47311"/>
    <cellStyle name="輸出 2 4 4 2 10" xfId="47312"/>
    <cellStyle name="輸出 2 4 4 2 11" xfId="47313"/>
    <cellStyle name="輸出 2 4 4 2 2" xfId="47314"/>
    <cellStyle name="輸出 2 4 4 2 2 2" xfId="47315"/>
    <cellStyle name="輸出 2 4 4 2 2 3" xfId="47316"/>
    <cellStyle name="輸出 2 4 4 2 3" xfId="47317"/>
    <cellStyle name="輸出 2 4 4 2 3 2" xfId="47318"/>
    <cellStyle name="輸出 2 4 4 2 3 3" xfId="47319"/>
    <cellStyle name="輸出 2 4 4 2 4" xfId="47320"/>
    <cellStyle name="輸出 2 4 4 2 4 2" xfId="47321"/>
    <cellStyle name="輸出 2 4 4 2 4 3" xfId="47322"/>
    <cellStyle name="輸出 2 4 4 2 5" xfId="47323"/>
    <cellStyle name="輸出 2 4 4 2 5 3" xfId="47324"/>
    <cellStyle name="輸出 2 4 4 2 6" xfId="47325"/>
    <cellStyle name="輸出 2 4 4 2 6 2" xfId="47326"/>
    <cellStyle name="輸出 2 4 4 2 6 3" xfId="47327"/>
    <cellStyle name="輸出 2 4 4 2 7" xfId="47328"/>
    <cellStyle name="輸出 2 4 4 2 7 2" xfId="47329"/>
    <cellStyle name="輸出 2 4 4 2 7 3" xfId="47330"/>
    <cellStyle name="輸出 2 4 4 2 8" xfId="47331"/>
    <cellStyle name="輸出 2 4 4 2 8 2" xfId="47332"/>
    <cellStyle name="輸出 2 4 4 2 8 3" xfId="47333"/>
    <cellStyle name="輸出 2 4 4 2 9" xfId="47334"/>
    <cellStyle name="輸出 2 4 4 2 9 2" xfId="47335"/>
    <cellStyle name="輸出 2 4 4 2 9 3" xfId="47336"/>
    <cellStyle name="輸出 2 4 4 3 3" xfId="47337"/>
    <cellStyle name="輸出 2 4 4 4 2" xfId="47338"/>
    <cellStyle name="輸出 2 4 4 4 3" xfId="47339"/>
    <cellStyle name="輸出 2 4 4 6" xfId="47340"/>
    <cellStyle name="輸出 2 4 4 7" xfId="47341"/>
    <cellStyle name="輸出 2 4 4 8" xfId="47342"/>
    <cellStyle name="輸出 2 4 4 9" xfId="47343"/>
    <cellStyle name="輸出 2 4 4 9 2" xfId="47344"/>
    <cellStyle name="輸出 2 4 4 9 3" xfId="47345"/>
    <cellStyle name="輸出 2 4 5" xfId="47346"/>
    <cellStyle name="輸出 2 4 5 10" xfId="47347"/>
    <cellStyle name="輸出 2 4 5 11" xfId="47348"/>
    <cellStyle name="輸出 2 4 5 2" xfId="47349"/>
    <cellStyle name="輸出 2 4 5 2 10" xfId="47350"/>
    <cellStyle name="輸出 2 4 5 2 11" xfId="47351"/>
    <cellStyle name="輸出 2 4 5 2 2" xfId="47352"/>
    <cellStyle name="輸出 2 4 5 2 2 2" xfId="47353"/>
    <cellStyle name="輸出 2 4 5 2 2 3" xfId="47354"/>
    <cellStyle name="輸出 2 4 5 2 3" xfId="47355"/>
    <cellStyle name="輸出 2 4 5 2 3 2" xfId="47356"/>
    <cellStyle name="輸出 2 4 5 2 3 3" xfId="47357"/>
    <cellStyle name="輸出 2 4 5 2 4" xfId="47358"/>
    <cellStyle name="輸出 2 4 5 2 4 2" xfId="47359"/>
    <cellStyle name="輸出 2 4 5 2 4 3" xfId="47360"/>
    <cellStyle name="輸出 2 4 5 2 5" xfId="47361"/>
    <cellStyle name="輸出 2 4 5 2 5 2" xfId="47362"/>
    <cellStyle name="輸出 2 4 5 2 5 3" xfId="47363"/>
    <cellStyle name="輸出 2 4 5 2 6" xfId="47364"/>
    <cellStyle name="輸出 2 4 5 2 7" xfId="47365"/>
    <cellStyle name="輸出 2 4 5 2 7 2" xfId="47366"/>
    <cellStyle name="輸出 2 4 5 2 7 3" xfId="47367"/>
    <cellStyle name="輸出 2 4 5 2 8" xfId="47368"/>
    <cellStyle name="輸出 2 4 5 2 8 2" xfId="47369"/>
    <cellStyle name="輸出 2 4 5 2 8 3" xfId="47370"/>
    <cellStyle name="輸出 2 4 5 2 9 3" xfId="47371"/>
    <cellStyle name="輸出 2 4 5 3" xfId="47372"/>
    <cellStyle name="輸出 2 4 5 3 2" xfId="47373"/>
    <cellStyle name="輸出 2 4 5 3 3" xfId="47374"/>
    <cellStyle name="輸出 2 4 5 4" xfId="47375"/>
    <cellStyle name="輸出 2 4 5 4 2" xfId="47376"/>
    <cellStyle name="輸出 2 4 5 4 3" xfId="47377"/>
    <cellStyle name="輸出 2 4 5 5 3" xfId="47378"/>
    <cellStyle name="輸出 2 4 5 6" xfId="47379"/>
    <cellStyle name="輸出 2 4 5 7" xfId="47380"/>
    <cellStyle name="輸出 2 4 5 8" xfId="47381"/>
    <cellStyle name="輸出 2 4 5 9" xfId="47382"/>
    <cellStyle name="輸出 2 4 5 9 2" xfId="47383"/>
    <cellStyle name="輸出 2 4 5 9 3" xfId="47384"/>
    <cellStyle name="輸出 2 4 6" xfId="47385"/>
    <cellStyle name="輸出 2 4 6 2" xfId="47386"/>
    <cellStyle name="輸出 2 4 6 3" xfId="47387"/>
    <cellStyle name="輸出 2 5 2 2 2" xfId="47388"/>
    <cellStyle name="輸出 2 5 2 3" xfId="47389"/>
    <cellStyle name="輸出 2 5 2 4" xfId="47390"/>
    <cellStyle name="輸出 2 5 2 4 11" xfId="47391"/>
    <cellStyle name="輸出 2 5 2 4 2 2" xfId="47392"/>
    <cellStyle name="輸出 2 5 2 4 2 2 2" xfId="47393"/>
    <cellStyle name="輸出 2 5 2 4 2 2 3" xfId="47394"/>
    <cellStyle name="輸出 2 5 2 4 2 3 3" xfId="47395"/>
    <cellStyle name="輸出 2 5 2 4 2 4 2" xfId="47396"/>
    <cellStyle name="輸出 2 5 2 4 2 4 3" xfId="47397"/>
    <cellStyle name="輸出 2 5 2 4 2 6 2" xfId="47398"/>
    <cellStyle name="輸出 2 5 2 4 2 6 3" xfId="47399"/>
    <cellStyle name="輸出 2 5 2 4 2 7 2" xfId="47400"/>
    <cellStyle name="輸出 2 5 2 4 2 7 3" xfId="47401"/>
    <cellStyle name="輸出 2 5 2 4 2 8 2" xfId="47402"/>
    <cellStyle name="輸出 2 5 2 4 3" xfId="47403"/>
    <cellStyle name="輸出 2 5 2 4 4" xfId="47404"/>
    <cellStyle name="輸出 2 5 2 4 4 2" xfId="47405"/>
    <cellStyle name="輸出 2 5 2 4 4 3" xfId="47406"/>
    <cellStyle name="輸出 2 5 2 4 5" xfId="47407"/>
    <cellStyle name="輸出 2 5 2 4 5 2" xfId="47408"/>
    <cellStyle name="輸出 2 5 2 4 5 3" xfId="47409"/>
    <cellStyle name="輸出 2 5 2 4 6" xfId="47410"/>
    <cellStyle name="輸出 2 5 2 4 6 2" xfId="47411"/>
    <cellStyle name="輸出 2 5 2 4 6 3" xfId="47412"/>
    <cellStyle name="輸出 2 5 2 4 7" xfId="47413"/>
    <cellStyle name="輸出 2 5 2 4 7 2" xfId="47414"/>
    <cellStyle name="輸出 2 5 2 4 7 3" xfId="47415"/>
    <cellStyle name="輸出 2 5 2 5 10" xfId="47416"/>
    <cellStyle name="輸出 2 5 2 5 11" xfId="47417"/>
    <cellStyle name="輸出 2 5 2 5 2 10" xfId="47418"/>
    <cellStyle name="輸出 2 5 2 5 2 2" xfId="47419"/>
    <cellStyle name="輸出 2 5 2 5 2 4" xfId="47420"/>
    <cellStyle name="輸出 2 5 2 5 2 6" xfId="47421"/>
    <cellStyle name="輸出 2 5 2 5 2 7" xfId="47422"/>
    <cellStyle name="輸出 2 5 2 5 3" xfId="47423"/>
    <cellStyle name="輸出 2 5 2 5 3 2" xfId="47424"/>
    <cellStyle name="輸出 2 5 2 5 4" xfId="47425"/>
    <cellStyle name="輸出 2 5 2 5 4 3" xfId="47426"/>
    <cellStyle name="輸出 2 5 2 5 5" xfId="47427"/>
    <cellStyle name="輸出 2 5 2 5 5 2" xfId="47428"/>
    <cellStyle name="輸出 2 5 2 5 6" xfId="47429"/>
    <cellStyle name="輸出 2 5 2 5 6 2" xfId="47430"/>
    <cellStyle name="輸出 2 5 2 5 6 3" xfId="47431"/>
    <cellStyle name="輸出 2 5 2 5 7" xfId="47432"/>
    <cellStyle name="輸出 2 5 2 5 7 2" xfId="47433"/>
    <cellStyle name="輸出 2 5 2 5 7 3" xfId="47434"/>
    <cellStyle name="輸出 2 5 2 5 8" xfId="47435"/>
    <cellStyle name="輸出 2 5 2 5 8 2" xfId="47436"/>
    <cellStyle name="輸出 2 5 2 5 9" xfId="47437"/>
    <cellStyle name="輸出 2 5 2 5 9 2" xfId="47438"/>
    <cellStyle name="輸出 2 5 2 5 9 3" xfId="47439"/>
    <cellStyle name="輸出 2 5 3 2" xfId="47440"/>
    <cellStyle name="輸出 2 5 3 3 10" xfId="47441"/>
    <cellStyle name="輸出 2 5 3 3 11" xfId="47442"/>
    <cellStyle name="輸出 2 5 3 3 2 10" xfId="47443"/>
    <cellStyle name="輸出 2 5 3 3 2 2" xfId="47444"/>
    <cellStyle name="輸出 2 5 3 3 2 2 2" xfId="47445"/>
    <cellStyle name="輸出 2 5 3 3 2 3" xfId="47446"/>
    <cellStyle name="輸出 2 5 3 3 2 3 2" xfId="47447"/>
    <cellStyle name="輸出 2 5 3 3 2 3 3" xfId="47448"/>
    <cellStyle name="輸出 2 5 3 3 2 4 2" xfId="47449"/>
    <cellStyle name="輸出 2 5 3 3 2 4 3" xfId="47450"/>
    <cellStyle name="輸出 2 5 3 3 2 6 2" xfId="47451"/>
    <cellStyle name="輸出 2 5 3 3 2 6 3" xfId="47452"/>
    <cellStyle name="輸出 2 5 3 3 2 7" xfId="47453"/>
    <cellStyle name="輸出 2 5 3 3 2 7 2" xfId="47454"/>
    <cellStyle name="輸出 2 5 3 3 2 7 3" xfId="47455"/>
    <cellStyle name="輸出 2 5 3 3 2 8" xfId="47456"/>
    <cellStyle name="輸出 2 5 3 3 2 9" xfId="47457"/>
    <cellStyle name="輸出 2 5 3 3 3 2" xfId="47458"/>
    <cellStyle name="輸出 2 5 3 3 3 3" xfId="47459"/>
    <cellStyle name="輸出 2 5 3 3 4" xfId="47460"/>
    <cellStyle name="輸出 2 5 3 3 4 2" xfId="47461"/>
    <cellStyle name="輸出 2 5 3 3 4 3" xfId="47462"/>
    <cellStyle name="輸出 2 5 3 3 5" xfId="47463"/>
    <cellStyle name="輸出 2 5 3 3 5 2" xfId="47464"/>
    <cellStyle name="輸出 2 5 3 3 5 3" xfId="47465"/>
    <cellStyle name="輸出 2 5 3 3 6" xfId="47466"/>
    <cellStyle name="輸出 2 5 3 3 6 2" xfId="47467"/>
    <cellStyle name="輸出 2 5 3 3 6 3" xfId="47468"/>
    <cellStyle name="輸出 2 5 3 3 7" xfId="47469"/>
    <cellStyle name="輸出 2 5 3 3 7 2" xfId="47470"/>
    <cellStyle name="輸出 2 5 3 3 8" xfId="47471"/>
    <cellStyle name="輸出 2 5 3 3 8 3" xfId="47472"/>
    <cellStyle name="注释 2 2 5 3 2" xfId="47473"/>
    <cellStyle name="輸出 2 5 3 3 9" xfId="47474"/>
    <cellStyle name="輸出 2 5 3 3 9 3" xfId="47475"/>
    <cellStyle name="輸出 2 5 4" xfId="47476"/>
    <cellStyle name="輸出 2 5 5" xfId="47477"/>
    <cellStyle name="입력 4 2" xfId="47478"/>
    <cellStyle name="輸出 2 5 5 11" xfId="47479"/>
    <cellStyle name="輸出 2 5 5 2" xfId="47480"/>
    <cellStyle name="輸出 2 5 5 2 10" xfId="47481"/>
    <cellStyle name="輸出 2 5 5 2 11" xfId="47482"/>
    <cellStyle name="輸出 2 5 5 2 2" xfId="47483"/>
    <cellStyle name="輸出 2 5 5 2 2 2" xfId="47484"/>
    <cellStyle name="輸出 2 5 5 2 2 3" xfId="47485"/>
    <cellStyle name="輸出 2 5 5 2 3" xfId="47486"/>
    <cellStyle name="輸出 2 5 5 2 3 2" xfId="47487"/>
    <cellStyle name="輸出 2 5 5 2 3 3" xfId="47488"/>
    <cellStyle name="輸出 2 5 5 2 4" xfId="47489"/>
    <cellStyle name="輸出 2 5 5 2 4 2" xfId="47490"/>
    <cellStyle name="輸出 2 5 5 2 4 3" xfId="47491"/>
    <cellStyle name="輸出 2 5 5 2 5 2" xfId="47492"/>
    <cellStyle name="輸出 2 5 5 2 5 3" xfId="47493"/>
    <cellStyle name="輸出 2 5 5 2 6" xfId="47494"/>
    <cellStyle name="輸出 2 5 5 2 6 2" xfId="47495"/>
    <cellStyle name="輸出 2 5 5 2 6 3" xfId="47496"/>
    <cellStyle name="輸出 2 5 5 2 7 2" xfId="47497"/>
    <cellStyle name="輸出 2 5 5 2 7 3" xfId="47498"/>
    <cellStyle name="輸出 2 5 5 2 8" xfId="47499"/>
    <cellStyle name="輸出 2 5 5 2 8 3" xfId="47500"/>
    <cellStyle name="輸出 2 5 5 2 9" xfId="47501"/>
    <cellStyle name="輸出 2 5 5 2 9 2" xfId="47502"/>
    <cellStyle name="輸出 2 5 5 2 9 3" xfId="47503"/>
    <cellStyle name="輸出 2 5 5 3 3" xfId="47504"/>
    <cellStyle name="輸出 2 5 5 5" xfId="47505"/>
    <cellStyle name="輸出 2 5 5 5 2" xfId="47506"/>
    <cellStyle name="輸出 2 5 5 5 3" xfId="47507"/>
    <cellStyle name="輸出 2 5 5 6" xfId="47508"/>
    <cellStyle name="輸出 2 5 5 7" xfId="47509"/>
    <cellStyle name="輸出 2 5 5 8" xfId="47510"/>
    <cellStyle name="輸出 2 5 5 8 3" xfId="47511"/>
    <cellStyle name="輸出 2 5 5 9" xfId="47512"/>
    <cellStyle name="輸出 2 5 5 9 2" xfId="47513"/>
    <cellStyle name="輸出 2 5 5 9 3" xfId="47514"/>
    <cellStyle name="輸出 2 5 6" xfId="47515"/>
    <cellStyle name="輸出 2 5 6 2" xfId="47516"/>
    <cellStyle name="輸出 2 5 6 2 10" xfId="47517"/>
    <cellStyle name="輸出 2 5 6 2 2" xfId="47518"/>
    <cellStyle name="輸出 2 5 6 2 3" xfId="47519"/>
    <cellStyle name="輸出 2 5 6 2 4" xfId="47520"/>
    <cellStyle name="輸出 2 5 6 2 5 2" xfId="47521"/>
    <cellStyle name="輸出 2 5 6 2 5 3" xfId="47522"/>
    <cellStyle name="輸出 2 5 6 2 6" xfId="47523"/>
    <cellStyle name="輸出 2 5 6 2 6 2" xfId="47524"/>
    <cellStyle name="輸出 2 5 6 2 6 3" xfId="47525"/>
    <cellStyle name="輸出 2 5 6 2 7" xfId="47526"/>
    <cellStyle name="輸出 2 5 6 2 7 2" xfId="47527"/>
    <cellStyle name="輸出 2 5 6 2 7 3" xfId="47528"/>
    <cellStyle name="輸出 2 5 6 2 8" xfId="47529"/>
    <cellStyle name="輸出 2 5 6 2 8 2" xfId="47530"/>
    <cellStyle name="輸出 2 5 6 2 8 3" xfId="47531"/>
    <cellStyle name="輸出 2 5 6 2 9" xfId="47532"/>
    <cellStyle name="輸出 2 5 6 2 9 2" xfId="47533"/>
    <cellStyle name="輸出 2 5 6 3 2" xfId="47534"/>
    <cellStyle name="輸出 2 5 6 3 3" xfId="47535"/>
    <cellStyle name="輸出 2 5 6 4" xfId="47536"/>
    <cellStyle name="輸出 2 5 6 5" xfId="47537"/>
    <cellStyle name="輸出 2 5 6 5 2" xfId="47538"/>
    <cellStyle name="輸出 2 5 6 6" xfId="47539"/>
    <cellStyle name="輸出 2 5 6 7" xfId="47540"/>
    <cellStyle name="輸出 2 5 6 8" xfId="47541"/>
    <cellStyle name="輸出 2 5 6 9" xfId="47542"/>
    <cellStyle name="輸出 2 5 6 9 3" xfId="47543"/>
    <cellStyle name="輸出 2 5 7 3" xfId="47544"/>
    <cellStyle name="輸出 2 6 2" xfId="47545"/>
    <cellStyle name="輸出 2 6 2 2" xfId="47546"/>
    <cellStyle name="輸出 2 6 2 2 2" xfId="47547"/>
    <cellStyle name="輸出 2 6 2 4 10" xfId="47548"/>
    <cellStyle name="輸出 2 6 2 4 2 10" xfId="47549"/>
    <cellStyle name="輸出 2 6 2 4 2 11" xfId="47550"/>
    <cellStyle name="輸出 2 6 2 4 2 2" xfId="47551"/>
    <cellStyle name="輸出 2 6 2 4 2 3" xfId="47552"/>
    <cellStyle name="輸出 2 6 2 4 2 3 2" xfId="47553"/>
    <cellStyle name="輸出 2 6 2 4 2 3 3" xfId="47554"/>
    <cellStyle name="輸出 2 6 2 4 2 4" xfId="47555"/>
    <cellStyle name="輸出 2 6 2 4 2 5" xfId="47556"/>
    <cellStyle name="輸出 2 6 2 4 2 6" xfId="47557"/>
    <cellStyle name="輸出 2 6 2 4 2 6 2" xfId="47558"/>
    <cellStyle name="輸出 2 6 2 4 2 6 3" xfId="47559"/>
    <cellStyle name="輸出 2 6 2 4 2 7" xfId="47560"/>
    <cellStyle name="輸出 2 6 2 4 2 7 2" xfId="47561"/>
    <cellStyle name="輸出 2 6 2 4 2 7 3" xfId="47562"/>
    <cellStyle name="輸出 2 6 2 4 2 8" xfId="47563"/>
    <cellStyle name="輸出 2 6 2 4 2 8 2" xfId="47564"/>
    <cellStyle name="輸出 2 6 2 4 2 8 3" xfId="47565"/>
    <cellStyle name="輸出 2 6 2 4 2 9" xfId="47566"/>
    <cellStyle name="輸出 2 6 2 4 2 9 2" xfId="47567"/>
    <cellStyle name="輸出 2 6 2 4 2 9 3" xfId="47568"/>
    <cellStyle name="輸出 2 6 2 4 3" xfId="47569"/>
    <cellStyle name="輸出 2 6 2 4 3 2" xfId="47570"/>
    <cellStyle name="輸出 2 6 2 4 4" xfId="47571"/>
    <cellStyle name="輸出 2 6 2 4 4 2" xfId="47572"/>
    <cellStyle name="輸出 2 6 2 4 5" xfId="47573"/>
    <cellStyle name="輸出 2 6 2 4 5 2" xfId="47574"/>
    <cellStyle name="輸出 2 6 2 4 5 3" xfId="47575"/>
    <cellStyle name="輸出 2 6 2 4 6 2" xfId="47576"/>
    <cellStyle name="輸出 2 6 2 4 6 3" xfId="47577"/>
    <cellStyle name="輸出 2 6 2 4 7 2" xfId="47578"/>
    <cellStyle name="輸出 2 6 2 4 7 3" xfId="47579"/>
    <cellStyle name="輸出 2 6 2 4 8 2" xfId="47580"/>
    <cellStyle name="輸出 2 6 2 4 8 3" xfId="47581"/>
    <cellStyle name="輸出 2 6 2 4 9" xfId="47582"/>
    <cellStyle name="輸出 2 6 2 4 9 2" xfId="47583"/>
    <cellStyle name="輸出 2 6 2 4 9 3" xfId="47584"/>
    <cellStyle name="輸出 2 6 3" xfId="47585"/>
    <cellStyle name="輸出 2 6 3 2" xfId="47586"/>
    <cellStyle name="輸出 2 6 4" xfId="47587"/>
    <cellStyle name="輸出 2 6 5" xfId="47588"/>
    <cellStyle name="輸出 2 6 5 10" xfId="47589"/>
    <cellStyle name="輸出 2 6 5 11" xfId="47590"/>
    <cellStyle name="輸出 2 6 5 2" xfId="47591"/>
    <cellStyle name="輸出 2 6 5 2 10" xfId="47592"/>
    <cellStyle name="輸出 2 6 5 2 11" xfId="47593"/>
    <cellStyle name="輸出 2 6 5 2 2" xfId="47594"/>
    <cellStyle name="輸出 2 6 5 2 2 2" xfId="47595"/>
    <cellStyle name="輸出 2 6 5 2 2 3" xfId="47596"/>
    <cellStyle name="輸出 2 6 5 2 3" xfId="47597"/>
    <cellStyle name="輸出 2 6 5 2 3 2" xfId="47598"/>
    <cellStyle name="輸出 2 6 5 2 4" xfId="47599"/>
    <cellStyle name="輸出 2 6 5 2 4 2" xfId="47600"/>
    <cellStyle name="輸出 2 6 5 2 4 3" xfId="47601"/>
    <cellStyle name="輸出 2 6 5 2 5" xfId="47602"/>
    <cellStyle name="輸出 2 6 5 2 5 2" xfId="47603"/>
    <cellStyle name="輸出 2 6 5 2 5 3" xfId="47604"/>
    <cellStyle name="輸出 2 6 5 2 6" xfId="47605"/>
    <cellStyle name="輸出 2 6 5 2 7" xfId="47606"/>
    <cellStyle name="輸出 2 6 5 2 8" xfId="47607"/>
    <cellStyle name="輸出 2 6 5 2 9" xfId="47608"/>
    <cellStyle name="輸出 2 6 5 3 2" xfId="47609"/>
    <cellStyle name="輸出 2 6 5 3 3" xfId="47610"/>
    <cellStyle name="輸出 2 6 5 4 2" xfId="47611"/>
    <cellStyle name="輸出 2 6 5 4 3" xfId="47612"/>
    <cellStyle name="輸出 2 6 5 5" xfId="47613"/>
    <cellStyle name="輸出 2 6 5 5 2" xfId="47614"/>
    <cellStyle name="輸出 2 6 5 5 3" xfId="47615"/>
    <cellStyle name="輸出 2 6 5 6" xfId="47616"/>
    <cellStyle name="輸出 2 6 5 6 2" xfId="47617"/>
    <cellStyle name="輸出 2 6 5 6 3" xfId="47618"/>
    <cellStyle name="輸出 2 6 5 7" xfId="47619"/>
    <cellStyle name="輸出 2 6 5 7 2" xfId="47620"/>
    <cellStyle name="輸出 2 6 5 7 3" xfId="47621"/>
    <cellStyle name="輸出 2 6 5 8" xfId="47622"/>
    <cellStyle name="輸出 2 6 5 8 2" xfId="47623"/>
    <cellStyle name="輸出 2 6 5 8 3" xfId="47624"/>
    <cellStyle name="輸出 2 6 5 9" xfId="47625"/>
    <cellStyle name="輸出 2 6 5 9 2" xfId="47626"/>
    <cellStyle name="輸出 2 6 5 9 3" xfId="47627"/>
    <cellStyle name="輸出 2 6 6" xfId="47628"/>
    <cellStyle name="輸出 2 6 6 10" xfId="47629"/>
    <cellStyle name="輸出 2 6 6 2" xfId="47630"/>
    <cellStyle name="輸出 2 6 6 2 2" xfId="47631"/>
    <cellStyle name="輸出 2 6 6 2 2 2" xfId="47632"/>
    <cellStyle name="輸出 2 6 6 2 2 3" xfId="47633"/>
    <cellStyle name="輸出 2 6 6 2 3 2" xfId="47634"/>
    <cellStyle name="輸出 2 6 6 2 4 2" xfId="47635"/>
    <cellStyle name="輸出 2 6 6 2 5" xfId="47636"/>
    <cellStyle name="輸出 2 6 6 2 5 2" xfId="47637"/>
    <cellStyle name="輸出 2 6 6 2 5 3" xfId="47638"/>
    <cellStyle name="輸出 2 6 6 2 6" xfId="47639"/>
    <cellStyle name="輸出 2 6 6 2 9" xfId="47640"/>
    <cellStyle name="輸出 2 6 6 3 3" xfId="47641"/>
    <cellStyle name="輸出 2 6 6 4 2" xfId="47642"/>
    <cellStyle name="輸出 2 6 6 5" xfId="47643"/>
    <cellStyle name="輸出 2 6 6 6" xfId="47644"/>
    <cellStyle name="輸出 2 6 6 7" xfId="47645"/>
    <cellStyle name="輸出 2 6 6 9" xfId="47646"/>
    <cellStyle name="輸出 2 6 7 2" xfId="47647"/>
    <cellStyle name="輸出 2 7 3" xfId="47648"/>
    <cellStyle name="輸出 2 7 4" xfId="47649"/>
    <cellStyle name="輸出 2 7 4 10" xfId="47650"/>
    <cellStyle name="輸出 2 7 4 11" xfId="47651"/>
    <cellStyle name="輸出 2 7 4 2" xfId="47652"/>
    <cellStyle name="輸出 4 2 3" xfId="47653"/>
    <cellStyle name="輸出 2 7 4 2 2" xfId="47654"/>
    <cellStyle name="輸出 4 2 3 2" xfId="47655"/>
    <cellStyle name="輸出 2 7 4 2 2 2" xfId="47656"/>
    <cellStyle name="輸出 4 2 3 3" xfId="47657"/>
    <cellStyle name="輸出 2 7 4 2 2 3" xfId="47658"/>
    <cellStyle name="輸出 4 2 4" xfId="47659"/>
    <cellStyle name="輸出 2 7 4 2 3" xfId="47660"/>
    <cellStyle name="輸出 4 2 5" xfId="47661"/>
    <cellStyle name="輸出 2 7 4 2 4" xfId="47662"/>
    <cellStyle name="輸出 2 7 4 2 4 2" xfId="47663"/>
    <cellStyle name="輸出 2 7 4 2 4 3" xfId="47664"/>
    <cellStyle name="輸出 4 2 6" xfId="47665"/>
    <cellStyle name="輸出 2 7 4 2 5" xfId="47666"/>
    <cellStyle name="輸出 2 7 4 2 5 2" xfId="47667"/>
    <cellStyle name="輸出 2 7 4 2 5 3" xfId="47668"/>
    <cellStyle name="輸出 2 7 4 2 6 2" xfId="47669"/>
    <cellStyle name="輸出 2 7 4 2 6 3" xfId="47670"/>
    <cellStyle name="輸出 2 7 4 2 8" xfId="47671"/>
    <cellStyle name="輸出 2 7 4 2 8 2" xfId="47672"/>
    <cellStyle name="輸出 2 7 4 2 8 3" xfId="47673"/>
    <cellStyle name="출력 2 2 3 2" xfId="47674"/>
    <cellStyle name="輸出 2 7 4 2 9" xfId="47675"/>
    <cellStyle name="輸出 2 7 4 2 9 3" xfId="47676"/>
    <cellStyle name="輸出 4 3 3" xfId="47677"/>
    <cellStyle name="輸出 2 7 4 3 2" xfId="47678"/>
    <cellStyle name="輸出 2 7 4 3 3" xfId="47679"/>
    <cellStyle name="輸出 4 4 3" xfId="47680"/>
    <cellStyle name="輸出 2 7 4 4 2" xfId="47681"/>
    <cellStyle name="輸出 2 7 4 4 3" xfId="47682"/>
    <cellStyle name="輸出 2 7 4 5" xfId="47683"/>
    <cellStyle name="輸出 4 5 3" xfId="47684"/>
    <cellStyle name="輸出 2 7 4 5 2" xfId="47685"/>
    <cellStyle name="輸出 2 7 4 6" xfId="47686"/>
    <cellStyle name="輸出 2 7 4 6 2" xfId="47687"/>
    <cellStyle name="輸出 2 7 4 7" xfId="47688"/>
    <cellStyle name="輸出 2 7 4 7 2" xfId="47689"/>
    <cellStyle name="輸出 2 7 4 7 3" xfId="47690"/>
    <cellStyle name="輸出 2 7 4 8" xfId="47691"/>
    <cellStyle name="輸出 2 7 5" xfId="47692"/>
    <cellStyle name="輸出 2 7 5 10" xfId="47693"/>
    <cellStyle name="輸出 2 7 5 11" xfId="47694"/>
    <cellStyle name="輸出 2 7 5 2 11" xfId="47695"/>
    <cellStyle name="輸出 5 2 3 2" xfId="47696"/>
    <cellStyle name="輸出 2 7 5 2 2 2" xfId="47697"/>
    <cellStyle name="輸出 5 2 4" xfId="47698"/>
    <cellStyle name="輸出 2 7 5 2 3" xfId="47699"/>
    <cellStyle name="輸出 5 2 5" xfId="47700"/>
    <cellStyle name="輸出 2 7 5 2 4" xfId="47701"/>
    <cellStyle name="輸出 2 7 5 2 4 2" xfId="47702"/>
    <cellStyle name="輸出 5 2 6" xfId="47703"/>
    <cellStyle name="輸出 2 7 5 2 5" xfId="47704"/>
    <cellStyle name="輸出 2 7 5 2 5 2" xfId="47705"/>
    <cellStyle name="輸出 2 7 5 2 6 2" xfId="47706"/>
    <cellStyle name="輸出 2 7 5 2 6 3" xfId="47707"/>
    <cellStyle name="輸出 2 7 5 2 7 2" xfId="47708"/>
    <cellStyle name="輸出 2 7 5 2 7 3" xfId="47709"/>
    <cellStyle name="輸出 2 7 5 2 8" xfId="47710"/>
    <cellStyle name="輸出 2 7 5 2 8 2" xfId="47711"/>
    <cellStyle name="輸出 2 7 5 2 8 3" xfId="47712"/>
    <cellStyle name="輸出 2 7 5 2 9" xfId="47713"/>
    <cellStyle name="輸出 2 7 5 2 9 3" xfId="47714"/>
    <cellStyle name="輸出 5 3 3" xfId="47715"/>
    <cellStyle name="輸出 2 7 5 3 2" xfId="47716"/>
    <cellStyle name="輸出 2 7 5 3 3" xfId="47717"/>
    <cellStyle name="輸出 5 4 3" xfId="47718"/>
    <cellStyle name="輸出 2 7 5 4 2" xfId="47719"/>
    <cellStyle name="輸出 2 7 5 4 3" xfId="47720"/>
    <cellStyle name="輸出 2 7 5 5" xfId="47721"/>
    <cellStyle name="輸出 5 5 3" xfId="47722"/>
    <cellStyle name="輸出 2 7 5 5 2" xfId="47723"/>
    <cellStyle name="輸出 2 7 5 5 3" xfId="47724"/>
    <cellStyle name="輸出 2 7 5 6" xfId="47725"/>
    <cellStyle name="輸出 2 7 5 6 3" xfId="47726"/>
    <cellStyle name="輸出 2 7 5 7" xfId="47727"/>
    <cellStyle name="輸出 2 7 5 8" xfId="47728"/>
    <cellStyle name="輸出 2 8 2" xfId="47729"/>
    <cellStyle name="輸出 2 8 2 2" xfId="47730"/>
    <cellStyle name="輸出 2 8 3" xfId="47731"/>
    <cellStyle name="輸出 2 8 4" xfId="47732"/>
    <cellStyle name="輸出 2 8 4 10" xfId="47733"/>
    <cellStyle name="輸出 2 8 4 2 10" xfId="47734"/>
    <cellStyle name="輸出 2 8 4 2 11" xfId="47735"/>
    <cellStyle name="輸出 2 8 4 2 2 2" xfId="47736"/>
    <cellStyle name="輸出 2 8 4 2 2 3" xfId="47737"/>
    <cellStyle name="輸出 2 8 4 2 3 2" xfId="47738"/>
    <cellStyle name="輸出 2 8 4 2 3 3" xfId="47739"/>
    <cellStyle name="輸出 2 8 4 2 4" xfId="47740"/>
    <cellStyle name="輸出 2 8 4 2 4 2" xfId="47741"/>
    <cellStyle name="輸出 2 8 4 2 4 3" xfId="47742"/>
    <cellStyle name="輸出 2 8 4 2 5" xfId="47743"/>
    <cellStyle name="輸出 2 8 4 2 5 2" xfId="47744"/>
    <cellStyle name="輸出 2 8 4 2 5 3" xfId="47745"/>
    <cellStyle name="輸出 2 8 4 2 6" xfId="47746"/>
    <cellStyle name="輸出 2 8 4 2 6 2" xfId="47747"/>
    <cellStyle name="輸出 2 8 4 2 6 3" xfId="47748"/>
    <cellStyle name="輸出 2 8 4 2 7 2" xfId="47749"/>
    <cellStyle name="輸出 2 8 4 2 7 3" xfId="47750"/>
    <cellStyle name="輸出 2 8 4 2 8 2" xfId="47751"/>
    <cellStyle name="출력 3 2 3 2" xfId="47752"/>
    <cellStyle name="輸出 2 8 4 2 9" xfId="47753"/>
    <cellStyle name="輸出 2 8 4 2 9 2" xfId="47754"/>
    <cellStyle name="輸出 2 8 4 2 9 3" xfId="47755"/>
    <cellStyle name="輸出 2 8 4 8" xfId="47756"/>
    <cellStyle name="輸出 2 8 4 8 2" xfId="47757"/>
    <cellStyle name="輸出 2 8 4 8 3" xfId="47758"/>
    <cellStyle name="輸出 2 8 4 9" xfId="47759"/>
    <cellStyle name="輸出 2 8 4 9 2" xfId="47760"/>
    <cellStyle name="輸出 2 8 4 9 3" xfId="47761"/>
    <cellStyle name="輸出 3" xfId="47762"/>
    <cellStyle name="輸出 3 2" xfId="47763"/>
    <cellStyle name="輸出 3 2 2" xfId="47764"/>
    <cellStyle name="輸出 3 2 2 2" xfId="47765"/>
    <cellStyle name="輸出 3 2 2 3" xfId="47766"/>
    <cellStyle name="輸出 3 2 3" xfId="47767"/>
    <cellStyle name="輸出 3 2 3 3" xfId="47768"/>
    <cellStyle name="輸出 3 2 4" xfId="47769"/>
    <cellStyle name="輸出 3 2 4 2" xfId="47770"/>
    <cellStyle name="輸出 3 2 5" xfId="47771"/>
    <cellStyle name="輸出 3 2 6" xfId="47772"/>
    <cellStyle name="輸出 3 3" xfId="47773"/>
    <cellStyle name="輸出 3 3 2" xfId="47774"/>
    <cellStyle name="輸出 3 3 3" xfId="47775"/>
    <cellStyle name="輸出 3 5 2" xfId="47776"/>
    <cellStyle name="輸出 4" xfId="47777"/>
    <cellStyle name="輸出 4 2" xfId="47778"/>
    <cellStyle name="輸出 4 2 2" xfId="47779"/>
    <cellStyle name="輸出 4 2 2 2" xfId="47780"/>
    <cellStyle name="輸出 4 2 2 3" xfId="47781"/>
    <cellStyle name="輸出 4 3" xfId="47782"/>
    <cellStyle name="輸出 4 3 2" xfId="47783"/>
    <cellStyle name="輸出 4 4 2" xfId="47784"/>
    <cellStyle name="輸出 4 5 2" xfId="47785"/>
    <cellStyle name="輸出 5" xfId="47786"/>
    <cellStyle name="輸出 5 2" xfId="47787"/>
    <cellStyle name="輸出 5 2 2" xfId="47788"/>
    <cellStyle name="輸出 5 3" xfId="47789"/>
    <cellStyle name="輸出 5 3 2" xfId="47790"/>
    <cellStyle name="輸出 5 5 2" xfId="47791"/>
    <cellStyle name="輸出 6 2 2" xfId="47792"/>
    <cellStyle name="輸出 6 2 2 2" xfId="47793"/>
    <cellStyle name="輸出 6 2 2 3" xfId="47794"/>
    <cellStyle name="輸出 6 2 3" xfId="47795"/>
    <cellStyle name="輸出 6 2 3 3" xfId="47796"/>
    <cellStyle name="輸出 6 2 4" xfId="47797"/>
    <cellStyle name="輸出 6 2 4 2" xfId="47798"/>
    <cellStyle name="輸出 6 2 4 3" xfId="47799"/>
    <cellStyle name="輸出 6 2 5" xfId="47800"/>
    <cellStyle name="輸出 6 2 6" xfId="47801"/>
    <cellStyle name="輸出 6 3 2" xfId="47802"/>
    <cellStyle name="輸出 6 3 3" xfId="47803"/>
    <cellStyle name="輸出 6 4 2" xfId="47804"/>
    <cellStyle name="輸出 6 4 3" xfId="47805"/>
    <cellStyle name="注释 2 2 14" xfId="47806"/>
    <cellStyle name="輸出 6 5 2" xfId="47807"/>
    <cellStyle name="注释 2 2 15" xfId="47808"/>
    <cellStyle name="輸出 6 5 3" xfId="47809"/>
    <cellStyle name="輸出 9 2 6" xfId="47810"/>
    <cellStyle name="輸出 7 2" xfId="47811"/>
    <cellStyle name="輸出 7 2 2" xfId="47812"/>
    <cellStyle name="輸出 7 2 2 2" xfId="47813"/>
    <cellStyle name="輸出 7 2 3 2" xfId="47814"/>
    <cellStyle name="輸出 7 2 4" xfId="47815"/>
    <cellStyle name="輸出 7 2 4 2" xfId="47816"/>
    <cellStyle name="輸出 7 2 5" xfId="47817"/>
    <cellStyle name="輸出 7 2 6" xfId="47818"/>
    <cellStyle name="輸出 7 3" xfId="47819"/>
    <cellStyle name="輸出 7 3 3" xfId="47820"/>
    <cellStyle name="輸出 7 4 3" xfId="47821"/>
    <cellStyle name="輸出 7 5" xfId="47822"/>
    <cellStyle name="輸出 7 5 2" xfId="47823"/>
    <cellStyle name="輸出 7 5 3" xfId="47824"/>
    <cellStyle name="輸出 7 6" xfId="47825"/>
    <cellStyle name="輸出 7 7" xfId="47826"/>
    <cellStyle name="輸出 8" xfId="47827"/>
    <cellStyle name="輸出 8 2" xfId="47828"/>
    <cellStyle name="輸出 8 2 2" xfId="47829"/>
    <cellStyle name="輸出 8 2 3" xfId="47830"/>
    <cellStyle name="輸出 8 2 3 2" xfId="47831"/>
    <cellStyle name="輸出 8 2 3 3" xfId="47832"/>
    <cellStyle name="輸出 8 2 4" xfId="47833"/>
    <cellStyle name="輸出 8 2 4 2" xfId="47834"/>
    <cellStyle name="輸出 8 2 4 3" xfId="47835"/>
    <cellStyle name="輸出 8 2 5" xfId="47836"/>
    <cellStyle name="輸出 8 2 6" xfId="47837"/>
    <cellStyle name="輸出 8 3" xfId="47838"/>
    <cellStyle name="輸出 8 3 2" xfId="47839"/>
    <cellStyle name="輸出 8 3 3" xfId="47840"/>
    <cellStyle name="輸出 8 5 2" xfId="47841"/>
    <cellStyle name="輸出 8 5 3" xfId="47842"/>
    <cellStyle name="輸出 8 7" xfId="47843"/>
    <cellStyle name="輸出 9 2" xfId="47844"/>
    <cellStyle name="輸出 9 2 2" xfId="47845"/>
    <cellStyle name="輸出 9 2 2 2" xfId="47846"/>
    <cellStyle name="輸出 9 2 2 3" xfId="47847"/>
    <cellStyle name="輸出 9 2 3" xfId="47848"/>
    <cellStyle name="輸出 9 2 3 2" xfId="47849"/>
    <cellStyle name="輸出 9 2 4" xfId="47850"/>
    <cellStyle name="輸出 9 4" xfId="47851"/>
    <cellStyle name="輸出 9 4 2" xfId="47852"/>
    <cellStyle name="輸出 9 4 3" xfId="47853"/>
    <cellStyle name="輸出 9 5" xfId="47854"/>
    <cellStyle name="輸出 9 5 3" xfId="47855"/>
    <cellStyle name="輸出 9 6" xfId="47856"/>
    <cellStyle name="輸出 9 7" xfId="47857"/>
    <cellStyle name="輸入 10 3" xfId="47858"/>
    <cellStyle name="輸入 11 2" xfId="47859"/>
    <cellStyle name="輸入 11 3" xfId="47860"/>
    <cellStyle name="輸入 12" xfId="47861"/>
    <cellStyle name="輸入 12 2" xfId="47862"/>
    <cellStyle name="輸入 12 3" xfId="47863"/>
    <cellStyle name="輸入 13" xfId="47864"/>
    <cellStyle name="輸入 14" xfId="47865"/>
    <cellStyle name="輸入 2" xfId="47866"/>
    <cellStyle name="輸入 2 10 10 2" xfId="47867"/>
    <cellStyle name="輸入 2 10 10 3" xfId="47868"/>
    <cellStyle name="輸入 2 10 2" xfId="47869"/>
    <cellStyle name="輸入 2 10 2 11" xfId="47870"/>
    <cellStyle name="輸入 2 10 2 3" xfId="47871"/>
    <cellStyle name="輸入 2 10 2 4" xfId="47872"/>
    <cellStyle name="輸入 2 10 2 6" xfId="47873"/>
    <cellStyle name="輸入 2 10 2 7" xfId="47874"/>
    <cellStyle name="輸入 2 10 2 8 3" xfId="47875"/>
    <cellStyle name="輸入 2 10 2 9 2" xfId="47876"/>
    <cellStyle name="輸入 2 10 2 9 3" xfId="47877"/>
    <cellStyle name="輸入 2 10 5 2" xfId="47878"/>
    <cellStyle name="輸入 2 10 6 2" xfId="47879"/>
    <cellStyle name="輸入 2 10 7 3" xfId="47880"/>
    <cellStyle name="輸入 2 10 8" xfId="47881"/>
    <cellStyle name="輸入 2 10 8 3" xfId="47882"/>
    <cellStyle name="輸入 2 10 9" xfId="47883"/>
    <cellStyle name="輸入 2 10 9 2" xfId="47884"/>
    <cellStyle name="輸入 2 11" xfId="47885"/>
    <cellStyle name="輸入 2 12" xfId="47886"/>
    <cellStyle name="輸入 2 12 2" xfId="47887"/>
    <cellStyle name="輸入 2 12 2 10" xfId="47888"/>
    <cellStyle name="輸入 2 12 2 11" xfId="47889"/>
    <cellStyle name="輸入 2 12 2 2" xfId="47890"/>
    <cellStyle name="輸入 2 12 2 2 2" xfId="47891"/>
    <cellStyle name="輸入 2 12 2 2 3" xfId="47892"/>
    <cellStyle name="輸入 2 12 2 3" xfId="47893"/>
    <cellStyle name="輸入 2 12 2 4" xfId="47894"/>
    <cellStyle name="輸入 2 12 2 4 2" xfId="47895"/>
    <cellStyle name="輸入 2 12 2 4 3" xfId="47896"/>
    <cellStyle name="輸入 2 12 2 5" xfId="47897"/>
    <cellStyle name="輸入 2 12 2 5 2" xfId="47898"/>
    <cellStyle name="輸入 2 12 2 5 3" xfId="47899"/>
    <cellStyle name="輸入 2 12 2 6" xfId="47900"/>
    <cellStyle name="輸入 2 12 2 6 2" xfId="47901"/>
    <cellStyle name="輸入 2 12 2 6 3" xfId="47902"/>
    <cellStyle name="輸入 2 12 2 7" xfId="47903"/>
    <cellStyle name="輸入 2 12 2 7 2" xfId="47904"/>
    <cellStyle name="輸入 2 12 2 7 3" xfId="47905"/>
    <cellStyle name="輸入 2 12 2 8" xfId="47906"/>
    <cellStyle name="輸入 2 12 2 8 2" xfId="47907"/>
    <cellStyle name="輸入 2 12 2 8 3" xfId="47908"/>
    <cellStyle name="輸入 2 12 2 9" xfId="47909"/>
    <cellStyle name="輸入 2 12 4 2" xfId="47910"/>
    <cellStyle name="輸入 2 12 4 3" xfId="47911"/>
    <cellStyle name="輸入 2 12 5 2" xfId="47912"/>
    <cellStyle name="輸入 2 12 5 3" xfId="47913"/>
    <cellStyle name="輸入 2 12 6 2" xfId="47914"/>
    <cellStyle name="輸入 2 12 6 3" xfId="47915"/>
    <cellStyle name="輸入 2 12 7 2" xfId="47916"/>
    <cellStyle name="輸入 2 12 7 3" xfId="47917"/>
    <cellStyle name="輸入 2 12 8" xfId="47918"/>
    <cellStyle name="輸入 2 12 8 2" xfId="47919"/>
    <cellStyle name="輸入 2 12 8 3" xfId="47920"/>
    <cellStyle name="輸入 2 12 9" xfId="47921"/>
    <cellStyle name="輸入 2 12 9 2" xfId="47922"/>
    <cellStyle name="輸入 2 12 9 3" xfId="47923"/>
    <cellStyle name="輸入 2 13" xfId="47924"/>
    <cellStyle name="輸入 2 13 2" xfId="47925"/>
    <cellStyle name="輸入 2 14" xfId="47926"/>
    <cellStyle name="輸入 2 2" xfId="47927"/>
    <cellStyle name="輸入 2 2 2" xfId="47928"/>
    <cellStyle name="輸入 2 2 2 2" xfId="47929"/>
    <cellStyle name="輸入 2 2 2 3" xfId="47930"/>
    <cellStyle name="輸入 2 2 2 4" xfId="47931"/>
    <cellStyle name="輸入 2 2 2 4 10" xfId="47932"/>
    <cellStyle name="輸入 2 2 2 4 10 2" xfId="47933"/>
    <cellStyle name="輸入 2 2 2 4 10 3" xfId="47934"/>
    <cellStyle name="輸入 2 2 2 4 2" xfId="47935"/>
    <cellStyle name="輸入 2 2 2 4 2 10" xfId="47936"/>
    <cellStyle name="輸入 2 2 2 4 2 9 2" xfId="47937"/>
    <cellStyle name="輸入 2 2 2 4 2 9 3" xfId="47938"/>
    <cellStyle name="輸入 2 2 2 4 3 3" xfId="47939"/>
    <cellStyle name="輸入 2 2 2 4 4" xfId="47940"/>
    <cellStyle name="輸入 2 2 2 4 5" xfId="47941"/>
    <cellStyle name="輸入 2 2 2 4 6" xfId="47942"/>
    <cellStyle name="輸入 2 2 2 4 6 2" xfId="47943"/>
    <cellStyle name="輸入 2 2 2 4 7" xfId="47944"/>
    <cellStyle name="輸入 2 2 2 4 7 2" xfId="47945"/>
    <cellStyle name="輸入 2 2 2 4 8" xfId="47946"/>
    <cellStyle name="輸入 2 2 2 4 8 2" xfId="47947"/>
    <cellStyle name="輸入 2 2 2 4 9" xfId="47948"/>
    <cellStyle name="輸入 2 2 2 4 9 2" xfId="47949"/>
    <cellStyle name="輸入 2 2 2 5 2" xfId="47950"/>
    <cellStyle name="輸入 2 5 3" xfId="47951"/>
    <cellStyle name="輸入 2 2 2 5 2 10" xfId="47952"/>
    <cellStyle name="輸入 2 2 2 5 2 2" xfId="47953"/>
    <cellStyle name="輸入 2 2 2 5 2 2 2" xfId="47954"/>
    <cellStyle name="輸入 2 2 2 5 2 2 3" xfId="47955"/>
    <cellStyle name="輸入 2 2 2 5 2 3" xfId="47956"/>
    <cellStyle name="輸入 2 2 2 5 2 3 2" xfId="47957"/>
    <cellStyle name="輸入 2 2 2 5 2 3 3" xfId="47958"/>
    <cellStyle name="輸入 2 2 2 5 2 4" xfId="47959"/>
    <cellStyle name="輸入 2 2 2 5 2 4 2" xfId="47960"/>
    <cellStyle name="輸入 2 2 2 5 2 4 3" xfId="47961"/>
    <cellStyle name="輸入 2 2 2 5 2 5" xfId="47962"/>
    <cellStyle name="輸入 2 2 2 5 2 5 2" xfId="47963"/>
    <cellStyle name="輸入 2 2 2 5 2 5 3" xfId="47964"/>
    <cellStyle name="輸入 2 2 2 5 2 6" xfId="47965"/>
    <cellStyle name="輸入 2 2 2 5 2 6 2" xfId="47966"/>
    <cellStyle name="輸入 2 2 2 5 2 6 3" xfId="47967"/>
    <cellStyle name="輸入 2 2 2 5 2 7" xfId="47968"/>
    <cellStyle name="輸入 2 2 2 5 2 7 2" xfId="47969"/>
    <cellStyle name="輸入 2 2 2 5 2 7 3" xfId="47970"/>
    <cellStyle name="輸入 2 2 2 5 2 8" xfId="47971"/>
    <cellStyle name="輸入 2 2 2 5 2 8 2" xfId="47972"/>
    <cellStyle name="輸入 2 2 2 5 2 9" xfId="47973"/>
    <cellStyle name="輸入 2 2 2 5 2 9 2" xfId="47974"/>
    <cellStyle name="輸入 2 2 2 5 3 2" xfId="47975"/>
    <cellStyle name="輸入 2 2 2 5 3 3" xfId="47976"/>
    <cellStyle name="輸入 2 2 2 5 4 2" xfId="47977"/>
    <cellStyle name="輸入 2 2 2 5 5" xfId="47978"/>
    <cellStyle name="輸入 2 2 2 5 6" xfId="47979"/>
    <cellStyle name="輸入 2 2 2 5 6 2" xfId="47980"/>
    <cellStyle name="輸入 2 2 2 5 7" xfId="47981"/>
    <cellStyle name="輸入 2 2 2 5 8" xfId="47982"/>
    <cellStyle name="輸入 2 2 2 5 9" xfId="47983"/>
    <cellStyle name="輸入 2 2 2 7" xfId="47984"/>
    <cellStyle name="輸入 2 2 3" xfId="47985"/>
    <cellStyle name="輸入 2 2 3 3" xfId="47986"/>
    <cellStyle name="輸入 2 2 3 3 10" xfId="47987"/>
    <cellStyle name="輸入 2 2 3 3 10 2" xfId="47988"/>
    <cellStyle name="輸入 2 2 3 3 10 3" xfId="47989"/>
    <cellStyle name="輸入 2 2 3 3 11" xfId="47990"/>
    <cellStyle name="輸入 2 2 3 3 2" xfId="47991"/>
    <cellStyle name="輸入 2 2 3 3 2 2" xfId="47992"/>
    <cellStyle name="輸入 2 2 3 3 2 3" xfId="47993"/>
    <cellStyle name="輸入 2 2 3 3 2 4" xfId="47994"/>
    <cellStyle name="輸入 2 2 3 3 2 4 2" xfId="47995"/>
    <cellStyle name="輸入 2 2 3 3 2 5" xfId="47996"/>
    <cellStyle name="輸入 2 2 3 3 2 5 2" xfId="47997"/>
    <cellStyle name="輸入 2 2 3 3 2 6 2" xfId="47998"/>
    <cellStyle name="輸入 2 2 3 3 2 7 2" xfId="47999"/>
    <cellStyle name="輸入 2 2 3 3 2 8 2" xfId="48000"/>
    <cellStyle name="輸入 2 2 3 3 2 8 3" xfId="48001"/>
    <cellStyle name="輸入 2 2 3 3 2 9 2" xfId="48002"/>
    <cellStyle name="輸入 2 2 3 3 2 9 3" xfId="48003"/>
    <cellStyle name="輸入 2 2 3 3 3 2" xfId="48004"/>
    <cellStyle name="輸入 2 2 3 3 3 3" xfId="48005"/>
    <cellStyle name="輸入 2 2 3 3 4" xfId="48006"/>
    <cellStyle name="輸入 2 2 3 3 4 2" xfId="48007"/>
    <cellStyle name="輸入 2 2 3 3 9 2" xfId="48008"/>
    <cellStyle name="輸入 2 2 3 3 9 3" xfId="48009"/>
    <cellStyle name="輸入 2 2 3 4" xfId="48010"/>
    <cellStyle name="輸入 2 2 3 4 2" xfId="48011"/>
    <cellStyle name="輸入 2 2 5 11" xfId="48012"/>
    <cellStyle name="輸入 2 2 5 12" xfId="48013"/>
    <cellStyle name="輸入 2 2 5 2 3" xfId="48014"/>
    <cellStyle name="輸入 2 2 5 2 3 2" xfId="48015"/>
    <cellStyle name="輸入 2 2 5 2 3 3" xfId="48016"/>
    <cellStyle name="輸入 2 2 5 2 4" xfId="48017"/>
    <cellStyle name="輸入 2 2 5 2 5 2" xfId="48018"/>
    <cellStyle name="輸入 2 2 5 2 5 3" xfId="48019"/>
    <cellStyle name="輸入 2 2 5 2 6" xfId="48020"/>
    <cellStyle name="輸入 2 2 5 2 6 2" xfId="48021"/>
    <cellStyle name="輸入 2 2 5 2 6 3" xfId="48022"/>
    <cellStyle name="輸入 2 2 5 2 7 3" xfId="48023"/>
    <cellStyle name="輸入 2 2 5 2 8 3" xfId="48024"/>
    <cellStyle name="輸入 2 2 5 3 3" xfId="48025"/>
    <cellStyle name="輸入 2 2 5 4 3" xfId="48026"/>
    <cellStyle name="輸入 2 2 5 5 3" xfId="48027"/>
    <cellStyle name="輸入 2 2 5 6" xfId="48028"/>
    <cellStyle name="輸入 2 2 5 6 2" xfId="48029"/>
    <cellStyle name="輸入 2 2 5 6 3" xfId="48030"/>
    <cellStyle name="輸入 2 2 5 7" xfId="48031"/>
    <cellStyle name="輸入 2 2 5 7 2" xfId="48032"/>
    <cellStyle name="輸入 2 2 5 7 3" xfId="48033"/>
    <cellStyle name="輸入 2 2 5 8" xfId="48034"/>
    <cellStyle name="輸入 2 2 5 8 2" xfId="48035"/>
    <cellStyle name="輸入 2 2 5 8 3" xfId="48036"/>
    <cellStyle name="輸入 2 2 5 9" xfId="48037"/>
    <cellStyle name="輸入 2 2 5 9 2" xfId="48038"/>
    <cellStyle name="輸入 2 2 5 9 3" xfId="48039"/>
    <cellStyle name="輸入 2 2 6 10 2" xfId="48040"/>
    <cellStyle name="보통" xfId="48041"/>
    <cellStyle name="輸入 2 2 6 11" xfId="48042"/>
    <cellStyle name="輸入 2 2 6 12" xfId="48043"/>
    <cellStyle name="輸入 2 2 6 2 2 2" xfId="48044"/>
    <cellStyle name="輸入 2 2 6 2 3 2" xfId="48045"/>
    <cellStyle name="輸入 2 2 6 2 3 3" xfId="48046"/>
    <cellStyle name="輸入 2 2 6 2 4" xfId="48047"/>
    <cellStyle name="輸入 2 2 6 2 4 3" xfId="48048"/>
    <cellStyle name="輸入 2 2 6 2 5" xfId="48049"/>
    <cellStyle name="輸入 2 2 6 2 5 2" xfId="48050"/>
    <cellStyle name="輸入 2 2 6 2 5 3" xfId="48051"/>
    <cellStyle name="輸入 2 2 6 2 6" xfId="48052"/>
    <cellStyle name="輸入 2 2 6 2 6 2" xfId="48053"/>
    <cellStyle name="輸入 2 2 6 2 6 3" xfId="48054"/>
    <cellStyle name="輸入 2 2 6 2 7 2" xfId="48055"/>
    <cellStyle name="輸入 2 2 6 2 7 3" xfId="48056"/>
    <cellStyle name="輸入 2 2 6 2 9 3" xfId="48057"/>
    <cellStyle name="輸入 2 2 6 3" xfId="48058"/>
    <cellStyle name="輸入 2 2 6 3 2" xfId="48059"/>
    <cellStyle name="輸入 2 2 6 3 3" xfId="48060"/>
    <cellStyle name="輸入 2 2 6 4" xfId="48061"/>
    <cellStyle name="輸入 2 2 6 4 2" xfId="48062"/>
    <cellStyle name="輸入 2 2 6 4 3" xfId="48063"/>
    <cellStyle name="輸入 2 2 6 5" xfId="48064"/>
    <cellStyle name="輸入 2 2 6 5 2" xfId="48065"/>
    <cellStyle name="輸入 2 2 6 5 3" xfId="48066"/>
    <cellStyle name="輸入 2 2 6 6 2" xfId="48067"/>
    <cellStyle name="輸入 2 2 6 6 3" xfId="48068"/>
    <cellStyle name="輸入 2 2 6 7" xfId="48069"/>
    <cellStyle name="輸入 2 2 6 7 2" xfId="48070"/>
    <cellStyle name="輸入 2 2 6 7 3" xfId="48071"/>
    <cellStyle name="輸入 2 2 6 8" xfId="48072"/>
    <cellStyle name="輸入 2 2 6 8 2" xfId="48073"/>
    <cellStyle name="輸入 2 2 6 8 3" xfId="48074"/>
    <cellStyle name="輸入 2 2 6 9" xfId="48075"/>
    <cellStyle name="輸入 2 2 6 9 2" xfId="48076"/>
    <cellStyle name="輸入 2 2 6 9 3" xfId="48077"/>
    <cellStyle name="輸入 2 2 7 2" xfId="48078"/>
    <cellStyle name="輸入 2 2 7 3" xfId="48079"/>
    <cellStyle name="輸入 2 2 8" xfId="48080"/>
    <cellStyle name="輸入 2 3" xfId="48081"/>
    <cellStyle name="輸入 2 3 2" xfId="48082"/>
    <cellStyle name="輸入 2 3 2 2" xfId="48083"/>
    <cellStyle name="輸入 2 3 2 2 2" xfId="48084"/>
    <cellStyle name="輸入 2 3 2 3" xfId="48085"/>
    <cellStyle name="輸入 2 3 2 4 10" xfId="48086"/>
    <cellStyle name="輸入 2 3 2 4 10 2" xfId="48087"/>
    <cellStyle name="輸入 2 3 2 4 10 3" xfId="48088"/>
    <cellStyle name="輸入 2 7 5 7" xfId="48089"/>
    <cellStyle name="輸入 2 3 2 4 2" xfId="48090"/>
    <cellStyle name="輸入 2 3 2 4 2 10" xfId="48091"/>
    <cellStyle name="輸入 2 3 2 4 2 11" xfId="48092"/>
    <cellStyle name="輸入 2 3 2 4 2 2 2" xfId="48093"/>
    <cellStyle name="輸入 2 7 5 7 3" xfId="48094"/>
    <cellStyle name="輸入 2 3 2 4 2 3" xfId="48095"/>
    <cellStyle name="輸入 2 3 2 4 2 3 2" xfId="48096"/>
    <cellStyle name="輸入 2 3 2 4 2 4" xfId="48097"/>
    <cellStyle name="輸入 2 3 2 4 2 4 2" xfId="48098"/>
    <cellStyle name="輸入 2 3 2 4 2 4 3" xfId="48099"/>
    <cellStyle name="輸入 2 3 2 4 2 5" xfId="48100"/>
    <cellStyle name="輸入 2 3 2 4 2 5 2" xfId="48101"/>
    <cellStyle name="輸入 2 3 2 4 2 5 3" xfId="48102"/>
    <cellStyle name="輸入 2 3 2 4 2 6 2" xfId="48103"/>
    <cellStyle name="輸入 2 3 2 4 2 6 3" xfId="48104"/>
    <cellStyle name="輸入 2 3 2 4 2 8" xfId="48105"/>
    <cellStyle name="輸入 2 3 2 4 2 8 2" xfId="48106"/>
    <cellStyle name="輸入 2 3 2 4 2 8 3" xfId="48107"/>
    <cellStyle name="輸入 2 3 2 4 2 9" xfId="48108"/>
    <cellStyle name="輸入 2 3 2 4 2 9 2" xfId="48109"/>
    <cellStyle name="輸入 2 3 2 4 2 9 3" xfId="48110"/>
    <cellStyle name="輸入 2 7 5 8 3" xfId="48111"/>
    <cellStyle name="輸入 2 3 2 4 3 3" xfId="48112"/>
    <cellStyle name="輸入 2 7 5 9" xfId="48113"/>
    <cellStyle name="輸入 2 3 2 4 4" xfId="48114"/>
    <cellStyle name="輸入 2 7 5 9 3" xfId="48115"/>
    <cellStyle name="輸入 2 3 2 4 4 3" xfId="48116"/>
    <cellStyle name="輸入 2 3 2 4 5 2" xfId="48117"/>
    <cellStyle name="輸入 2 3 2 4 5 3" xfId="48118"/>
    <cellStyle name="輸入 2 3 2 4 6" xfId="48119"/>
    <cellStyle name="輸入 2 3 2 4 6 2" xfId="48120"/>
    <cellStyle name="輸入 2 3 2 4 6 3" xfId="48121"/>
    <cellStyle name="輸入 2 3 2 4 7" xfId="48122"/>
    <cellStyle name="輸入 2 3 2 4 8" xfId="48123"/>
    <cellStyle name="輸入 2 3 2 4 8 2" xfId="48124"/>
    <cellStyle name="輸入 2 3 2 4 8 3" xfId="48125"/>
    <cellStyle name="輸入 2 3 2 4 9" xfId="48126"/>
    <cellStyle name="輸入 2 3 2 4 9 2" xfId="48127"/>
    <cellStyle name="輸入 2 3 2 4 9 3" xfId="48128"/>
    <cellStyle name="輸入 2 3 2 5 2 3" xfId="48129"/>
    <cellStyle name="輸入 2 3 2 5 2 3 2" xfId="48130"/>
    <cellStyle name="輸入 2 3 2 5 2 3 3" xfId="48131"/>
    <cellStyle name="輸入 2 3 2 5 2 4" xfId="48132"/>
    <cellStyle name="輸入 2 3 2 5 2 4 2" xfId="48133"/>
    <cellStyle name="輸入 2 3 2 5 2 4 3" xfId="48134"/>
    <cellStyle name="輸入 2 3 2 5 2 5" xfId="48135"/>
    <cellStyle name="輸入 2 3 2 5 2 5 2" xfId="48136"/>
    <cellStyle name="輸入 2 3 2 5 2 5 3" xfId="48137"/>
    <cellStyle name="輸入 2 3 2 5 2 6" xfId="48138"/>
    <cellStyle name="輸入 2 3 2 5 2 6 2" xfId="48139"/>
    <cellStyle name="輸入 2 3 2 5 2 6 3" xfId="48140"/>
    <cellStyle name="輸入 2 3 2 5 2 7" xfId="48141"/>
    <cellStyle name="輸入 2 3 2 5 2 7 2" xfId="48142"/>
    <cellStyle name="輸入 2 3 2 5 2 7 3" xfId="48143"/>
    <cellStyle name="輸入 2 3 2 5 2 8" xfId="48144"/>
    <cellStyle name="輸入 2 3 2 5 2 8 2" xfId="48145"/>
    <cellStyle name="輸入 2 3 2 5 2 8 3" xfId="48146"/>
    <cellStyle name="輸入 2 3 2 5 2 9" xfId="48147"/>
    <cellStyle name="輸入 2 3 2 5 3 2" xfId="48148"/>
    <cellStyle name="輸入 2 3 2 5 3 3" xfId="48149"/>
    <cellStyle name="輸入 2 3 2 5 4 2" xfId="48150"/>
    <cellStyle name="輸入 2 3 2 5 4 3" xfId="48151"/>
    <cellStyle name="輸入 2 3 2 5 5" xfId="48152"/>
    <cellStyle name="輸入 2 3 2 5 5 2" xfId="48153"/>
    <cellStyle name="輸入 2 3 2 5 5 3" xfId="48154"/>
    <cellStyle name="輸入 2 3 2 5 6" xfId="48155"/>
    <cellStyle name="輸入 2 3 2 5 6 2" xfId="48156"/>
    <cellStyle name="輸入 2 3 2 5 6 3" xfId="48157"/>
    <cellStyle name="輸入 2 3 2 5 7" xfId="48158"/>
    <cellStyle name="輸入 2 3 2 5 8" xfId="48159"/>
    <cellStyle name="輸入 2 3 2 5 8 2" xfId="48160"/>
    <cellStyle name="輸入 2 3 2 5 8 3" xfId="48161"/>
    <cellStyle name="輸入 2 3 2 5 9" xfId="48162"/>
    <cellStyle name="輸入 2 3 2 5 9 2" xfId="48163"/>
    <cellStyle name="輸入 2 3 2 5 9 3" xfId="48164"/>
    <cellStyle name="輸入 2 3 3" xfId="48165"/>
    <cellStyle name="輸入 2 3 3 2" xfId="48166"/>
    <cellStyle name="輸入 2 3 3 3" xfId="48167"/>
    <cellStyle name="輸入 2 8 4 7" xfId="48168"/>
    <cellStyle name="輸入 2 3 3 3 2" xfId="48169"/>
    <cellStyle name="輸入 2 3 3 3 2 10" xfId="48170"/>
    <cellStyle name="輸入 2 3 3 3 2 11" xfId="48171"/>
    <cellStyle name="輸入 2 8 4 7 2" xfId="48172"/>
    <cellStyle name="輸入 2 3 3 3 2 2" xfId="48173"/>
    <cellStyle name="輸入 2 3 3 3 2 2 2" xfId="48174"/>
    <cellStyle name="輸入 2 8 4 7 3" xfId="48175"/>
    <cellStyle name="輸入 2 3 3 3 2 3" xfId="48176"/>
    <cellStyle name="輸入 2 3 3 3 2 3 2" xfId="48177"/>
    <cellStyle name="輸入 2 3 3 3 2 4" xfId="48178"/>
    <cellStyle name="輸入 2 3 3 3 2 4 2" xfId="48179"/>
    <cellStyle name="輸入 2 3 3 3 2 5" xfId="48180"/>
    <cellStyle name="輸入 2 3 3 3 2 5 2" xfId="48181"/>
    <cellStyle name="輸入 2 3 3 3 2 5 3" xfId="48182"/>
    <cellStyle name="輸入 2 3 3 3 2 6 2" xfId="48183"/>
    <cellStyle name="輸入 2 3 3 3 2 6 3" xfId="48184"/>
    <cellStyle name="輸入 2 8 4 8" xfId="48185"/>
    <cellStyle name="輸入 2 3 3 3 3" xfId="48186"/>
    <cellStyle name="輸入 2 8 4 8 2" xfId="48187"/>
    <cellStyle name="輸入 2 3 3 3 3 2" xfId="48188"/>
    <cellStyle name="輸入 2 8 4 8 3" xfId="48189"/>
    <cellStyle name="輸入 2 3 3 3 3 3" xfId="48190"/>
    <cellStyle name="輸入 2 8 4 9" xfId="48191"/>
    <cellStyle name="輸入 2 3 3 3 4" xfId="48192"/>
    <cellStyle name="輸入 2 8 4 9 2" xfId="48193"/>
    <cellStyle name="輸入 2 3 3 3 4 2" xfId="48194"/>
    <cellStyle name="輸入 2 8 4 9 3" xfId="48195"/>
    <cellStyle name="輸入 2 3 3 3 4 3" xfId="48196"/>
    <cellStyle name="輸入 2 3 3 3 6 2" xfId="48197"/>
    <cellStyle name="輸入 2 3 3 3 6 3" xfId="48198"/>
    <cellStyle name="輸入 2 3 3 3 7 2" xfId="48199"/>
    <cellStyle name="輸入 2 3 3 3 7 3" xfId="48200"/>
    <cellStyle name="輸入 2 3 3 3 8 2" xfId="48201"/>
    <cellStyle name="輸入 2 3 3 3 8 3" xfId="48202"/>
    <cellStyle name="輸入 2 3 3 3 9" xfId="48203"/>
    <cellStyle name="輸入 2 3 3 3 9 2" xfId="48204"/>
    <cellStyle name="輸入 2 3 3 3 9 3" xfId="48205"/>
    <cellStyle name="輸入 2 3 5 10 2" xfId="48206"/>
    <cellStyle name="輸入 2 3 5 11" xfId="48207"/>
    <cellStyle name="輸入 2 3 5 12" xfId="48208"/>
    <cellStyle name="輸入 2 3 5 2 11" xfId="48209"/>
    <cellStyle name="輸入 2 3 5 2 5 3" xfId="48210"/>
    <cellStyle name="輸入 2 3 5 2 6 3" xfId="48211"/>
    <cellStyle name="輸入 2 3 5 2 7 2" xfId="48212"/>
    <cellStyle name="輸入 2 3 5 2 7 3" xfId="48213"/>
    <cellStyle name="輸入 2 3 5 2 8 2" xfId="48214"/>
    <cellStyle name="輸入 2 3 5 2 8 3" xfId="48215"/>
    <cellStyle name="輸入 2 3 5 2 9" xfId="48216"/>
    <cellStyle name="輸入 2 3 5 2 9 2" xfId="48217"/>
    <cellStyle name="輸入 2 3 5 2 9 3" xfId="48218"/>
    <cellStyle name="輸入 2 3 5 3" xfId="48219"/>
    <cellStyle name="輸入 2 3 5 5 2" xfId="48220"/>
    <cellStyle name="輸入 2 3 5 5 3" xfId="48221"/>
    <cellStyle name="輸入 2 3 5 6" xfId="48222"/>
    <cellStyle name="輸入 2 3 5 6 2" xfId="48223"/>
    <cellStyle name="輸入 2 3 5 6 3" xfId="48224"/>
    <cellStyle name="輸入 2 3 5 8" xfId="48225"/>
    <cellStyle name="輸入 2 3 5 8 2" xfId="48226"/>
    <cellStyle name="輸入 2 3 5 8 3" xfId="48227"/>
    <cellStyle name="輸入 2 3 5 9 2" xfId="48228"/>
    <cellStyle name="輸入 2 3 6 10" xfId="48229"/>
    <cellStyle name="輸入 2 3 6 10 2" xfId="48230"/>
    <cellStyle name="輸入 2 3 6 10 3" xfId="48231"/>
    <cellStyle name="輸入 2 3 6 11" xfId="48232"/>
    <cellStyle name="輸入 2 3 6 12" xfId="48233"/>
    <cellStyle name="輸入 2 3 6 2 10" xfId="48234"/>
    <cellStyle name="輸入 2 3 6 2 11" xfId="48235"/>
    <cellStyle name="輸入 2 3 6 2 2 2" xfId="48236"/>
    <cellStyle name="輸入 2 3 6 2 2 3" xfId="48237"/>
    <cellStyle name="輸入 2 3 6 2 3 2" xfId="48238"/>
    <cellStyle name="輸入 2 3 6 2 3 3" xfId="48239"/>
    <cellStyle name="輸入 2 3 6 2 4" xfId="48240"/>
    <cellStyle name="輸入 2 3 6 2 4 2" xfId="48241"/>
    <cellStyle name="輸入 2 3 6 2 4 3" xfId="48242"/>
    <cellStyle name="輸入 2 3 6 2 5" xfId="48243"/>
    <cellStyle name="輸入 2 3 6 2 5 2" xfId="48244"/>
    <cellStyle name="輸入 2 3 6 2 5 3" xfId="48245"/>
    <cellStyle name="輸入 2 3 6 2 6" xfId="48246"/>
    <cellStyle name="輸入 2 3 6 2 6 2" xfId="48247"/>
    <cellStyle name="輸入 2 3 6 2 6 3" xfId="48248"/>
    <cellStyle name="輸入 2 3 6 2 7" xfId="48249"/>
    <cellStyle name="輸入 2 3 6 2 7 2" xfId="48250"/>
    <cellStyle name="輸入 2 3 6 2 7 3" xfId="48251"/>
    <cellStyle name="輸入 2 3 6 2 9 3" xfId="48252"/>
    <cellStyle name="輸入 2 3 6 4 2" xfId="48253"/>
    <cellStyle name="輸入 2 3 6 4 3" xfId="48254"/>
    <cellStyle name="輸入 2 3 6 5 2" xfId="48255"/>
    <cellStyle name="輸入 2 3 6 5 3" xfId="48256"/>
    <cellStyle name="輸入 2 3 6 6 2" xfId="48257"/>
    <cellStyle name="輸入 2 3 6 6 3" xfId="48258"/>
    <cellStyle name="輸入 2 3 6 8" xfId="48259"/>
    <cellStyle name="輸入 2 3 6 8 3" xfId="48260"/>
    <cellStyle name="注释 2 2 3 11" xfId="48261"/>
    <cellStyle name="輸入 2 3 6 9 2" xfId="48262"/>
    <cellStyle name="輸入 2 4" xfId="48263"/>
    <cellStyle name="輸入 2 4 2" xfId="48264"/>
    <cellStyle name="輸入 2 4 2 2" xfId="48265"/>
    <cellStyle name="輸入 2 4 2 3 10" xfId="48266"/>
    <cellStyle name="輸入 2 4 2 3 10 2" xfId="48267"/>
    <cellStyle name="輸入 2 4 2 3 10 3" xfId="48268"/>
    <cellStyle name="輸入 2 4 2 3 11" xfId="48269"/>
    <cellStyle name="輸入 2 4 2 3 12" xfId="48270"/>
    <cellStyle name="輸入 2 4 2 3 2 10" xfId="48271"/>
    <cellStyle name="輸入 2 4 2 3 2 11" xfId="48272"/>
    <cellStyle name="輸入 2 4 2 3 2 3" xfId="48273"/>
    <cellStyle name="輸入 2 4 2 3 2 4" xfId="48274"/>
    <cellStyle name="輸入 2 4 2 3 2 4 3" xfId="48275"/>
    <cellStyle name="輸入 2 4 2 3 2 5" xfId="48276"/>
    <cellStyle name="輸入 2 4 2 3 2 5 2" xfId="48277"/>
    <cellStyle name="輸入 2 4 2 3 2 5 3" xfId="48278"/>
    <cellStyle name="輸入 2 4 2 3 2 6" xfId="48279"/>
    <cellStyle name="輸入 2 4 2 3 2 6 2" xfId="48280"/>
    <cellStyle name="輸入 2 4 2 3 2 6 3" xfId="48281"/>
    <cellStyle name="輸入 2 4 2 3 2 7" xfId="48282"/>
    <cellStyle name="輸入 2 4 2 3 2 8" xfId="48283"/>
    <cellStyle name="輸入 2 4 2 3 2 8 3" xfId="48284"/>
    <cellStyle name="輸入 2 4 2 3 2 9 3" xfId="48285"/>
    <cellStyle name="輸入 2 4 2 3 3 2" xfId="48286"/>
    <cellStyle name="輸入 2 4 2 3 4" xfId="48287"/>
    <cellStyle name="輸入 2 4 2 3 4 2" xfId="48288"/>
    <cellStyle name="輸入 2 4 2 3 5" xfId="48289"/>
    <cellStyle name="輸入 2 4 2 3 5 2" xfId="48290"/>
    <cellStyle name="輸入 2 4 2 3 5 3" xfId="48291"/>
    <cellStyle name="輸入 2 4 2 3 6" xfId="48292"/>
    <cellStyle name="輸入 2 4 2 3 6 2" xfId="48293"/>
    <cellStyle name="輸入 2 4 2 3 6 3" xfId="48294"/>
    <cellStyle name="輸入 2 4 2 3 7" xfId="48295"/>
    <cellStyle name="輸入 2 4 2 3 7 3" xfId="48296"/>
    <cellStyle name="輸入 2 4 2 3 8" xfId="48297"/>
    <cellStyle name="輸入 2 4 2 3 8 3" xfId="48298"/>
    <cellStyle name="輸入 2 4 2 3 9" xfId="48299"/>
    <cellStyle name="輸入 2 4 2 3 9 2" xfId="48300"/>
    <cellStyle name="輸入 2 4 3" xfId="48301"/>
    <cellStyle name="輸入 2 4 3 2" xfId="48302"/>
    <cellStyle name="輸入 2 4 3 2 10" xfId="48303"/>
    <cellStyle name="輸入 2 4 3 2 10 2" xfId="48304"/>
    <cellStyle name="輸入 2 4 3 2 10 3" xfId="48305"/>
    <cellStyle name="輸入 2 4 3 2 11" xfId="48306"/>
    <cellStyle name="輸入 2 4 3 2 12" xfId="48307"/>
    <cellStyle name="輸入 2 4 3 2 2" xfId="48308"/>
    <cellStyle name="輸入 2 4 3 2 2 11" xfId="48309"/>
    <cellStyle name="輸入 2 4 3 2 2 4 3" xfId="48310"/>
    <cellStyle name="輸入 2 4 3 2 2 5 2" xfId="48311"/>
    <cellStyle name="輸入 2 4 3 2 2 5 3" xfId="48312"/>
    <cellStyle name="輸入 2 4 3 2 2 6 2" xfId="48313"/>
    <cellStyle name="輸入 2 4 3 2 2 6 3" xfId="48314"/>
    <cellStyle name="輸入 2 4 3 2 2 7" xfId="48315"/>
    <cellStyle name="輸入 2 4 3 2 2 7 2" xfId="48316"/>
    <cellStyle name="輸入 2 4 3 2 2 7 3" xfId="48317"/>
    <cellStyle name="輸入 2 4 3 2 2 8" xfId="48318"/>
    <cellStyle name="輸入 2 4 3 2 2 8 2" xfId="48319"/>
    <cellStyle name="輸入 2 4 3 2 2 8 3" xfId="48320"/>
    <cellStyle name="輸入 2 4 3 2 2 9" xfId="48321"/>
    <cellStyle name="輸入 2 4 3 2 2 9 2" xfId="48322"/>
    <cellStyle name="輸入 2 4 3 2 2 9 3" xfId="48323"/>
    <cellStyle name="輸入 2 4 3 2 3" xfId="48324"/>
    <cellStyle name="輸入 2 4 3 2 4" xfId="48325"/>
    <cellStyle name="輸入 2 4 3 2 7" xfId="48326"/>
    <cellStyle name="輸入 2 4 3 2 8" xfId="48327"/>
    <cellStyle name="輸入 2 4 3 2 9" xfId="48328"/>
    <cellStyle name="輸入 2 4 4 10" xfId="48329"/>
    <cellStyle name="輸入 2 4 4 10 2" xfId="48330"/>
    <cellStyle name="輸入 2 4 4 11" xfId="48331"/>
    <cellStyle name="輸入 2 4 4 12" xfId="48332"/>
    <cellStyle name="輸入 2 4 4 2" xfId="48333"/>
    <cellStyle name="輸入 2 4 4 2 10" xfId="48334"/>
    <cellStyle name="輸入 2 4 4 2 2" xfId="48335"/>
    <cellStyle name="輸入 2 4 4 2 2 2" xfId="48336"/>
    <cellStyle name="輸入 2 4 4 2 2 3" xfId="48337"/>
    <cellStyle name="輸入 2 4 4 2 9" xfId="48338"/>
    <cellStyle name="輸入 2 4 4 2 9 2" xfId="48339"/>
    <cellStyle name="輸入 2 4 4 3 2" xfId="48340"/>
    <cellStyle name="輸入 2 4 4 3 3" xfId="48341"/>
    <cellStyle name="輸入 2 4 4 5 2" xfId="48342"/>
    <cellStyle name="輸入 2 4 4 5 3" xfId="48343"/>
    <cellStyle name="樣式 1 2 2 3" xfId="48344"/>
    <cellStyle name="輸入 2 4 4 7" xfId="48345"/>
    <cellStyle name="輸入 2 4 4 7 2" xfId="48346"/>
    <cellStyle name="輸入 2 4 4 7 3" xfId="48347"/>
    <cellStyle name="輸入 2 4 4 8" xfId="48348"/>
    <cellStyle name="輸入 2 4 4 8 2" xfId="48349"/>
    <cellStyle name="輸入 2 4 4 8 3" xfId="48350"/>
    <cellStyle name="輸入 2 4 5" xfId="48351"/>
    <cellStyle name="輸入 2 4 5 10" xfId="48352"/>
    <cellStyle name="輸入 2 4 5 10 2" xfId="48353"/>
    <cellStyle name="輸入 2 4 5 11" xfId="48354"/>
    <cellStyle name="輸入 2 4 5 12" xfId="48355"/>
    <cellStyle name="輸入 2 4 5 2 10" xfId="48356"/>
    <cellStyle name="輸入 2 4 5 2 2" xfId="48357"/>
    <cellStyle name="輸入 2 4 5 2 2 2" xfId="48358"/>
    <cellStyle name="輸入 2 4 5 2 2 3" xfId="48359"/>
    <cellStyle name="輸入 2 4 5 2 3" xfId="48360"/>
    <cellStyle name="輸入 2 4 5 2 3 2" xfId="48361"/>
    <cellStyle name="輸入 2 4 5 2 3 3" xfId="48362"/>
    <cellStyle name="輸入 2 4 5 2 4" xfId="48363"/>
    <cellStyle name="輸入 2 4 5 2 4 2" xfId="48364"/>
    <cellStyle name="輸入 2 4 5 2 4 3" xfId="48365"/>
    <cellStyle name="輸入 2 4 5 2 5 2" xfId="48366"/>
    <cellStyle name="輸入 2 4 5 2 5 3" xfId="48367"/>
    <cellStyle name="輸入 2 4 5 2 6 2" xfId="48368"/>
    <cellStyle name="輸入 2 4 5 2 6 3" xfId="48369"/>
    <cellStyle name="輸入 2 4 5 2 7" xfId="48370"/>
    <cellStyle name="輸入 2 4 5 2 7 2" xfId="48371"/>
    <cellStyle name="輸入 2 4 5 2 8" xfId="48372"/>
    <cellStyle name="輸入 2 4 5 2 8 2" xfId="48373"/>
    <cellStyle name="輸入 2 4 5 2 8 3" xfId="48374"/>
    <cellStyle name="輸入 2 4 5 2 9" xfId="48375"/>
    <cellStyle name="輸入 2 4 5 2 9 2" xfId="48376"/>
    <cellStyle name="輸入 2 4 5 2 9 3" xfId="48377"/>
    <cellStyle name="輸入 2 4 5 3" xfId="48378"/>
    <cellStyle name="輸入 2 4 5 3 2" xfId="48379"/>
    <cellStyle name="輸入 2 4 5 3 3" xfId="48380"/>
    <cellStyle name="輸入 2 4 5 4" xfId="48381"/>
    <cellStyle name="輸入 2 4 5 4 2" xfId="48382"/>
    <cellStyle name="輸入 2 4 5 4 3" xfId="48383"/>
    <cellStyle name="輸入 2 4 5 5" xfId="48384"/>
    <cellStyle name="輸入 2 4 5 5 2" xfId="48385"/>
    <cellStyle name="입력 2 3 2 2 10" xfId="48386"/>
    <cellStyle name="輸入 2 4 5 5 3" xfId="48387"/>
    <cellStyle name="輸入 2 4 5 6" xfId="48388"/>
    <cellStyle name="輸入 2 4 5 6 2" xfId="48389"/>
    <cellStyle name="輸入 2 4 5 6 3" xfId="48390"/>
    <cellStyle name="輸入 2 4 5 7" xfId="48391"/>
    <cellStyle name="輸入 2 4 5 8" xfId="48392"/>
    <cellStyle name="輸入 2 4 5 9 2" xfId="48393"/>
    <cellStyle name="輸入 2 4 6" xfId="48394"/>
    <cellStyle name="輸入 2 4 6 2" xfId="48395"/>
    <cellStyle name="輸入 2 4 6 3" xfId="48396"/>
    <cellStyle name="輸入 2 5" xfId="48397"/>
    <cellStyle name="輸入 2 5 2" xfId="48398"/>
    <cellStyle name="輸入 2 5 2 2" xfId="48399"/>
    <cellStyle name="輸入 2 5 2 2 2" xfId="48400"/>
    <cellStyle name="輸入 2 5 2 3" xfId="48401"/>
    <cellStyle name="輸入 2 5 2 4" xfId="48402"/>
    <cellStyle name="輸入 2 5 2 4 10" xfId="48403"/>
    <cellStyle name="輸入 2 5 2 4 11" xfId="48404"/>
    <cellStyle name="輸入 2 5 2 4 12" xfId="48405"/>
    <cellStyle name="輸入 2 5 2 4 2" xfId="48406"/>
    <cellStyle name="輸入 2 5 2 4 2 10" xfId="48407"/>
    <cellStyle name="輸入 2 5 2 4 2 2" xfId="48408"/>
    <cellStyle name="輸入 2 5 2 4 2 3" xfId="48409"/>
    <cellStyle name="注释 2 2 3 2 3 2" xfId="48410"/>
    <cellStyle name="輸入 2 5 2 4 2 4" xfId="48411"/>
    <cellStyle name="輸入 2 5 2 4 2 6 3" xfId="48412"/>
    <cellStyle name="輸入 2 5 2 4 2 7" xfId="48413"/>
    <cellStyle name="輸入 2 5 2 4 2 7 3" xfId="48414"/>
    <cellStyle name="注释 2 5 2 7 2" xfId="48415"/>
    <cellStyle name="輸入 2 5 2 4 2 8" xfId="48416"/>
    <cellStyle name="輸入 2 5 2 4 2 8 3" xfId="48417"/>
    <cellStyle name="輸入 2 5 2 4 2 9" xfId="48418"/>
    <cellStyle name="輸入 2 5 2 4 2 9 2" xfId="48419"/>
    <cellStyle name="輸入 2 5 2 4 2 9 3" xfId="48420"/>
    <cellStyle name="輸入 2 5 2 4 3" xfId="48421"/>
    <cellStyle name="輸入 2 5 2 4 3 2" xfId="48422"/>
    <cellStyle name="輸入 2 5 2 4 4" xfId="48423"/>
    <cellStyle name="輸入 2 5 2 4 4 2" xfId="48424"/>
    <cellStyle name="輸入 2 5 2 4 5" xfId="48425"/>
    <cellStyle name="輸入 2 5 2 4 5 2" xfId="48426"/>
    <cellStyle name="輸入 2 5 2 4 5 3" xfId="48427"/>
    <cellStyle name="輸入 2 5 2 4 6" xfId="48428"/>
    <cellStyle name="輸入 2 5 2 4 6 2" xfId="48429"/>
    <cellStyle name="輸入 2 5 2 4 6 3" xfId="48430"/>
    <cellStyle name="輸入 2 5 2 4 7" xfId="48431"/>
    <cellStyle name="輸入 2 5 2 4 7 2" xfId="48432"/>
    <cellStyle name="輸入 2 5 2 4 7 3" xfId="48433"/>
    <cellStyle name="輸入 2 5 2 4 8" xfId="48434"/>
    <cellStyle name="輸入 2 5 2 4 8 2" xfId="48435"/>
    <cellStyle name="輸入 2 5 2 4 8 3" xfId="48436"/>
    <cellStyle name="輸入 2 5 2 4 9" xfId="48437"/>
    <cellStyle name="輸入 2 5 2 4 9 2" xfId="48438"/>
    <cellStyle name="輸入 2 5 2 4 9 3" xfId="48439"/>
    <cellStyle name="輸入 2 5 2 5 10 2" xfId="48440"/>
    <cellStyle name="輸入 2 5 2 5 11" xfId="48441"/>
    <cellStyle name="輸入 2 5 2 5 12" xfId="48442"/>
    <cellStyle name="輸入 2 5 2 5 2" xfId="48443"/>
    <cellStyle name="輸入 2 5 2 5 2 10" xfId="48444"/>
    <cellStyle name="輸入 2 5 2 5 2 11" xfId="48445"/>
    <cellStyle name="輸入 2 5 2 5 2 2" xfId="48446"/>
    <cellStyle name="輸入 2 5 2 5 2 3" xfId="48447"/>
    <cellStyle name="輸入 2 5 2 5 2 3 3" xfId="48448"/>
    <cellStyle name="輸入 2 5 2 5 2 4" xfId="48449"/>
    <cellStyle name="輸入 2 5 2 5 2 5 2" xfId="48450"/>
    <cellStyle name="輸入 2 5 2 5 2 6 3" xfId="48451"/>
    <cellStyle name="輸入 2 5 2 5 2 7" xfId="48452"/>
    <cellStyle name="輸入 2 5 2 5 2 7 2" xfId="48453"/>
    <cellStyle name="輸入 2 5 2 5 2 7 3" xfId="48454"/>
    <cellStyle name="輸入 2 5 2 5 2 8" xfId="48455"/>
    <cellStyle name="輸入 2 5 2 5 2 8 2" xfId="48456"/>
    <cellStyle name="輸入 2 5 2 5 2 8 3" xfId="48457"/>
    <cellStyle name="輸入 2 5 2 5 2 9" xfId="48458"/>
    <cellStyle name="輸入 2 5 2 5 2 9 2" xfId="48459"/>
    <cellStyle name="輸入 2 5 2 5 2 9 3" xfId="48460"/>
    <cellStyle name="輸入 2 5 2 5 3" xfId="48461"/>
    <cellStyle name="輸入 2 5 2 5 3 2" xfId="48462"/>
    <cellStyle name="輸入 2 5 2 5 3 3" xfId="48463"/>
    <cellStyle name="輸入 2 5 2 5 4" xfId="48464"/>
    <cellStyle name="輸入 2 5 2 5 4 2" xfId="48465"/>
    <cellStyle name="輸入 2 5 2 5 5 2" xfId="48466"/>
    <cellStyle name="輸入 2 5 2 5 6 2" xfId="48467"/>
    <cellStyle name="輸入 2 5 2 5 7 2" xfId="48468"/>
    <cellStyle name="輸入 2 5 2 5 8" xfId="48469"/>
    <cellStyle name="輸入 2 5 2 5 8 2" xfId="48470"/>
    <cellStyle name="輸入 2 5 3 2" xfId="48471"/>
    <cellStyle name="輸入 2 5 3 3" xfId="48472"/>
    <cellStyle name="輸入 2 5 3 3 10 2" xfId="48473"/>
    <cellStyle name="輸入 2 5 3 3 11" xfId="48474"/>
    <cellStyle name="輸入 2 5 3 3 2" xfId="48475"/>
    <cellStyle name="輸入 2 5 3 3 2 2" xfId="48476"/>
    <cellStyle name="輸入 2 5 3 3 2 2 3" xfId="48477"/>
    <cellStyle name="輸入 2 5 3 3 2 3" xfId="48478"/>
    <cellStyle name="輸入 2 5 3 3 2 3 3" xfId="48479"/>
    <cellStyle name="輸入 2 5 3 3 2 4" xfId="48480"/>
    <cellStyle name="輸入 2 5 3 3 2 4 2" xfId="48481"/>
    <cellStyle name="輸入 2 5 3 3 2 4 3" xfId="48482"/>
    <cellStyle name="輸入 2 5 3 3 2 5" xfId="48483"/>
    <cellStyle name="輸入 2 5 3 3 2 5 2" xfId="48484"/>
    <cellStyle name="輸入 2 5 3 3 2 5 3" xfId="48485"/>
    <cellStyle name="輸入 2 5 3 3 2 6" xfId="48486"/>
    <cellStyle name="輸入 2 5 3 3 2 6 2" xfId="48487"/>
    <cellStyle name="輸入 2 5 3 3 2 6 3" xfId="48488"/>
    <cellStyle name="輸入 2 5 3 3 2 7" xfId="48489"/>
    <cellStyle name="輸入 2 5 3 3 2 7 2" xfId="48490"/>
    <cellStyle name="輸入 2 5 3 3 2 7 3" xfId="48491"/>
    <cellStyle name="輸入 2 5 3 3 2 8" xfId="48492"/>
    <cellStyle name="輸入 2 5 3 3 2 8 2" xfId="48493"/>
    <cellStyle name="輸入 2 5 3 3 2 8 3" xfId="48494"/>
    <cellStyle name="輸入 2 5 3 3 2 9" xfId="48495"/>
    <cellStyle name="輸入 2 5 3 3 2 9 2" xfId="48496"/>
    <cellStyle name="輸入 2 5 3 3 2 9 3" xfId="48497"/>
    <cellStyle name="輸入 2 5 3 3 3" xfId="48498"/>
    <cellStyle name="輸入 2 5 3 3 3 2" xfId="48499"/>
    <cellStyle name="輸入 2 5 3 3 3 3" xfId="48500"/>
    <cellStyle name="輸入 2 5 3 3 4" xfId="48501"/>
    <cellStyle name="輸入 2 5 3 3 4 2" xfId="48502"/>
    <cellStyle name="輸入 2 5 3 3 4 3" xfId="48503"/>
    <cellStyle name="輸入 2 5 5 10 2" xfId="48504"/>
    <cellStyle name="輸入 2 5 5 10 3" xfId="48505"/>
    <cellStyle name="輸入 2 5 5 12" xfId="48506"/>
    <cellStyle name="輸入 2 5 5 2" xfId="48507"/>
    <cellStyle name="輸入 2 5 5 2 2" xfId="48508"/>
    <cellStyle name="輸入 2 5 5 2 3" xfId="48509"/>
    <cellStyle name="輸入 2 5 5 2 5 2" xfId="48510"/>
    <cellStyle name="輸入 2 5 5 2 6" xfId="48511"/>
    <cellStyle name="輸入 2 5 5 2 6 2" xfId="48512"/>
    <cellStyle name="輸入 2 5 5 2 7" xfId="48513"/>
    <cellStyle name="輸入 2 5 5 2 8" xfId="48514"/>
    <cellStyle name="輸入 2 5 5 2 9" xfId="48515"/>
    <cellStyle name="輸入 2 5 5 3" xfId="48516"/>
    <cellStyle name="輸入 2 5 5 3 3" xfId="48517"/>
    <cellStyle name="輸入 2 5 5 4" xfId="48518"/>
    <cellStyle name="輸入 2 5 5 4 3" xfId="48519"/>
    <cellStyle name="輸入 2 5 5 5 2" xfId="48520"/>
    <cellStyle name="輸入 2 5 5 5 3" xfId="48521"/>
    <cellStyle name="輸入 2 5 5 6 2" xfId="48522"/>
    <cellStyle name="輸入 2 5 5 6 3" xfId="48523"/>
    <cellStyle name="輸入 2 5 5 7" xfId="48524"/>
    <cellStyle name="輸入 2 5 5 7 2" xfId="48525"/>
    <cellStyle name="輸入 2 5 5 8 2" xfId="48526"/>
    <cellStyle name="輸入 2 5 5 9 2" xfId="48527"/>
    <cellStyle name="輸入 2 5 6 10" xfId="48528"/>
    <cellStyle name="輸入 2 5 6 10 2" xfId="48529"/>
    <cellStyle name="輸入 2 5 6 10 3" xfId="48530"/>
    <cellStyle name="輸入 2 5 6 2" xfId="48531"/>
    <cellStyle name="輸入 2 5 6 2 2" xfId="48532"/>
    <cellStyle name="輸入 2 5 6 2 3" xfId="48533"/>
    <cellStyle name="輸入 2 5 6 2 3 3" xfId="48534"/>
    <cellStyle name="輸入 2 5 6 2 4" xfId="48535"/>
    <cellStyle name="輸入 2 5 6 2 4 3" xfId="48536"/>
    <cellStyle name="輸入 2 5 6 2 5 2" xfId="48537"/>
    <cellStyle name="輸入 2 5 6 2 5 3" xfId="48538"/>
    <cellStyle name="輸入 2 5 6 2 6 2" xfId="48539"/>
    <cellStyle name="輸入 2 5 6 2 6 3" xfId="48540"/>
    <cellStyle name="輸入 2 5 6 2 7" xfId="48541"/>
    <cellStyle name="輸入 2 5 6 2 8" xfId="48542"/>
    <cellStyle name="輸入 2 5 6 2 8 2" xfId="48543"/>
    <cellStyle name="輸入 2 5 6 2 8 3" xfId="48544"/>
    <cellStyle name="輸入 2 5 6 2 9" xfId="48545"/>
    <cellStyle name="輸入 2 5 6 2 9 2" xfId="48546"/>
    <cellStyle name="輸入 2 5 6 2 9 3" xfId="48547"/>
    <cellStyle name="輸入 2 5 6 3" xfId="48548"/>
    <cellStyle name="輸入 2 5 6 3 2" xfId="48549"/>
    <cellStyle name="輸入 2 5 6 3 3" xfId="48550"/>
    <cellStyle name="輸入 2 5 6 4" xfId="48551"/>
    <cellStyle name="輸入 2 5 6 4 2" xfId="48552"/>
    <cellStyle name="輸入 2 5 6 4 3" xfId="48553"/>
    <cellStyle name="輸入 2 5 6 8 2" xfId="48554"/>
    <cellStyle name="輸入 2 5 6 8 3" xfId="48555"/>
    <cellStyle name="輸入 2 5 6 9 2" xfId="48556"/>
    <cellStyle name="輸入 2 5 6 9 3" xfId="48557"/>
    <cellStyle name="輸入 2 7 5 2 9" xfId="48558"/>
    <cellStyle name="輸入 2 5 7 3" xfId="48559"/>
    <cellStyle name="輸入 2 6 2" xfId="48560"/>
    <cellStyle name="輸入 2 6 2 2" xfId="48561"/>
    <cellStyle name="輸入 2 6 2 4 10" xfId="48562"/>
    <cellStyle name="輸入 2 6 2 4 10 3" xfId="48563"/>
    <cellStyle name="輸入 2 6 2 4 11" xfId="48564"/>
    <cellStyle name="輸入 2 6 2 4 2" xfId="48565"/>
    <cellStyle name="輸入 2 6 2 4 2 10" xfId="48566"/>
    <cellStyle name="輸入 2 6 2 4 2 11" xfId="48567"/>
    <cellStyle name="輸入 2 6 2 4 2 2 2" xfId="48568"/>
    <cellStyle name="輸入 2 6 2 4 2 2 3" xfId="48569"/>
    <cellStyle name="輸入 2 6 2 4 2 4 2" xfId="48570"/>
    <cellStyle name="輸入 2 6 2 4 2 5" xfId="48571"/>
    <cellStyle name="輸入 2 6 2 4 2 5 2" xfId="48572"/>
    <cellStyle name="輸入 2 6 2 4 2 5 3" xfId="48573"/>
    <cellStyle name="輸入 2 6 2 4 2 6 2" xfId="48574"/>
    <cellStyle name="輸入 2 6 2 4 2 6 3" xfId="48575"/>
    <cellStyle name="輸入 2 6 2 4 2 7 3" xfId="48576"/>
    <cellStyle name="輸入 2 6 2 4 2 9" xfId="48577"/>
    <cellStyle name="輸入 2 6 2 4 2 9 2" xfId="48578"/>
    <cellStyle name="輸入 2 6 2 4 2 9 3" xfId="48579"/>
    <cellStyle name="輸入 2 6 2 4 3" xfId="48580"/>
    <cellStyle name="輸入 2 6 2 4 3 3" xfId="48581"/>
    <cellStyle name="輸入 2 6 2 4 4" xfId="48582"/>
    <cellStyle name="輸入 2 6 2 4 4 2" xfId="48583"/>
    <cellStyle name="輸入 2 6 2 4 4 3" xfId="48584"/>
    <cellStyle name="輸入 2 6 2 4 5" xfId="48585"/>
    <cellStyle name="輸入 2 6 2 4 5 2" xfId="48586"/>
    <cellStyle name="輸入 2 6 2 4 5 3" xfId="48587"/>
    <cellStyle name="輸入 2 6 2 4 6 2" xfId="48588"/>
    <cellStyle name="輸入 2 6 2 4 6 3" xfId="48589"/>
    <cellStyle name="輸入 2 6 2 4 8" xfId="48590"/>
    <cellStyle name="輸入 2 6 3" xfId="48591"/>
    <cellStyle name="輸入 2 6 3 2" xfId="48592"/>
    <cellStyle name="輸入 2 6 5 10" xfId="48593"/>
    <cellStyle name="輸入 2 6 5 10 2" xfId="48594"/>
    <cellStyle name="輸入 2 6 5 10 3" xfId="48595"/>
    <cellStyle name="輸入 2 6 5 2" xfId="48596"/>
    <cellStyle name="輸入 2 6 5 2 10" xfId="48597"/>
    <cellStyle name="輸入 2 6 5 2 6" xfId="48598"/>
    <cellStyle name="輸入 2 6 5 2 7 2" xfId="48599"/>
    <cellStyle name="輸入 2 6 5 2 7 3" xfId="48600"/>
    <cellStyle name="輸入 2 6 5 2 8 2" xfId="48601"/>
    <cellStyle name="輸入 2 6 5 2 8 3" xfId="48602"/>
    <cellStyle name="輸入 2 6 5 2 9" xfId="48603"/>
    <cellStyle name="輸入 2 6 5 3" xfId="48604"/>
    <cellStyle name="輸入 2 6 5 4" xfId="48605"/>
    <cellStyle name="輸入 2 6 5 5" xfId="48606"/>
    <cellStyle name="輸入 2 6 5 6" xfId="48607"/>
    <cellStyle name="輸入 2 6 5 9 2" xfId="48608"/>
    <cellStyle name="輸入 2 6 6 10" xfId="48609"/>
    <cellStyle name="輸入 2 6 6 10 3" xfId="48610"/>
    <cellStyle name="輸入 2 6 6 2 10" xfId="48611"/>
    <cellStyle name="輸入 2 6 6 2 11" xfId="48612"/>
    <cellStyle name="輸入 2 6 6 2 2 2" xfId="48613"/>
    <cellStyle name="輸入 2 6 6 2 3" xfId="48614"/>
    <cellStyle name="輸入 2 6 6 2 3 2" xfId="48615"/>
    <cellStyle name="輸入 2 6 6 2 4 2" xfId="48616"/>
    <cellStyle name="輸入 2 6 6 2 6" xfId="48617"/>
    <cellStyle name="輸入 2 6 6 2 7" xfId="48618"/>
    <cellStyle name="輸入 2 6 6 2 7 3" xfId="48619"/>
    <cellStyle name="輸入 2 6 6 3" xfId="48620"/>
    <cellStyle name="輸入 2 6 6 3 2" xfId="48621"/>
    <cellStyle name="輸入 2 6 6 3 3" xfId="48622"/>
    <cellStyle name="輸入 2 6 6 4" xfId="48623"/>
    <cellStyle name="輸入 2 6 6 4 2" xfId="48624"/>
    <cellStyle name="輸入 2 6 6 4 3" xfId="48625"/>
    <cellStyle name="輸入 2 6 6 5" xfId="48626"/>
    <cellStyle name="輸入 2 6 6 5 2" xfId="48627"/>
    <cellStyle name="輸入 2 6 6 5 3" xfId="48628"/>
    <cellStyle name="輸入 2 6 6 6" xfId="48629"/>
    <cellStyle name="輸入 2 6 6 6 2" xfId="48630"/>
    <cellStyle name="輸入 2 6 6 6 3" xfId="48631"/>
    <cellStyle name="輸入 2 6 6 7 2" xfId="48632"/>
    <cellStyle name="輸入 2 6 6 7 3" xfId="48633"/>
    <cellStyle name="輸入 2 6 7 2" xfId="48634"/>
    <cellStyle name="輸入 2 6 7 3" xfId="48635"/>
    <cellStyle name="輸入 2 7 2" xfId="48636"/>
    <cellStyle name="輸入 2 7 3" xfId="48637"/>
    <cellStyle name="輸入 2 7 4" xfId="48638"/>
    <cellStyle name="輸入 2 7 4 10 2" xfId="48639"/>
    <cellStyle name="輸入 2 7 4 10 3" xfId="48640"/>
    <cellStyle name="輸入 2 7 4 2" xfId="48641"/>
    <cellStyle name="輸入 2 7 4 2 4 2" xfId="48642"/>
    <cellStyle name="輸入 2 7 4 2 5" xfId="48643"/>
    <cellStyle name="輸入 2 7 4 2 5 2" xfId="48644"/>
    <cellStyle name="輸入 2 7 4 2 6" xfId="48645"/>
    <cellStyle name="輸入 2 7 4 2 6 2" xfId="48646"/>
    <cellStyle name="輸入 2 7 4 2 7" xfId="48647"/>
    <cellStyle name="輸入 2 7 4 2 7 2" xfId="48648"/>
    <cellStyle name="輸入 2 7 4 2 7 3" xfId="48649"/>
    <cellStyle name="輸入 2 7 4 2 8" xfId="48650"/>
    <cellStyle name="輸入 2 7 4 2 8 3" xfId="48651"/>
    <cellStyle name="輸入 2 7 4 2 9" xfId="48652"/>
    <cellStyle name="輸入 2 7 4 2 9 2" xfId="48653"/>
    <cellStyle name="輸入 2 7 4 2 9 3" xfId="48654"/>
    <cellStyle name="輸入 2 7 4 3" xfId="48655"/>
    <cellStyle name="輸入 2 7 4 3 2" xfId="48656"/>
    <cellStyle name="輸入 2 7 4 3 3" xfId="48657"/>
    <cellStyle name="輸入 2 7 4 4" xfId="48658"/>
    <cellStyle name="輸入 2 7 4 4 2" xfId="48659"/>
    <cellStyle name="輸入 2 7 4 4 3" xfId="48660"/>
    <cellStyle name="輸入 2 7 4 5" xfId="48661"/>
    <cellStyle name="輸入 2 7 4 5 2" xfId="48662"/>
    <cellStyle name="輸入 2 7 4 5 3" xfId="48663"/>
    <cellStyle name="輸入 2 7 4 6" xfId="48664"/>
    <cellStyle name="輸入 2 7 4 6 2" xfId="48665"/>
    <cellStyle name="輸入 2 7 4 6 3" xfId="48666"/>
    <cellStyle name="輸入 2 7 4 7" xfId="48667"/>
    <cellStyle name="輸入 2 7 4 7 2" xfId="48668"/>
    <cellStyle name="輸入 2 7 4 7 3" xfId="48669"/>
    <cellStyle name="輸入 2 7 4 8 2" xfId="48670"/>
    <cellStyle name="輸入 2 7 4 8 3" xfId="48671"/>
    <cellStyle name="輸入 2 7 4 9" xfId="48672"/>
    <cellStyle name="輸入 2 7 4 9 2" xfId="48673"/>
    <cellStyle name="輸入 2 7 4 9 3" xfId="48674"/>
    <cellStyle name="輸入 2 7 5 2" xfId="48675"/>
    <cellStyle name="輸入 2 7 5 2 10" xfId="48676"/>
    <cellStyle name="輸入 2 7 5 2 11" xfId="48677"/>
    <cellStyle name="輸入 2 7 5 2 9 2" xfId="48678"/>
    <cellStyle name="輸入 2 7 5 2 9 3" xfId="48679"/>
    <cellStyle name="輸入 2 7 5 3" xfId="48680"/>
    <cellStyle name="輸入 2 7 5 3 3" xfId="48681"/>
    <cellStyle name="輸入 2 7 5 4" xfId="48682"/>
    <cellStyle name="輸入 2 7 5 5" xfId="48683"/>
    <cellStyle name="輸入 2 7 5 5 3" xfId="48684"/>
    <cellStyle name="輸入 2 7 5 6" xfId="48685"/>
    <cellStyle name="輸入 2 7 5 6 3" xfId="48686"/>
    <cellStyle name="輸入 2 8 3" xfId="48687"/>
    <cellStyle name="輸入 2 8 4" xfId="48688"/>
    <cellStyle name="輸入 2 8 4 10" xfId="48689"/>
    <cellStyle name="輸入 2 8 4 10 2" xfId="48690"/>
    <cellStyle name="輸入 2 8 4 10 3" xfId="48691"/>
    <cellStyle name="輸入 2 8 4 11" xfId="48692"/>
    <cellStyle name="輸入 2 8 4 2" xfId="48693"/>
    <cellStyle name="輸入 2 8 4 2 11" xfId="48694"/>
    <cellStyle name="輸入 2 8 4 2 2" xfId="48695"/>
    <cellStyle name="輸入 2 8 4 2 2 3" xfId="48696"/>
    <cellStyle name="輸入 2 8 4 2 3" xfId="48697"/>
    <cellStyle name="輸入 2 8 4 2 3 2" xfId="48698"/>
    <cellStyle name="輸入 2 8 4 2 3 3" xfId="48699"/>
    <cellStyle name="輸入 2 8 4 2 4" xfId="48700"/>
    <cellStyle name="輸入 2 8 4 2 4 3" xfId="48701"/>
    <cellStyle name="輸入 2 8 4 2 5" xfId="48702"/>
    <cellStyle name="輸入 2 8 4 2 5 2" xfId="48703"/>
    <cellStyle name="輸入 2 8 4 2 5 3" xfId="48704"/>
    <cellStyle name="輸入 2 8 4 2 6" xfId="48705"/>
    <cellStyle name="輸入 2 8 4 2 6 2" xfId="48706"/>
    <cellStyle name="輸入 2 8 4 2 7" xfId="48707"/>
    <cellStyle name="輸入 2 8 4 2 7 2" xfId="48708"/>
    <cellStyle name="輸入 2 8 4 2 7 3" xfId="48709"/>
    <cellStyle name="輸入 2 8 4 2 8" xfId="48710"/>
    <cellStyle name="輸入 2 8 4 2 8 2" xfId="48711"/>
    <cellStyle name="輸入 2 8 4 2 8 3" xfId="48712"/>
    <cellStyle name="輸入 2 8 4 2 9" xfId="48713"/>
    <cellStyle name="輸入 2 8 4 2 9 2" xfId="48714"/>
    <cellStyle name="輸入 2 8 4 2 9 3" xfId="48715"/>
    <cellStyle name="輸入 2 8 4 3" xfId="48716"/>
    <cellStyle name="輸入 2 8 4 3 2" xfId="48717"/>
    <cellStyle name="輸入 2 8 4 3 3" xfId="48718"/>
    <cellStyle name="輸入 2 8 4 4" xfId="48719"/>
    <cellStyle name="輸入 2 8 4 4 2" xfId="48720"/>
    <cellStyle name="輸入 2 8 4 4 3" xfId="48721"/>
    <cellStyle name="輸入 2 8 4 5" xfId="48722"/>
    <cellStyle name="輸入 2 8 4 5 2" xfId="48723"/>
    <cellStyle name="輸入 2 8 4 5 3" xfId="48724"/>
    <cellStyle name="輸入 2 8 4 6" xfId="48725"/>
    <cellStyle name="輸入 2 8 4 6 2" xfId="48726"/>
    <cellStyle name="輸入 2 8 4 6 3" xfId="48727"/>
    <cellStyle name="輸入 2 9 2" xfId="48728"/>
    <cellStyle name="輸入 3 2" xfId="48729"/>
    <cellStyle name="輸入 3 2 2" xfId="48730"/>
    <cellStyle name="輸入 3 2 2 2" xfId="48731"/>
    <cellStyle name="輸入 3 2 2 3" xfId="48732"/>
    <cellStyle name="輸入 3 2 3 3" xfId="48733"/>
    <cellStyle name="輸入 3 2 4 3" xfId="48734"/>
    <cellStyle name="着色 5 2 2" xfId="48735"/>
    <cellStyle name="輸入 3 3" xfId="48736"/>
    <cellStyle name="着色 5 2 2 2" xfId="48737"/>
    <cellStyle name="輸入 3 3 2" xfId="48738"/>
    <cellStyle name="着色 5 2 3" xfId="48739"/>
    <cellStyle name="輸入 3 4" xfId="48740"/>
    <cellStyle name="輸入 3 4 2" xfId="48741"/>
    <cellStyle name="輸入 3 5" xfId="48742"/>
    <cellStyle name="輸入 3 5 2" xfId="48743"/>
    <cellStyle name="輸入 3 5 3" xfId="48744"/>
    <cellStyle name="輸入 4 2 2 2" xfId="48745"/>
    <cellStyle name="輸入 4 2 6" xfId="48746"/>
    <cellStyle name="輸入 5 2 2" xfId="48747"/>
    <cellStyle name="輸入 5 2 2 2" xfId="48748"/>
    <cellStyle name="輸入 5 2 3 2" xfId="48749"/>
    <cellStyle name="輸入 5 2 4 2" xfId="48750"/>
    <cellStyle name="輸入 5 2 5" xfId="48751"/>
    <cellStyle name="輸入 5 2 6" xfId="48752"/>
    <cellStyle name="輸入 5 3" xfId="48753"/>
    <cellStyle name="輸入 5 4" xfId="48754"/>
    <cellStyle name="輸入 5 5" xfId="48755"/>
    <cellStyle name="輸入 5 5 2" xfId="48756"/>
    <cellStyle name="輸入 5 5 3" xfId="48757"/>
    <cellStyle name="輸入 5 6" xfId="48758"/>
    <cellStyle name="輸入 6" xfId="48759"/>
    <cellStyle name="注释 2 2 3 2 5 2" xfId="48760"/>
    <cellStyle name="輸入 6 2 3 2" xfId="48761"/>
    <cellStyle name="注释 2 2 3 2 6 2" xfId="48762"/>
    <cellStyle name="輸入 6 2 4 2" xfId="48763"/>
    <cellStyle name="注释 2 2 3 2 7" xfId="48764"/>
    <cellStyle name="輸入 6 2 5" xfId="48765"/>
    <cellStyle name="輸入 6 5 2" xfId="48766"/>
    <cellStyle name="輸入 7" xfId="48767"/>
    <cellStyle name="輸入 7 2 2" xfId="48768"/>
    <cellStyle name="輸入 7 2 2 2" xfId="48769"/>
    <cellStyle name="輸入 7 2 2 3" xfId="48770"/>
    <cellStyle name="輸入 7 2 3" xfId="48771"/>
    <cellStyle name="輸入 7 2 3 2" xfId="48772"/>
    <cellStyle name="輸入 7 2 3 3" xfId="48773"/>
    <cellStyle name="輸入 7 2 6" xfId="48774"/>
    <cellStyle name="輸入 7 3" xfId="48775"/>
    <cellStyle name="輸入 7 3 3" xfId="48776"/>
    <cellStyle name="輸入 7 4" xfId="48777"/>
    <cellStyle name="輸入 7 4 3" xfId="48778"/>
    <cellStyle name="輸入 7 5" xfId="48779"/>
    <cellStyle name="輸入 7 5 2" xfId="48780"/>
    <cellStyle name="輸入 7 6" xfId="48781"/>
    <cellStyle name="輸入 8" xfId="48782"/>
    <cellStyle name="輸入 8 2 2" xfId="48783"/>
    <cellStyle name="輸入 8 2 2 3" xfId="48784"/>
    <cellStyle name="輸入 8 2 3" xfId="48785"/>
    <cellStyle name="輸入 8 2 3 3" xfId="48786"/>
    <cellStyle name="輸入 8 2 4" xfId="48787"/>
    <cellStyle name="輸入 8 2 4 2" xfId="48788"/>
    <cellStyle name="輸入 8 2 5" xfId="48789"/>
    <cellStyle name="輸入 8 2 6" xfId="48790"/>
    <cellStyle name="輸入 8 4 2" xfId="48791"/>
    <cellStyle name="輸入 8 4 3" xfId="48792"/>
    <cellStyle name="輸入 8 5 2" xfId="48793"/>
    <cellStyle name="輸入 9" xfId="48794"/>
    <cellStyle name="輸入 9 2 2" xfId="48795"/>
    <cellStyle name="輸入 9 2 2 2" xfId="48796"/>
    <cellStyle name="輸入 9 2 2 3" xfId="48797"/>
    <cellStyle name="요약 2 2 2 2 8 2" xfId="48798"/>
    <cellStyle name="輸入 9 2 3" xfId="48799"/>
    <cellStyle name="輸入 9 2 3 2" xfId="48800"/>
    <cellStyle name="輸入 9 2 3 3" xfId="48801"/>
    <cellStyle name="輸入 9 2 5" xfId="48802"/>
    <cellStyle name="輸入 9 5 2" xfId="48803"/>
    <cellStyle name="說明文字" xfId="48804"/>
    <cellStyle name="說明文字 2" xfId="48805"/>
    <cellStyle name="說明文字 2 10" xfId="48806"/>
    <cellStyle name="說明文字 2 11" xfId="48807"/>
    <cellStyle name="說明文字 2 12" xfId="48808"/>
    <cellStyle name="說明文字 2 13" xfId="48809"/>
    <cellStyle name="說明文字 2 2 2 2 2" xfId="48810"/>
    <cellStyle name="說明文字 2 2 2 5" xfId="48811"/>
    <cellStyle name="說明文字 2 2 2 6" xfId="48812"/>
    <cellStyle name="說明文字 2 4 2 2" xfId="48813"/>
    <cellStyle name="說明文字 2 4 2 3" xfId="48814"/>
    <cellStyle name="說明文字 2 4 3 2" xfId="48815"/>
    <cellStyle name="說明文字 2 4 5" xfId="48816"/>
    <cellStyle name="說明文字 2 5 2 2" xfId="48817"/>
    <cellStyle name="說明文字 2 5 2 2 2" xfId="48818"/>
    <cellStyle name="說明文字 2 5 2 5" xfId="48819"/>
    <cellStyle name="說明文字 2 5 3 2" xfId="48820"/>
    <cellStyle name="說明文字 2 5 3 3" xfId="48821"/>
    <cellStyle name="說明文字 2 5 5" xfId="48822"/>
    <cellStyle name="說明文字 2 6 2 2" xfId="48823"/>
    <cellStyle name="說明文字 2 6 2 2 2" xfId="48824"/>
    <cellStyle name="說明文字 2 6 2 3" xfId="48825"/>
    <cellStyle name="說明文字 2 6 3" xfId="48826"/>
    <cellStyle name="說明文字 2 6 3 2" xfId="48827"/>
    <cellStyle name="說明文字 2 6 4" xfId="48828"/>
    <cellStyle name="說明文字 2 6 5" xfId="48829"/>
    <cellStyle name="說明文字 2 7 2" xfId="48830"/>
    <cellStyle name="說明文字 2 7 2 2" xfId="48831"/>
    <cellStyle name="說明文字 2 7 4" xfId="48832"/>
    <cellStyle name="說明文字 2 7 5" xfId="48833"/>
    <cellStyle name="說明文字 2 8 2" xfId="48834"/>
    <cellStyle name="說明文字 2 8 2 2" xfId="48835"/>
    <cellStyle name="說明文字 2 8 3" xfId="48836"/>
    <cellStyle name="說明文字 2 8 4" xfId="48837"/>
    <cellStyle name="說明文字 2 9" xfId="48838"/>
    <cellStyle name="說明文字 2 9 2" xfId="48839"/>
    <cellStyle name="說明文字 7 2" xfId="48840"/>
    <cellStyle name="說明文字 8 2" xfId="48841"/>
    <cellStyle name="說明文字 9" xfId="48842"/>
    <cellStyle name="說明文字 9 2" xfId="48843"/>
    <cellStyle name="一般 4 3 2 4" xfId="48844"/>
    <cellStyle name="説明文" xfId="48845"/>
    <cellStyle name="説明文 2" xfId="48846"/>
    <cellStyle name="隨後的超連結_03 2005 US" xfId="48847"/>
    <cellStyle name="通貨 [0.00]_BKG STATUS  " xfId="48848"/>
    <cellStyle name="通貨_BKG STATUS  " xfId="48849"/>
    <cellStyle name="巍葆 [0]_94褒瞳 (2)" xfId="48850"/>
    <cellStyle name="巍葆_94褒瞳 (2)" xfId="48851"/>
    <cellStyle name="메모" xfId="48852"/>
    <cellStyle name="메모 2" xfId="48853"/>
    <cellStyle name="메모 3" xfId="48854"/>
    <cellStyle name="메모 3 2 10" xfId="48855"/>
    <cellStyle name="메모 3 2 7" xfId="48856"/>
    <cellStyle name="메모 3 2 7 2" xfId="48857"/>
    <cellStyle name="출력 2 3 2 7 2" xfId="48858"/>
    <cellStyle name="메모 3 2 8" xfId="48859"/>
    <cellStyle name="메모 3 2 8 2" xfId="48860"/>
    <cellStyle name="출력 2 3 2 7 3" xfId="48861"/>
    <cellStyle name="메모 3 2 9" xfId="48862"/>
    <cellStyle name="메모 3 3 2" xfId="48863"/>
    <cellStyle name="메모 3 4 2" xfId="48864"/>
    <cellStyle name="메모 3 5 2" xfId="48865"/>
    <cellStyle name="메모 3 6 2" xfId="48866"/>
    <cellStyle name="메모 3 7 2" xfId="48867"/>
    <cellStyle name="메모 3 8" xfId="48868"/>
    <cellStyle name="메모 3 8 2" xfId="48869"/>
    <cellStyle name="메모 3 9" xfId="48870"/>
    <cellStyle name="메모 3 9 2" xfId="48871"/>
    <cellStyle name="메모 5 10" xfId="48872"/>
    <cellStyle name="제목 5 3" xfId="48873"/>
    <cellStyle name="메모 5 2 2" xfId="48874"/>
    <cellStyle name="제목 6 3" xfId="48875"/>
    <cellStyle name="메모 5 3 2" xfId="48876"/>
    <cellStyle name="제목 7 3" xfId="48877"/>
    <cellStyle name="메모 5 4 2" xfId="48878"/>
    <cellStyle name="메모 5 5" xfId="48879"/>
    <cellStyle name="제목 8 3" xfId="48880"/>
    <cellStyle name="메모 5 5 2" xfId="48881"/>
    <cellStyle name="메모 5 6" xfId="48882"/>
    <cellStyle name="메모 5 6 2" xfId="48883"/>
    <cellStyle name="메모 5 7" xfId="48884"/>
    <cellStyle name="메모 5 8" xfId="48885"/>
    <cellStyle name="메모 5 8 2" xfId="48886"/>
    <cellStyle name="메모 5 9" xfId="48887"/>
    <cellStyle name="메모 5 9 2" xfId="48888"/>
    <cellStyle name="메모 7 2" xfId="48889"/>
    <cellStyle name="메모 8 2" xfId="48890"/>
    <cellStyle name="메모 9 2" xfId="48891"/>
    <cellStyle name="未定義" xfId="48892"/>
    <cellStyle name="未定義 2" xfId="48893"/>
    <cellStyle name="未定義 2 2" xfId="48894"/>
    <cellStyle name="未定義 2 3" xfId="48895"/>
    <cellStyle name="未定義 3" xfId="48896"/>
    <cellStyle name="未定義_B50306CVI" xfId="48897"/>
    <cellStyle name="样式 1" xfId="48898"/>
    <cellStyle name="样式 1 10" xfId="48899"/>
    <cellStyle name="样式 1 10 2 2" xfId="48900"/>
    <cellStyle name="样式 1 11" xfId="48901"/>
    <cellStyle name="样式 1 12" xfId="48902"/>
    <cellStyle name="样式 1 2" xfId="48903"/>
    <cellStyle name="样式 1 2 2" xfId="48904"/>
    <cellStyle name="样式 1 2 2 2" xfId="48905"/>
    <cellStyle name="样式 1 2 2 3" xfId="48906"/>
    <cellStyle name="样式 1 2 2 4" xfId="48907"/>
    <cellStyle name="样式 1 2 3" xfId="48908"/>
    <cellStyle name="样式 1 2 4" xfId="48909"/>
    <cellStyle name="样式 1 2 5" xfId="48910"/>
    <cellStyle name="样式 1 3" xfId="48911"/>
    <cellStyle name="样式 1 3 2" xfId="48912"/>
    <cellStyle name="样式 1 3 3" xfId="48913"/>
    <cellStyle name="样式 1 3 4" xfId="48914"/>
    <cellStyle name="样式 1 4" xfId="48915"/>
    <cellStyle name="样式 1 5" xfId="48916"/>
    <cellStyle name="样式 1 6" xfId="48917"/>
    <cellStyle name="요약 2 2 2 2 2 5 2" xfId="48918"/>
    <cellStyle name="样式 1 7" xfId="48919"/>
    <cellStyle name="样式 1 8 3" xfId="48920"/>
    <cellStyle name="樣式 1 2" xfId="48921"/>
    <cellStyle name="樣式 1 2 2" xfId="48922"/>
    <cellStyle name="樣式 1 2 3" xfId="48923"/>
    <cellStyle name="樣式 1 3" xfId="48924"/>
    <cellStyle name="樣式 1 3 2" xfId="48925"/>
    <cellStyle name="樣式 1 3 3" xfId="48926"/>
    <cellStyle name="樣式 1 4" xfId="48927"/>
    <cellStyle name="樣式 1 4 2" xfId="48928"/>
    <cellStyle name="樣式 1 4 3" xfId="48929"/>
    <cellStyle name="樣式 1 5" xfId="48930"/>
    <cellStyle name="樣式 1 5 2" xfId="48931"/>
    <cellStyle name="樣式 1 5 3" xfId="48932"/>
    <cellStyle name="樣式 1 6" xfId="48933"/>
    <cellStyle name="樣式 1 6 2" xfId="48934"/>
    <cellStyle name="樣式 1 6 3" xfId="48935"/>
    <cellStyle name="樣式 1 7 2" xfId="48936"/>
    <cellStyle name="樣式 1 7 3" xfId="48937"/>
    <cellStyle name="樣式 1 8 2" xfId="48938"/>
    <cellStyle name="樣式 1 8 3" xfId="48939"/>
    <cellStyle name="樣式 1_2013 JP Golden Week 試算" xfId="48940"/>
    <cellStyle name="一般 10" xfId="48941"/>
    <cellStyle name="一般 10 10" xfId="48942"/>
    <cellStyle name="一般 10 11" xfId="48943"/>
    <cellStyle name="一般 10 2 5" xfId="48944"/>
    <cellStyle name="一般 10 6 3 2" xfId="48945"/>
    <cellStyle name="一般 10 3" xfId="48946"/>
    <cellStyle name="一般 10 3 2 2" xfId="48947"/>
    <cellStyle name="一般 10 3 2 5" xfId="48948"/>
    <cellStyle name="一般 10 3 3 2" xfId="48949"/>
    <cellStyle name="一般 10 3 3 3" xfId="48950"/>
    <cellStyle name="一般 10 3 4" xfId="48951"/>
    <cellStyle name="一般 10 3 5" xfId="48952"/>
    <cellStyle name="一般 10 3 6" xfId="48953"/>
    <cellStyle name="一般 10 3 7" xfId="48954"/>
    <cellStyle name="一般 10 4" xfId="48955"/>
    <cellStyle name="一般 10 4 2" xfId="48956"/>
    <cellStyle name="一般 10 4 2 2" xfId="48957"/>
    <cellStyle name="一般 10 4 2 3" xfId="48958"/>
    <cellStyle name="一般 10 4 3" xfId="48959"/>
    <cellStyle name="一般 10 4 3 2" xfId="48960"/>
    <cellStyle name="一般 10 4 4" xfId="48961"/>
    <cellStyle name="一般 10 4 5" xfId="48962"/>
    <cellStyle name="一般 10 4 6" xfId="48963"/>
    <cellStyle name="一般 10 5" xfId="48964"/>
    <cellStyle name="一般 10 5 2 2" xfId="48965"/>
    <cellStyle name="一般 10 5 2 3" xfId="48966"/>
    <cellStyle name="一般 10 5 2 4" xfId="48967"/>
    <cellStyle name="一般 10 5 2 5" xfId="48968"/>
    <cellStyle name="一般 10 5 3" xfId="48969"/>
    <cellStyle name="一般 10 5 3 2" xfId="48970"/>
    <cellStyle name="一般 10 5 4" xfId="48971"/>
    <cellStyle name="一般 10 5 5" xfId="48972"/>
    <cellStyle name="一般 10 5 6" xfId="48973"/>
    <cellStyle name="一般 10 6" xfId="48974"/>
    <cellStyle name="一般 10 6 2 2" xfId="48975"/>
    <cellStyle name="一般 10 6 2 2 2" xfId="48976"/>
    <cellStyle name="一般 10 6 2 3" xfId="48977"/>
    <cellStyle name="一般 10 6 2 4" xfId="48978"/>
    <cellStyle name="一般 10 6 3" xfId="48979"/>
    <cellStyle name="注释 2 3 2 2" xfId="48980"/>
    <cellStyle name="一般 10 6 4" xfId="48981"/>
    <cellStyle name="注释 2 3 2 3" xfId="48982"/>
    <cellStyle name="一般 10 6 5" xfId="48983"/>
    <cellStyle name="一般 10 6 6" xfId="48984"/>
    <cellStyle name="注释 2 3 3 2" xfId="48985"/>
    <cellStyle name="一般 10 7 4" xfId="48986"/>
    <cellStyle name="注释 2 3 3 3" xfId="48987"/>
    <cellStyle name="一般 10 7 5" xfId="48988"/>
    <cellStyle name="一般 10 8 4" xfId="48989"/>
    <cellStyle name="一般 11" xfId="48990"/>
    <cellStyle name="一般 11 10" xfId="48991"/>
    <cellStyle name="一般 11 2 2" xfId="48992"/>
    <cellStyle name="一般 11 2 2 2" xfId="48993"/>
    <cellStyle name="一般 11 2 2 3 2" xfId="48994"/>
    <cellStyle name="一般 11 2 3" xfId="48995"/>
    <cellStyle name="一般 11 2 4" xfId="48996"/>
    <cellStyle name="一般 11 2 4 2" xfId="48997"/>
    <cellStyle name="一般 11 2 5" xfId="48998"/>
    <cellStyle name="一般 11 2 6" xfId="48999"/>
    <cellStyle name="一般 11 2 7" xfId="49000"/>
    <cellStyle name="注释 2 3 2 2 2" xfId="49001"/>
    <cellStyle name="一般 11 3" xfId="49002"/>
    <cellStyle name="一般 11 3 2" xfId="49003"/>
    <cellStyle name="一般 11 3 2 2" xfId="49004"/>
    <cellStyle name="一般 11 3 2 3" xfId="49005"/>
    <cellStyle name="一般 11 3 3" xfId="49006"/>
    <cellStyle name="一般 11 3 4" xfId="49007"/>
    <cellStyle name="一般 11 3 4 2" xfId="49008"/>
    <cellStyle name="一般 11 3 5" xfId="49009"/>
    <cellStyle name="注释 2 3 2 2 3" xfId="49010"/>
    <cellStyle name="一般 11 4" xfId="49011"/>
    <cellStyle name="一般 11 4 2" xfId="49012"/>
    <cellStyle name="一般 11 4 2 2" xfId="49013"/>
    <cellStyle name="一般 11 4 3" xfId="49014"/>
    <cellStyle name="一般 11 4 4 2" xfId="49015"/>
    <cellStyle name="一般 11 4 5 2" xfId="49016"/>
    <cellStyle name="一般 11 5" xfId="49017"/>
    <cellStyle name="一般 11 5 2" xfId="49018"/>
    <cellStyle name="一般 11 5 3" xfId="49019"/>
    <cellStyle name="一般 11 6" xfId="49020"/>
    <cellStyle name="一般 11 6 2" xfId="49021"/>
    <cellStyle name="一般 11 6 3" xfId="49022"/>
    <cellStyle name="一般 11 8 2" xfId="49023"/>
    <cellStyle name="一般 11 9" xfId="49024"/>
    <cellStyle name="一般 12 2" xfId="49025"/>
    <cellStyle name="一般 12 3" xfId="49026"/>
    <cellStyle name="一般 16" xfId="49027"/>
    <cellStyle name="一般 17" xfId="49028"/>
    <cellStyle name="一般 17 3" xfId="49029"/>
    <cellStyle name="一般 18" xfId="49030"/>
    <cellStyle name="一般 18 3" xfId="49031"/>
    <cellStyle name="一般 19" xfId="49032"/>
    <cellStyle name="一般 19 3" xfId="49033"/>
    <cellStyle name="一般 2" xfId="49034"/>
    <cellStyle name="一般 2 2" xfId="49035"/>
    <cellStyle name="一般 2 2 2" xfId="49036"/>
    <cellStyle name="一般 2 2 2 2" xfId="49037"/>
    <cellStyle name="一般 2 2 2 5" xfId="49038"/>
    <cellStyle name="一般 2 2 3" xfId="49039"/>
    <cellStyle name="一般 2 2 3 2" xfId="49040"/>
    <cellStyle name="一般 2 2 3 3" xfId="49041"/>
    <cellStyle name="一般 2 2 3 4" xfId="49042"/>
    <cellStyle name="一般 2 2 4 2" xfId="49043"/>
    <cellStyle name="一般 2 2 4 3" xfId="49044"/>
    <cellStyle name="一般 2 2 4 4" xfId="49045"/>
    <cellStyle name="一般 2 2 5 2" xfId="49046"/>
    <cellStyle name="一般 2 3" xfId="49047"/>
    <cellStyle name="一般 2 3 2" xfId="49048"/>
    <cellStyle name="一般 2 3 2 2" xfId="49049"/>
    <cellStyle name="一般 2 3 2 2 2 2" xfId="49050"/>
    <cellStyle name="一般 2 3 2 3" xfId="49051"/>
    <cellStyle name="一般 2 3 2 3 2" xfId="49052"/>
    <cellStyle name="一般 2 3 3" xfId="49053"/>
    <cellStyle name="一般 2 3 3 2" xfId="49054"/>
    <cellStyle name="一般 2 3 3 3" xfId="49055"/>
    <cellStyle name="一般 2 3 3 4" xfId="49056"/>
    <cellStyle name="요약 3 2 2 7" xfId="49057"/>
    <cellStyle name="一般 2 3 4 2" xfId="49058"/>
    <cellStyle name="요약 3 2 2 8" xfId="49059"/>
    <cellStyle name="一般 2 3 4 3" xfId="49060"/>
    <cellStyle name="一般 2 3 5 2" xfId="49061"/>
    <cellStyle name="一般 2 3 5 3" xfId="49062"/>
    <cellStyle name="一般 2 3 6" xfId="49063"/>
    <cellStyle name="一般 2 3 7" xfId="49064"/>
    <cellStyle name="一般 2 4" xfId="49065"/>
    <cellStyle name="一般 2 4 2" xfId="49066"/>
    <cellStyle name="一般 2 4 3" xfId="49067"/>
    <cellStyle name="一般 2 4 5" xfId="49068"/>
    <cellStyle name="一般 2 4 6" xfId="49069"/>
    <cellStyle name="一般 2 4 7" xfId="49070"/>
    <cellStyle name="一般 2 5" xfId="49071"/>
    <cellStyle name="一般 2 5 2" xfId="49072"/>
    <cellStyle name="一般 2 5 2 2" xfId="49073"/>
    <cellStyle name="一般 2 5 2 2 2" xfId="49074"/>
    <cellStyle name="一般 2 5 2 3" xfId="49075"/>
    <cellStyle name="一般 2 5 3" xfId="49076"/>
    <cellStyle name="一般 2 5 3 2" xfId="49077"/>
    <cellStyle name="一般 2 5 4" xfId="49078"/>
    <cellStyle name="一般 2 5 5" xfId="49079"/>
    <cellStyle name="一般 2 6" xfId="49080"/>
    <cellStyle name="一般 2 6 2" xfId="49081"/>
    <cellStyle name="一般 2 6 3" xfId="49082"/>
    <cellStyle name="一般 2 7" xfId="49083"/>
    <cellStyle name="一般 2 7 2" xfId="49084"/>
    <cellStyle name="一般 2 7 3" xfId="49085"/>
    <cellStyle name="一般 2 8 2" xfId="49086"/>
    <cellStyle name="一般 3" xfId="49087"/>
    <cellStyle name="一般 3 2 4" xfId="49088"/>
    <cellStyle name="一般 3 3" xfId="49089"/>
    <cellStyle name="一般 3 3 2" xfId="49090"/>
    <cellStyle name="一般 4" xfId="49091"/>
    <cellStyle name="一般 4 10" xfId="49092"/>
    <cellStyle name="一般 4 2" xfId="49093"/>
    <cellStyle name="一般 4 2 2 3 2" xfId="49094"/>
    <cellStyle name="一般 4 2 2 4" xfId="49095"/>
    <cellStyle name="一般 4 2 4 3" xfId="49096"/>
    <cellStyle name="一般 4 2 6" xfId="49097"/>
    <cellStyle name="一般 4 2 7" xfId="49098"/>
    <cellStyle name="一般 4 3" xfId="49099"/>
    <cellStyle name="一般 4 3 2" xfId="49100"/>
    <cellStyle name="一般 4 3 4" xfId="49101"/>
    <cellStyle name="一般 4 3 4 2" xfId="49102"/>
    <cellStyle name="一般 4 3 5" xfId="49103"/>
    <cellStyle name="一般 4 3 5 2" xfId="49104"/>
    <cellStyle name="一般 4 3 6" xfId="49105"/>
    <cellStyle name="一般 4 3 7" xfId="49106"/>
    <cellStyle name="一般 4 4 3" xfId="49107"/>
    <cellStyle name="一般 4 4 3 2" xfId="49108"/>
    <cellStyle name="一般 4 4 3 3" xfId="49109"/>
    <cellStyle name="一般 4 4 4" xfId="49110"/>
    <cellStyle name="一般 4 4 5" xfId="49111"/>
    <cellStyle name="一般 4 4 5 2" xfId="49112"/>
    <cellStyle name="一般 4 4 6" xfId="49113"/>
    <cellStyle name="一般 4 4 7" xfId="49114"/>
    <cellStyle name="一般 5" xfId="49115"/>
    <cellStyle name="一般 5 10" xfId="49116"/>
    <cellStyle name="一般 5 11" xfId="49117"/>
    <cellStyle name="一般 5 13" xfId="49118"/>
    <cellStyle name="一般 5 2 2" xfId="49119"/>
    <cellStyle name="一般 5 2 2 2" xfId="49120"/>
    <cellStyle name="一般 5 2 2 2 2" xfId="49121"/>
    <cellStyle name="一般 5 2 2 3" xfId="49122"/>
    <cellStyle name="一般 5 2 2 4" xfId="49123"/>
    <cellStyle name="一般 5 2 2 6" xfId="49124"/>
    <cellStyle name="一般 5 2 3" xfId="49125"/>
    <cellStyle name="一般 5 2 3 3" xfId="49126"/>
    <cellStyle name="一般 5 2 4" xfId="49127"/>
    <cellStyle name="一般 5 2 5" xfId="49128"/>
    <cellStyle name="一般 5 3" xfId="49129"/>
    <cellStyle name="一般 5 3 2" xfId="49130"/>
    <cellStyle name="一般 5 3 2 4" xfId="49131"/>
    <cellStyle name="一般 5 3 2 5" xfId="49132"/>
    <cellStyle name="一般 5 3 2 6" xfId="49133"/>
    <cellStyle name="一般 5 3 3 2" xfId="49134"/>
    <cellStyle name="一般 5 3 3 3" xfId="49135"/>
    <cellStyle name="一般 5 3 5" xfId="49136"/>
    <cellStyle name="一般 5 3 6" xfId="49137"/>
    <cellStyle name="一般 5 3 7" xfId="49138"/>
    <cellStyle name="一般 5 4 4" xfId="49139"/>
    <cellStyle name="一般 5 4 5" xfId="49140"/>
    <cellStyle name="一般 5 4 6" xfId="49141"/>
    <cellStyle name="一般 5 5 2 2 2" xfId="49142"/>
    <cellStyle name="一般 5 5 2 4" xfId="49143"/>
    <cellStyle name="一般 5 5 2 5" xfId="49144"/>
    <cellStyle name="一般 5 5 4" xfId="49145"/>
    <cellStyle name="一般 5 6 2 2" xfId="49146"/>
    <cellStyle name="一般 5 6 2 2 2" xfId="49147"/>
    <cellStyle name="一般 5 6 2 3" xfId="49148"/>
    <cellStyle name="一般 5 6 2 4" xfId="49149"/>
    <cellStyle name="一般 5 6 3 2" xfId="49150"/>
    <cellStyle name="一般 5 6 4" xfId="49151"/>
    <cellStyle name="一般 5 7 2 2" xfId="49152"/>
    <cellStyle name="一般 5 7 3" xfId="49153"/>
    <cellStyle name="一般 5 7 4" xfId="49154"/>
    <cellStyle name="一般 5 8 2" xfId="49155"/>
    <cellStyle name="一般 5 8 2 2" xfId="49156"/>
    <cellStyle name="一般 5 8 3" xfId="49157"/>
    <cellStyle name="一般 5 8 4" xfId="49158"/>
    <cellStyle name="一般 5 9 2" xfId="49159"/>
    <cellStyle name="一般 6 10" xfId="49160"/>
    <cellStyle name="一般 6 3" xfId="49161"/>
    <cellStyle name="一般 6 3 2" xfId="49162"/>
    <cellStyle name="一般 6 3 3 2" xfId="49163"/>
    <cellStyle name="一般 6 3 4 2" xfId="49164"/>
    <cellStyle name="一般 6 3 5" xfId="49165"/>
    <cellStyle name="一般 6 3 5 2" xfId="49166"/>
    <cellStyle name="一般 6 3 6" xfId="49167"/>
    <cellStyle name="一般 6 3 7" xfId="49168"/>
    <cellStyle name="一般 6 4 2" xfId="49169"/>
    <cellStyle name="一般 6 4 2 2" xfId="49170"/>
    <cellStyle name="一般 6 4 3" xfId="49171"/>
    <cellStyle name="一般 6 4 3 2" xfId="49172"/>
    <cellStyle name="一般 6 4 4" xfId="49173"/>
    <cellStyle name="一般 6 4 4 2" xfId="49174"/>
    <cellStyle name="一般 6 4 5" xfId="49175"/>
    <cellStyle name="一般 6 4 5 2" xfId="49176"/>
    <cellStyle name="一般 6 4 7" xfId="49177"/>
    <cellStyle name="一般 6 5 3" xfId="49178"/>
    <cellStyle name="一般 6 5 4" xfId="49179"/>
    <cellStyle name="一般 6 6" xfId="49180"/>
    <cellStyle name="一般 6 6 2" xfId="49181"/>
    <cellStyle name="一般 6 6 3" xfId="49182"/>
    <cellStyle name="一般 6 7" xfId="49183"/>
    <cellStyle name="一般 680" xfId="49184"/>
    <cellStyle name="一般 680 10" xfId="49185"/>
    <cellStyle name="一般 680 11" xfId="49186"/>
    <cellStyle name="一般 680 12" xfId="49187"/>
    <cellStyle name="一般 680 2 2 2" xfId="49188"/>
    <cellStyle name="一般 680 2 2 2 2" xfId="49189"/>
    <cellStyle name="一般 680 2 2 3" xfId="49190"/>
    <cellStyle name="一般 680 2 2 4" xfId="49191"/>
    <cellStyle name="一般 680 2 2 5" xfId="49192"/>
    <cellStyle name="一般 680 2 2 6" xfId="49193"/>
    <cellStyle name="一般 680 3 2" xfId="49194"/>
    <cellStyle name="一般 680 3 2 2" xfId="49195"/>
    <cellStyle name="一般 680 3 2 2 2" xfId="49196"/>
    <cellStyle name="一般 680 3 2 3" xfId="49197"/>
    <cellStyle name="一般 680 3 2 4" xfId="49198"/>
    <cellStyle name="一般 680 3 2 5" xfId="49199"/>
    <cellStyle name="一般 680 3 2 6" xfId="49200"/>
    <cellStyle name="一般 680 3 6" xfId="49201"/>
    <cellStyle name="一般 680 3 7" xfId="49202"/>
    <cellStyle name="一般 680 4" xfId="49203"/>
    <cellStyle name="一般 680 4 2" xfId="49204"/>
    <cellStyle name="一般 680 4 2 2" xfId="49205"/>
    <cellStyle name="一般 680 4 2 3" xfId="49206"/>
    <cellStyle name="一般 680 5" xfId="49207"/>
    <cellStyle name="一般 680 5 2 2" xfId="49208"/>
    <cellStyle name="一般 680 5 2 5" xfId="49209"/>
    <cellStyle name="一般 680 5 3 2" xfId="49210"/>
    <cellStyle name="一般 680 5 3 3" xfId="49211"/>
    <cellStyle name="一般 680 5 5" xfId="49212"/>
    <cellStyle name="一般 680 5 6" xfId="49213"/>
    <cellStyle name="一般 680 6" xfId="49214"/>
    <cellStyle name="一般 680 6 2" xfId="49215"/>
    <cellStyle name="一般 680 6 2 2" xfId="49216"/>
    <cellStyle name="一般 680 6 2 2 2" xfId="49217"/>
    <cellStyle name="一般 680 6 2 3" xfId="49218"/>
    <cellStyle name="一般 680 6 4" xfId="49219"/>
    <cellStyle name="一般 680 6 5" xfId="49220"/>
    <cellStyle name="一般 680 6 6" xfId="49221"/>
    <cellStyle name="一般 680 7" xfId="49222"/>
    <cellStyle name="一般 680 7 2" xfId="49223"/>
    <cellStyle name="一般 680 7 2 2" xfId="49224"/>
    <cellStyle name="一般 680 7 3" xfId="49225"/>
    <cellStyle name="一般 680 7 4" xfId="49226"/>
    <cellStyle name="一般 680 7 5" xfId="49227"/>
    <cellStyle name="一般 680 8 4" xfId="49228"/>
    <cellStyle name="一般 680 9" xfId="49229"/>
    <cellStyle name="一般 680 9 2" xfId="49230"/>
    <cellStyle name="一般 7 2 2 2" xfId="49231"/>
    <cellStyle name="一般 7 2 2 3 2" xfId="49232"/>
    <cellStyle name="一般 7 2 2 5" xfId="49233"/>
    <cellStyle name="一般 7 2 3 2" xfId="49234"/>
    <cellStyle name="一般 7 2 3 3" xfId="49235"/>
    <cellStyle name="一般 7 2 4" xfId="49236"/>
    <cellStyle name="一般 7 2 5" xfId="49237"/>
    <cellStyle name="一般 7 2 5 2" xfId="49238"/>
    <cellStyle name="一般 7 2 6" xfId="49239"/>
    <cellStyle name="一般 7 4 2 3" xfId="49240"/>
    <cellStyle name="一般 7 4 2 4" xfId="49241"/>
    <cellStyle name="一般 7 4 3 3" xfId="49242"/>
    <cellStyle name="一般 7 4 5 2" xfId="49243"/>
    <cellStyle name="一般 8 2" xfId="49244"/>
    <cellStyle name="一般 8 2 2" xfId="49245"/>
    <cellStyle name="一般 8 2 3" xfId="49246"/>
    <cellStyle name="一般 8 2 3 2" xfId="49247"/>
    <cellStyle name="一般 8 2 3 3" xfId="49248"/>
    <cellStyle name="一般 8 2 4" xfId="49249"/>
    <cellStyle name="一般 8 2 4 2" xfId="49250"/>
    <cellStyle name="一般 8 2 4 3" xfId="49251"/>
    <cellStyle name="一般 8 2 5" xfId="49252"/>
    <cellStyle name="一般 8 2 5 2" xfId="49253"/>
    <cellStyle name="一般 8 2 6" xfId="49254"/>
    <cellStyle name="一般 8 3" xfId="49255"/>
    <cellStyle name="一般 8 3 2 4" xfId="49256"/>
    <cellStyle name="一般 8 3 3 3" xfId="49257"/>
    <cellStyle name="一般 8 3 5 2" xfId="49258"/>
    <cellStyle name="一般 8 4 2 3" xfId="49259"/>
    <cellStyle name="一般 8 4 2 4" xfId="49260"/>
    <cellStyle name="一般 8 4 3 3" xfId="49261"/>
    <cellStyle name="一般 8 4 5 2" xfId="49262"/>
    <cellStyle name="一般 8 5" xfId="49263"/>
    <cellStyle name="一般 8 6 2" xfId="49264"/>
    <cellStyle name="一般 8 6 3" xfId="49265"/>
    <cellStyle name="一般 9 2 2" xfId="49266"/>
    <cellStyle name="一般 9 2 2 2" xfId="49267"/>
    <cellStyle name="一般 9 2 2 3 2" xfId="49268"/>
    <cellStyle name="一般 9 2 3 2" xfId="49269"/>
    <cellStyle name="一般 9 2 3 3" xfId="49270"/>
    <cellStyle name="一般 9 2 4" xfId="49271"/>
    <cellStyle name="一般 9 2 4 2" xfId="49272"/>
    <cellStyle name="一般 9 2 5" xfId="49273"/>
    <cellStyle name="一般 9 2 5 2" xfId="49274"/>
    <cellStyle name="一般 9 2 6" xfId="49275"/>
    <cellStyle name="一般 9 2 7" xfId="49276"/>
    <cellStyle name="一般 9 3" xfId="49277"/>
    <cellStyle name="一般 9 3 2 4" xfId="49278"/>
    <cellStyle name="一般 9 3 3 2" xfId="49279"/>
    <cellStyle name="一般 9 3 3 3" xfId="49280"/>
    <cellStyle name="一般 9 3 4 2" xfId="49281"/>
    <cellStyle name="一般 9 3 5" xfId="49282"/>
    <cellStyle name="一般 9 3 5 2" xfId="49283"/>
    <cellStyle name="一般 9 3 6" xfId="49284"/>
    <cellStyle name="一般 9 3 7" xfId="49285"/>
    <cellStyle name="一般 9 4 3 3" xfId="49286"/>
    <cellStyle name="一般 9 4 5 2" xfId="49287"/>
    <cellStyle name="一般 9 5 2" xfId="49288"/>
    <cellStyle name="一般 9 6 3" xfId="49289"/>
    <cellStyle name="一般 9 8 2" xfId="49290"/>
    <cellStyle name="一般 93 6" xfId="49291"/>
    <cellStyle name="着色 1 2 2 2" xfId="49292"/>
    <cellStyle name="着色 2 2" xfId="49293"/>
    <cellStyle name="着色 3 2 2" xfId="49294"/>
    <cellStyle name="着色 3 2 2 2" xfId="49295"/>
    <cellStyle name="着色 4 2" xfId="49296"/>
    <cellStyle name="着色 4 2 2" xfId="49297"/>
    <cellStyle name="着色 4 2 3" xfId="49298"/>
    <cellStyle name="着色 5 2" xfId="49299"/>
    <cellStyle name="着色 6 2" xfId="49300"/>
    <cellStyle name="着色 6 2 2" xfId="49301"/>
    <cellStyle name="着色 6 2 2 2" xfId="49302"/>
    <cellStyle name="着色 6 2 3" xfId="49303"/>
    <cellStyle name="中等" xfId="49304"/>
    <cellStyle name="中等 2" xfId="49305"/>
    <cellStyle name="中等 2 12" xfId="49306"/>
    <cellStyle name="中等 2 13" xfId="49307"/>
    <cellStyle name="中等 2 14" xfId="49308"/>
    <cellStyle name="中等 2 2" xfId="49309"/>
    <cellStyle name="中等 2 2 2" xfId="49310"/>
    <cellStyle name="中等 2 2 2 3" xfId="49311"/>
    <cellStyle name="中等 2 2 2 4" xfId="49312"/>
    <cellStyle name="中等 2 2 2 5" xfId="49313"/>
    <cellStyle name="中等 2 2 2 6" xfId="49314"/>
    <cellStyle name="中等 2 2 3" xfId="49315"/>
    <cellStyle name="中等 2 2 4" xfId="49316"/>
    <cellStyle name="中等 2 2 5" xfId="49317"/>
    <cellStyle name="中等 2 2 6" xfId="49318"/>
    <cellStyle name="中等 2 2 7" xfId="49319"/>
    <cellStyle name="中等 2 2 8" xfId="49320"/>
    <cellStyle name="中等 2 2 9" xfId="49321"/>
    <cellStyle name="中等 2 3" xfId="49322"/>
    <cellStyle name="中等 2 3 2" xfId="49323"/>
    <cellStyle name="中等 2 3 3" xfId="49324"/>
    <cellStyle name="中等 2 3 4" xfId="49325"/>
    <cellStyle name="中等 2 3 5" xfId="49326"/>
    <cellStyle name="中等 2 3 6" xfId="49327"/>
    <cellStyle name="中等 2 3 7" xfId="49328"/>
    <cellStyle name="中等 2 4" xfId="49329"/>
    <cellStyle name="中等 2 4 2" xfId="49330"/>
    <cellStyle name="中等 2 4 3" xfId="49331"/>
    <cellStyle name="中等 2 4 4" xfId="49332"/>
    <cellStyle name="中等 2 4 5" xfId="49333"/>
    <cellStyle name="中等 2 5" xfId="49334"/>
    <cellStyle name="中等 2 5 2" xfId="49335"/>
    <cellStyle name="中等 2 5 3" xfId="49336"/>
    <cellStyle name="中等 2 5 3 3" xfId="49337"/>
    <cellStyle name="中等 2 5 6" xfId="49338"/>
    <cellStyle name="中等 2 6" xfId="49339"/>
    <cellStyle name="中等 2 6 2 3" xfId="49340"/>
    <cellStyle name="中等 2 6 2 4" xfId="49341"/>
    <cellStyle name="中等 2 6 3" xfId="49342"/>
    <cellStyle name="中等 2 6 4" xfId="49343"/>
    <cellStyle name="中等 2 6 5" xfId="49344"/>
    <cellStyle name="中等 2 6 6" xfId="49345"/>
    <cellStyle name="中等 2 7 2" xfId="49346"/>
    <cellStyle name="中等 2 7 2 2" xfId="49347"/>
    <cellStyle name="中等 2 7 4" xfId="49348"/>
    <cellStyle name="中等 2 7 5" xfId="49349"/>
    <cellStyle name="中等 2 8 2" xfId="49350"/>
    <cellStyle name="中等 2 8 3" xfId="49351"/>
    <cellStyle name="中等 2 8 4" xfId="49352"/>
    <cellStyle name="中等 3" xfId="49353"/>
    <cellStyle name="中等 3 2" xfId="49354"/>
    <cellStyle name="中等 3 3" xfId="49355"/>
    <cellStyle name="中等 4" xfId="49356"/>
    <cellStyle name="中等 4 2" xfId="49357"/>
    <cellStyle name="中等 4 3" xfId="49358"/>
    <cellStyle name="中等 5" xfId="49359"/>
    <cellStyle name="中等 5 2" xfId="49360"/>
    <cellStyle name="中等 5 3" xfId="49361"/>
    <cellStyle name="中等 6 2" xfId="49362"/>
    <cellStyle name="中等 7 2" xfId="49363"/>
    <cellStyle name="中等 8 2" xfId="49364"/>
    <cellStyle name="中等 9" xfId="49365"/>
    <cellStyle name="보통 2" xfId="49366"/>
    <cellStyle name="보통 2 2" xfId="49367"/>
    <cellStyle name="보통 2 3" xfId="49368"/>
    <cellStyle name="보통 2 3 3" xfId="49369"/>
    <cellStyle name="注释 2 10" xfId="49370"/>
    <cellStyle name="注释 2 10 2" xfId="49371"/>
    <cellStyle name="注释 2 18" xfId="49372"/>
    <cellStyle name="注释 2 2" xfId="49373"/>
    <cellStyle name="注释 2 2 11" xfId="49374"/>
    <cellStyle name="注释 2 2 12" xfId="49375"/>
    <cellStyle name="注释 2 2 13" xfId="49376"/>
    <cellStyle name="注释 2 2 13 2" xfId="49377"/>
    <cellStyle name="注释 2 2 16" xfId="49378"/>
    <cellStyle name="注释 2 2 2" xfId="49379"/>
    <cellStyle name="注释 2 2 2 2" xfId="49380"/>
    <cellStyle name="注释 2 2 2 2 2" xfId="49381"/>
    <cellStyle name="注释 2 2 2 2 3" xfId="49382"/>
    <cellStyle name="注释 2 2 2 3" xfId="49383"/>
    <cellStyle name="注释 2 2 2 4" xfId="49384"/>
    <cellStyle name="注释 2 2 3" xfId="49385"/>
    <cellStyle name="注释 2 2 3 10" xfId="49386"/>
    <cellStyle name="注释 2 2 3 10 2" xfId="49387"/>
    <cellStyle name="注释 2 2 3 11 2" xfId="49388"/>
    <cellStyle name="注释 2 2 3 2" xfId="49389"/>
    <cellStyle name="注释 2 2 3 2 2" xfId="49390"/>
    <cellStyle name="注释 2 2 3 2 3" xfId="49391"/>
    <cellStyle name="注释 2 2 3 2 7 2" xfId="49392"/>
    <cellStyle name="注释 2 2 3 2 8 2" xfId="49393"/>
    <cellStyle name="注释 2 2 3 2 9 2" xfId="49394"/>
    <cellStyle name="注释 2 2 3 3" xfId="49395"/>
    <cellStyle name="注释 2 2 3 4" xfId="49396"/>
    <cellStyle name="注释 2 2 3 4 2" xfId="49397"/>
    <cellStyle name="注释 2 2 3 5" xfId="49398"/>
    <cellStyle name="注释 2 2 3 5 2" xfId="49399"/>
    <cellStyle name="注释 2 2 3 6" xfId="49400"/>
    <cellStyle name="注释 2 2 3 6 2" xfId="49401"/>
    <cellStyle name="注释 2 2 3 7" xfId="49402"/>
    <cellStyle name="注释 2 2 3 7 2" xfId="49403"/>
    <cellStyle name="注释 2 2 3 8" xfId="49404"/>
    <cellStyle name="注释 2 2 3 9" xfId="49405"/>
    <cellStyle name="注释 2 2 5 10" xfId="49406"/>
    <cellStyle name="注释 2 2 5 2" xfId="49407"/>
    <cellStyle name="注释 2 2 5 2 2" xfId="49408"/>
    <cellStyle name="注释 2 2 5 3" xfId="49409"/>
    <cellStyle name="注释 2 2 5 4 2" xfId="49410"/>
    <cellStyle name="注释 2 2 5 5 2" xfId="49411"/>
    <cellStyle name="注释 2 2 5 6" xfId="49412"/>
    <cellStyle name="注释 2 2 5 6 2" xfId="49413"/>
    <cellStyle name="注释 2 2 5 7" xfId="49414"/>
    <cellStyle name="注释 2 2 5 7 2" xfId="49415"/>
    <cellStyle name="注释 2 2 5 8" xfId="49416"/>
    <cellStyle name="注释 2 2 5 9" xfId="49417"/>
    <cellStyle name="注释 2 2 5 9 2" xfId="49418"/>
    <cellStyle name="注释 2 2 6" xfId="49419"/>
    <cellStyle name="注释 2 2 7 2" xfId="49420"/>
    <cellStyle name="注释 2 2 8 2" xfId="49421"/>
    <cellStyle name="注释 2 2 9 2" xfId="49422"/>
    <cellStyle name="注释 2 3" xfId="49423"/>
    <cellStyle name="注释 2 3 10" xfId="49424"/>
    <cellStyle name="注释 2 3 11" xfId="49425"/>
    <cellStyle name="注释 2 3 11 2" xfId="49426"/>
    <cellStyle name="注释 2 3 12 2" xfId="49427"/>
    <cellStyle name="注释 2 3 13" xfId="49428"/>
    <cellStyle name="注释 2 3 13 2" xfId="49429"/>
    <cellStyle name="注释 2 3 14" xfId="49430"/>
    <cellStyle name="注释 2 3 15" xfId="49431"/>
    <cellStyle name="注释 2 3 2" xfId="49432"/>
    <cellStyle name="注释 2 3 3" xfId="49433"/>
    <cellStyle name="注释 2 3 3 2 2" xfId="49434"/>
    <cellStyle name="注释 2 3 3 2 2 2" xfId="49435"/>
    <cellStyle name="注释 2 3 3 2 3" xfId="49436"/>
    <cellStyle name="注释 2 3 3 2 4" xfId="49437"/>
    <cellStyle name="注释 2 3 3 2 4 2" xfId="49438"/>
    <cellStyle name="注释 2 3 3 2 5" xfId="49439"/>
    <cellStyle name="注释 2 3 3 2 5 2" xfId="49440"/>
    <cellStyle name="注释 2 3 3 2 6" xfId="49441"/>
    <cellStyle name="注释 2 3 3 2 6 2" xfId="49442"/>
    <cellStyle name="注释 2 3 3 2 7" xfId="49443"/>
    <cellStyle name="注释 2 3 3 2 7 2" xfId="49444"/>
    <cellStyle name="注释 2 3 3 3 2" xfId="49445"/>
    <cellStyle name="注释 2 3 3 4" xfId="49446"/>
    <cellStyle name="注释 2 3 3 5" xfId="49447"/>
    <cellStyle name="注释 2 3 3 5 2" xfId="49448"/>
    <cellStyle name="注释 2 3 3 6" xfId="49449"/>
    <cellStyle name="注释 2 3 3 6 2" xfId="49450"/>
    <cellStyle name="注释 2 3 3 7" xfId="49451"/>
    <cellStyle name="注释 2 3 3 7 2" xfId="49452"/>
    <cellStyle name="注释 2 3 3 8" xfId="49453"/>
    <cellStyle name="注释 2 3 3 8 2" xfId="49454"/>
    <cellStyle name="注释 2 3 3 9" xfId="49455"/>
    <cellStyle name="注释 2 3 3 9 2" xfId="49456"/>
    <cellStyle name="注释 2 3 5 2" xfId="49457"/>
    <cellStyle name="注释 2 3 5 2 2" xfId="49458"/>
    <cellStyle name="注释 2 3 5 3" xfId="49459"/>
    <cellStyle name="注释 2 3 5 3 2" xfId="49460"/>
    <cellStyle name="注释 2 3 5 4 2" xfId="49461"/>
    <cellStyle name="注释 2 3 5 5 2" xfId="49462"/>
    <cellStyle name="注释 2 3 5 6" xfId="49463"/>
    <cellStyle name="注释 2 3 5 6 2" xfId="49464"/>
    <cellStyle name="注释 2 3 5 7" xfId="49465"/>
    <cellStyle name="注释 2 3 5 7 2" xfId="49466"/>
    <cellStyle name="注释 2 3 5 8" xfId="49467"/>
    <cellStyle name="注释 2 3 5 8 2" xfId="49468"/>
    <cellStyle name="注释 2 3 5 9" xfId="49469"/>
    <cellStyle name="注释 2 3 5 9 2" xfId="49470"/>
    <cellStyle name="注释 2 3 6" xfId="49471"/>
    <cellStyle name="注释 2 3 6 2" xfId="49472"/>
    <cellStyle name="注释 2 3 7 2" xfId="49473"/>
    <cellStyle name="注释 2 3 8 2" xfId="49474"/>
    <cellStyle name="注释 2 3 9" xfId="49475"/>
    <cellStyle name="注释 2 3 9 2" xfId="49476"/>
    <cellStyle name="注释 2 4" xfId="49477"/>
    <cellStyle name="注释 2 5" xfId="49478"/>
    <cellStyle name="요약 3 4 8 2" xfId="49479"/>
    <cellStyle name="注释 2 5 10" xfId="49480"/>
    <cellStyle name="注释 2 5 10 2" xfId="49481"/>
    <cellStyle name="注释 2 5 2 10" xfId="49482"/>
    <cellStyle name="注释 2 5 2 2" xfId="49483"/>
    <cellStyle name="注释 2 5 2 2 2" xfId="49484"/>
    <cellStyle name="注释 2 5 2 3" xfId="49485"/>
    <cellStyle name="注释 2 5 2 3 2" xfId="49486"/>
    <cellStyle name="注释 2 5 2 4" xfId="49487"/>
    <cellStyle name="注释 2 5 2 5" xfId="49488"/>
    <cellStyle name="注释 2 5 2 6" xfId="49489"/>
    <cellStyle name="注释 2 5 2 7" xfId="49490"/>
    <cellStyle name="注释 2 5 2 8" xfId="49491"/>
    <cellStyle name="注释 2 5 2 8 2" xfId="49492"/>
    <cellStyle name="注释 2 5 2 9" xfId="49493"/>
    <cellStyle name="注释 2 5 2 9 2" xfId="49494"/>
    <cellStyle name="注释 2 5 3" xfId="49495"/>
    <cellStyle name="注释 2 5 3 2" xfId="49496"/>
    <cellStyle name="注释 2 5 4" xfId="49497"/>
    <cellStyle name="注释 2 5 4 2" xfId="49498"/>
    <cellStyle name="注释 2 5 5" xfId="49499"/>
    <cellStyle name="注释 2 5 5 2" xfId="49500"/>
    <cellStyle name="注释 2 5 6" xfId="49501"/>
    <cellStyle name="注释 2 5 7 2" xfId="49502"/>
    <cellStyle name="注释 2 5 8" xfId="49503"/>
    <cellStyle name="출력 3 4 3" xfId="49504"/>
    <cellStyle name="注释 2 5 8 2" xfId="49505"/>
    <cellStyle name="注释 2 5 9" xfId="49506"/>
    <cellStyle name="출력 3 5 3" xfId="49507"/>
    <cellStyle name="注释 2 5 9 2" xfId="49508"/>
    <cellStyle name="注释 2 7" xfId="49509"/>
    <cellStyle name="注释 2 7 2" xfId="49510"/>
    <cellStyle name="注释 2 7 2 2" xfId="49511"/>
    <cellStyle name="注释 2 7 3" xfId="49512"/>
    <cellStyle name="注释 2 7 4" xfId="49513"/>
    <cellStyle name="注释 2 7 4 2" xfId="49514"/>
    <cellStyle name="注释 2 7 5" xfId="49515"/>
    <cellStyle name="注释 2 7 5 2" xfId="49516"/>
    <cellStyle name="注释 2 7 6" xfId="49517"/>
    <cellStyle name="注释 2 7 7" xfId="49518"/>
    <cellStyle name="注释 2 7 7 2" xfId="49519"/>
    <cellStyle name="注释 2 7 8" xfId="49520"/>
    <cellStyle name="注释 2 7 8 2" xfId="49521"/>
    <cellStyle name="注释 2 7 9" xfId="49522"/>
    <cellStyle name="注释 2 7 9 2" xfId="49523"/>
    <cellStyle name="注释 2 8" xfId="49524"/>
    <cellStyle name="注释 2 8 2" xfId="49525"/>
    <cellStyle name="注释 2 9" xfId="49526"/>
    <cellStyle name="注释 2 9 2" xfId="49527"/>
    <cellStyle name="注释 4 2" xfId="49528"/>
    <cellStyle name="注释 5" xfId="49529"/>
    <cellStyle name="注释 5 2" xfId="49530"/>
    <cellStyle name="뷭?_BOOKSHIP" xfId="49531"/>
    <cellStyle name="새귑[0]_BOOK1" xfId="49532"/>
    <cellStyle name="설명 텍스트" xfId="49533"/>
    <cellStyle name="설명 텍스트 2" xfId="49534"/>
    <cellStyle name="설명 텍스트 2 2 2 2" xfId="49535"/>
    <cellStyle name="설명 텍스트 2 2 3 2" xfId="49536"/>
    <cellStyle name="설명 텍스트 2 2 4" xfId="49537"/>
    <cellStyle name="설명 텍스트 2 2 5" xfId="49538"/>
    <cellStyle name="설명 텍스트 5" xfId="49539"/>
    <cellStyle name="설명 텍스트 6" xfId="49540"/>
    <cellStyle name="설명 텍스트 7" xfId="49541"/>
    <cellStyle name="셀 확인" xfId="49542"/>
    <cellStyle name="셀 확인 2 2 3 3" xfId="49543"/>
    <cellStyle name="셀 확인 2 2 5" xfId="49544"/>
    <cellStyle name="쉼표 [0] 2 2 4" xfId="49545"/>
    <cellStyle name="쉼표 [0] 2 2 4 2" xfId="49546"/>
    <cellStyle name="쉼표 [0] 2 2 5" xfId="49547"/>
    <cellStyle name="쉼표 [0] 2 2 5 2" xfId="49548"/>
    <cellStyle name="쉼표 [0] 2 2 6 2" xfId="49549"/>
    <cellStyle name="쉼표 [0] 2 3 2" xfId="49550"/>
    <cellStyle name="쉼표 [0] 2 3 2 2" xfId="49551"/>
    <cellStyle name="쉼표 [0] 2 3 3 2" xfId="49552"/>
    <cellStyle name="쉼표 [0] 2 3 4" xfId="49553"/>
    <cellStyle name="쉼표 [0] 2 3 4 2" xfId="49554"/>
    <cellStyle name="쉼표 [0] 2 4 3" xfId="49555"/>
    <cellStyle name="쉼표 [0] 2 4 3 2" xfId="49556"/>
    <cellStyle name="쉼표 [0] 2 4 4" xfId="49557"/>
    <cellStyle name="쉼표 [0] 2 6" xfId="49558"/>
    <cellStyle name="쉼표 [0] 2 7" xfId="49559"/>
    <cellStyle name="쉼표 [0] 2 7 2" xfId="49560"/>
    <cellStyle name="쉼표 [0] 2 8" xfId="49561"/>
    <cellStyle name="쉼표 [0]_CAX-PSX-SJX PF Date Swap final for CKY" xfId="49562"/>
    <cellStyle name="스타일 1 2" xfId="49563"/>
    <cellStyle name="스타일 1 3" xfId="49564"/>
    <cellStyle name="스타일 1 4" xfId="49565"/>
    <cellStyle name="스타일 1 5" xfId="49566"/>
    <cellStyle name="스타일 1 6" xfId="49567"/>
    <cellStyle name="연결된 셀 2" xfId="49568"/>
    <cellStyle name="연결된 셀 2 2" xfId="49569"/>
    <cellStyle name="연결된 셀 2 2 2" xfId="49570"/>
    <cellStyle name="연결된 셀 2 2 2 2" xfId="49571"/>
    <cellStyle name="연결된 셀 2 2 2 3" xfId="49572"/>
    <cellStyle name="연결된 셀 2 2 3 2" xfId="49573"/>
    <cellStyle name="연결된 셀 2 2 3 3" xfId="49574"/>
    <cellStyle name="연결된 셀 2 3" xfId="49575"/>
    <cellStyle name="연결된 셀 2 3 3" xfId="49576"/>
    <cellStyle name="연결된 셀 2 4" xfId="49577"/>
    <cellStyle name="연결된 셀 2 4 2" xfId="49578"/>
    <cellStyle name="연결된 셀 2 4 3" xfId="49579"/>
    <cellStyle name="연결된 셀 2 6" xfId="49580"/>
    <cellStyle name="연결된 셀 3 2" xfId="49581"/>
    <cellStyle name="연결된 셀 3 3" xfId="49582"/>
    <cellStyle name="연결된 셀 4 2" xfId="49583"/>
    <cellStyle name="연결된 셀 4 3" xfId="49584"/>
    <cellStyle name="연결된 셀 5" xfId="49585"/>
    <cellStyle name="연결된 셀 5 2" xfId="49586"/>
    <cellStyle name="연결된 셀 5 3" xfId="49587"/>
    <cellStyle name="연결된 셀 6" xfId="49588"/>
    <cellStyle name="연결된 셀 7" xfId="49589"/>
    <cellStyle name="열어본 하이퍼링크 3" xfId="49590"/>
    <cellStyle name="요약" xfId="49591"/>
    <cellStyle name="요약 2" xfId="49592"/>
    <cellStyle name="요약 2 2" xfId="49593"/>
    <cellStyle name="요약 2 2 2" xfId="49594"/>
    <cellStyle name="요약 2 2 2 10 2" xfId="49595"/>
    <cellStyle name="요약 2 2 2 11" xfId="49596"/>
    <cellStyle name="요약 2 2 2 11 2" xfId="49597"/>
    <cellStyle name="요약 2 2 2 12" xfId="49598"/>
    <cellStyle name="요약 2 2 2 12 2" xfId="49599"/>
    <cellStyle name="요약 2 2 2 12 3" xfId="49600"/>
    <cellStyle name="요약 2 2 2 13" xfId="49601"/>
    <cellStyle name="요약 2 2 2 14" xfId="49602"/>
    <cellStyle name="요약 2 2 2 2" xfId="49603"/>
    <cellStyle name="요약 2 2 2 2 10" xfId="49604"/>
    <cellStyle name="요약 2 2 2 2 12" xfId="49605"/>
    <cellStyle name="요약 2 2 2 2 2 2 3" xfId="49606"/>
    <cellStyle name="요약 2 2 2 2 2 3 2" xfId="49607"/>
    <cellStyle name="요약 2 2 2 2 2 4" xfId="49608"/>
    <cellStyle name="요약 2 2 2 2 2 4 2" xfId="49609"/>
    <cellStyle name="요약 2 2 2 2 2 5" xfId="49610"/>
    <cellStyle name="요약 2 2 2 2 2 6" xfId="49611"/>
    <cellStyle name="요약 2 2 2 2 2 6 2" xfId="49612"/>
    <cellStyle name="요약 2 2 2 2 2 7" xfId="49613"/>
    <cellStyle name="요약 2 2 2 2 2 7 2" xfId="49614"/>
    <cellStyle name="요약 2 2 2 2 2 8" xfId="49615"/>
    <cellStyle name="요약 2 2 2 2 2 8 2" xfId="49616"/>
    <cellStyle name="요약 2 2 2 2 2 9" xfId="49617"/>
    <cellStyle name="요약 2 2 2 2 2 9 2" xfId="49618"/>
    <cellStyle name="요약 2 2 2 2 3 2" xfId="49619"/>
    <cellStyle name="요약 2 2 2 2 3 3" xfId="49620"/>
    <cellStyle name="요약 2 2 2 2 4" xfId="49621"/>
    <cellStyle name="요약 2 2 2 2 4 2" xfId="49622"/>
    <cellStyle name="요약 2 2 2 2 4 3" xfId="49623"/>
    <cellStyle name="요약 2 2 2 2 5" xfId="49624"/>
    <cellStyle name="요약 2 2 2 2 6" xfId="49625"/>
    <cellStyle name="요약 2 2 2 2 6 2" xfId="49626"/>
    <cellStyle name="요약 2 2 2 2 6 3" xfId="49627"/>
    <cellStyle name="요약 2 2 2 2 7" xfId="49628"/>
    <cellStyle name="요약 2 2 2 2 8" xfId="49629"/>
    <cellStyle name="요약 2 2 2 2 9" xfId="49630"/>
    <cellStyle name="요약 2 2 2 3" xfId="49631"/>
    <cellStyle name="요약 2 2 2 4" xfId="49632"/>
    <cellStyle name="요약 2 2 2 4 10" xfId="49633"/>
    <cellStyle name="요약 2 2 2 4 2" xfId="49634"/>
    <cellStyle name="요약 2 2 2 4 2 2" xfId="49635"/>
    <cellStyle name="요약 2 2 2 4 2 3" xfId="49636"/>
    <cellStyle name="요약 2 2 2 4 3" xfId="49637"/>
    <cellStyle name="요약 2 2 2 4 3 2" xfId="49638"/>
    <cellStyle name="요약 2 2 2 4 3 3" xfId="49639"/>
    <cellStyle name="요약 2 2 2 4 4" xfId="49640"/>
    <cellStyle name="요약 2 2 2 4 4 2" xfId="49641"/>
    <cellStyle name="요약 2 2 2 4 4 3" xfId="49642"/>
    <cellStyle name="요약 2 2 2 4 5" xfId="49643"/>
    <cellStyle name="요약 2 2 2 4 6" xfId="49644"/>
    <cellStyle name="요약 2 2 2 4 7" xfId="49645"/>
    <cellStyle name="요약 2 2 2 5" xfId="49646"/>
    <cellStyle name="요약 2 2 2 7 2" xfId="49647"/>
    <cellStyle name="요약 2 2 2 7 3" xfId="49648"/>
    <cellStyle name="요약 2 2 2 8" xfId="49649"/>
    <cellStyle name="요약 2 2 2 8 2" xfId="49650"/>
    <cellStyle name="요약 2 2 2 8 3" xfId="49651"/>
    <cellStyle name="요약 2 2 2 9" xfId="49652"/>
    <cellStyle name="요약 2 2 2 9 2" xfId="49653"/>
    <cellStyle name="요약 2 2 2 9 3" xfId="49654"/>
    <cellStyle name="요약 2 2 3" xfId="49655"/>
    <cellStyle name="요약 2 2 3 3" xfId="49656"/>
    <cellStyle name="요약 2 2 4" xfId="49657"/>
    <cellStyle name="요약 2 2 5" xfId="49658"/>
    <cellStyle name="요약 2 3" xfId="49659"/>
    <cellStyle name="요약 2 3 10" xfId="49660"/>
    <cellStyle name="요약 2 3 10 2" xfId="49661"/>
    <cellStyle name="요약 2 3 10 3" xfId="49662"/>
    <cellStyle name="요약 2 3 11" xfId="49663"/>
    <cellStyle name="요약 2 3 11 2" xfId="49664"/>
    <cellStyle name="요약 2 3 11 3" xfId="49665"/>
    <cellStyle name="요약 2 3 12" xfId="49666"/>
    <cellStyle name="요약 2 3 12 2" xfId="49667"/>
    <cellStyle name="요약 2 3 13" xfId="49668"/>
    <cellStyle name="요약 2 3 14" xfId="49669"/>
    <cellStyle name="요약 2 3 2" xfId="49670"/>
    <cellStyle name="요약 2 3 2 10" xfId="49671"/>
    <cellStyle name="요약 2 3 2 10 2" xfId="49672"/>
    <cellStyle name="요약 2 3 2 10 3" xfId="49673"/>
    <cellStyle name="요약 2 3 2 11" xfId="49674"/>
    <cellStyle name="요약 2 3 2 12" xfId="49675"/>
    <cellStyle name="요약 2 3 2 2" xfId="49676"/>
    <cellStyle name="요약 2 3 2 2 2" xfId="49677"/>
    <cellStyle name="요약 2 3 2 2 2 3" xfId="49678"/>
    <cellStyle name="요약 2 3 2 2 3" xfId="49679"/>
    <cellStyle name="요약 2 3 2 2 3 2" xfId="49680"/>
    <cellStyle name="요약 2 3 2 2 3 3" xfId="49681"/>
    <cellStyle name="요약 2 3 2 2 4" xfId="49682"/>
    <cellStyle name="요약 2 3 2 2 4 2" xfId="49683"/>
    <cellStyle name="요약 2 3 2 2 4 3" xfId="49684"/>
    <cellStyle name="요약 2 3 2 2 5" xfId="49685"/>
    <cellStyle name="요약 2 3 2 2 5 2" xfId="49686"/>
    <cellStyle name="요약 2 3 2 2 5 3" xfId="49687"/>
    <cellStyle name="요약 2 3 2 2 7 2" xfId="49688"/>
    <cellStyle name="요약 2 3 2 2 8 2" xfId="49689"/>
    <cellStyle name="요약 2 3 2 2 8 3" xfId="49690"/>
    <cellStyle name="요약 2 3 2 7 2" xfId="49691"/>
    <cellStyle name="요약 2 3 2 7 3" xfId="49692"/>
    <cellStyle name="요약 2 3 3" xfId="49693"/>
    <cellStyle name="요약 2 3 4" xfId="49694"/>
    <cellStyle name="요약 2 3 4 10" xfId="49695"/>
    <cellStyle name="요약 2 3 4 2" xfId="49696"/>
    <cellStyle name="요약 2 3 4 2 2" xfId="49697"/>
    <cellStyle name="요약 2 3 4 2 3" xfId="49698"/>
    <cellStyle name="요약 2 3 4 5 2" xfId="49699"/>
    <cellStyle name="요약 2 3 4 5 3" xfId="49700"/>
    <cellStyle name="요약 2 3 4 6 2" xfId="49701"/>
    <cellStyle name="요약 2 3 4 6 3" xfId="49702"/>
    <cellStyle name="요약 2 3 4 7 2" xfId="49703"/>
    <cellStyle name="요약 2 3 4 7 3" xfId="49704"/>
    <cellStyle name="요약 2 3 4 8" xfId="49705"/>
    <cellStyle name="요약 2 3 4 9" xfId="49706"/>
    <cellStyle name="요약 2 3 4 9 2" xfId="49707"/>
    <cellStyle name="요약 2 3 4 9 3" xfId="49708"/>
    <cellStyle name="요약 2 3 7" xfId="49709"/>
    <cellStyle name="요약 2 3 7 3" xfId="49710"/>
    <cellStyle name="요약 2 3 8" xfId="49711"/>
    <cellStyle name="요약 2 4 2" xfId="49712"/>
    <cellStyle name="요약 2 4 3" xfId="49713"/>
    <cellStyle name="요약 2 6" xfId="49714"/>
    <cellStyle name="요약 3" xfId="49715"/>
    <cellStyle name="요약 3 14" xfId="49716"/>
    <cellStyle name="요약 3 2" xfId="49717"/>
    <cellStyle name="요약 3 2 10" xfId="49718"/>
    <cellStyle name="요약 3 2 10 2" xfId="49719"/>
    <cellStyle name="요약 3 2 10 3" xfId="49720"/>
    <cellStyle name="요약 3 2 2" xfId="49721"/>
    <cellStyle name="요약 3 2 2 2" xfId="49722"/>
    <cellStyle name="요약 3 2 2 2 2" xfId="49723"/>
    <cellStyle name="요약 3 2 2 2 3" xfId="49724"/>
    <cellStyle name="요약 3 2 2 3 2" xfId="49725"/>
    <cellStyle name="요약 3 2 2 3 3" xfId="49726"/>
    <cellStyle name="요약 3 2 2 4 2" xfId="49727"/>
    <cellStyle name="요약 3 2 2 4 3" xfId="49728"/>
    <cellStyle name="요약 3 2 2 5" xfId="49729"/>
    <cellStyle name="요약 3 2 2 5 2" xfId="49730"/>
    <cellStyle name="요약 3 2 2 5 3" xfId="49731"/>
    <cellStyle name="요약 3 2 2 6 2" xfId="49732"/>
    <cellStyle name="요약 3 2 2 6 3" xfId="49733"/>
    <cellStyle name="요약 3 2 2 7 2" xfId="49734"/>
    <cellStyle name="요약 3 2 2 7 3" xfId="49735"/>
    <cellStyle name="요약 3 2 2 8 2" xfId="49736"/>
    <cellStyle name="요약 3 2 2 8 3" xfId="49737"/>
    <cellStyle name="요약 3 2 2 9" xfId="49738"/>
    <cellStyle name="요약 3 2 2 9 2" xfId="49739"/>
    <cellStyle name="요약 3 2 2 9 3" xfId="49740"/>
    <cellStyle name="요약 3 2 3" xfId="49741"/>
    <cellStyle name="요약 3 2 3 2" xfId="49742"/>
    <cellStyle name="요약 3 2 4" xfId="49743"/>
    <cellStyle name="요약 3 2 4 2" xfId="49744"/>
    <cellStyle name="요약 3 2 5 2" xfId="49745"/>
    <cellStyle name="요약 3 2 6 2" xfId="49746"/>
    <cellStyle name="요약 3 2 7" xfId="49747"/>
    <cellStyle name="요약 3 2 7 2" xfId="49748"/>
    <cellStyle name="요약 3 2 8" xfId="49749"/>
    <cellStyle name="요약 3 2 8 2" xfId="49750"/>
    <cellStyle name="요약 3 2 9 2" xfId="49751"/>
    <cellStyle name="요약 3 3" xfId="49752"/>
    <cellStyle name="요약 3 4 10" xfId="49753"/>
    <cellStyle name="요약 3 4 11" xfId="49754"/>
    <cellStyle name="요약 3 4 2" xfId="49755"/>
    <cellStyle name="요약 3 4 2 2" xfId="49756"/>
    <cellStyle name="요약 3 4 3" xfId="49757"/>
    <cellStyle name="요약 3 4 3 2" xfId="49758"/>
    <cellStyle name="요약 3 4 4" xfId="49759"/>
    <cellStyle name="요약 3 4 4 2" xfId="49760"/>
    <cellStyle name="요약 3 4 5 2" xfId="49761"/>
    <cellStyle name="요약 3 4 6 2" xfId="49762"/>
    <cellStyle name="요약 3 4 7 2" xfId="49763"/>
    <cellStyle name="요약 3 4 8" xfId="49764"/>
    <cellStyle name="요약 3 4 9" xfId="49765"/>
    <cellStyle name="요약 3 4 9 2" xfId="49766"/>
    <cellStyle name="요약 3 5 2" xfId="49767"/>
    <cellStyle name="요약 3 5 3" xfId="49768"/>
    <cellStyle name="요약 3 6" xfId="49769"/>
    <cellStyle name="요약 3 6 2" xfId="49770"/>
    <cellStyle name="요약 3 6 3" xfId="49771"/>
    <cellStyle name="요약 3 7" xfId="49772"/>
    <cellStyle name="요약 3 7 2" xfId="49773"/>
    <cellStyle name="요약 3 7 3" xfId="49774"/>
    <cellStyle name="요약 3 8" xfId="49775"/>
    <cellStyle name="요약 3 8 2" xfId="49776"/>
    <cellStyle name="요약 3 8 3" xfId="49777"/>
    <cellStyle name="요약 3 9" xfId="49778"/>
    <cellStyle name="요약 3 9 2" xfId="49779"/>
    <cellStyle name="요약 3 9 3" xfId="49780"/>
    <cellStyle name="요약 4" xfId="49781"/>
    <cellStyle name="입력 2 2" xfId="49782"/>
    <cellStyle name="입력 2 2 2 10" xfId="49783"/>
    <cellStyle name="입력 2 2 2 10 2" xfId="49784"/>
    <cellStyle name="입력 2 2 2 11 2" xfId="49785"/>
    <cellStyle name="입력 2 2 2 12 2" xfId="49786"/>
    <cellStyle name="입력 2 2 2 13" xfId="49787"/>
    <cellStyle name="입력 2 2 2 2" xfId="49788"/>
    <cellStyle name="입력 2 2 2 2 2" xfId="49789"/>
    <cellStyle name="입력 2 2 2 2 2 2 2" xfId="49790"/>
    <cellStyle name="입력 2 2 2 2 2 3" xfId="49791"/>
    <cellStyle name="입력 2 2 2 2 2 4" xfId="49792"/>
    <cellStyle name="입력 2 2 2 2 2 4 2" xfId="49793"/>
    <cellStyle name="입력 2 2 2 2 2 5" xfId="49794"/>
    <cellStyle name="입력 2 2 2 2 2 5 2" xfId="49795"/>
    <cellStyle name="입력 2 2 2 2 2 6 2" xfId="49796"/>
    <cellStyle name="입력 2 2 2 2 2 7" xfId="49797"/>
    <cellStyle name="입력 2 2 2 2 2 7 2" xfId="49798"/>
    <cellStyle name="입력 2 2 2 2 2 8" xfId="49799"/>
    <cellStyle name="입력 2 2 2 2 2 8 2" xfId="49800"/>
    <cellStyle name="입력 2 2 2 2 2 9" xfId="49801"/>
    <cellStyle name="입력 2 2 2 2 3" xfId="49802"/>
    <cellStyle name="입력 2 2 2 2 4 2" xfId="49803"/>
    <cellStyle name="입력 2 2 2 2 5" xfId="49804"/>
    <cellStyle name="입력 2 2 2 2 5 2" xfId="49805"/>
    <cellStyle name="입력 2 2 2 2 6" xfId="49806"/>
    <cellStyle name="입력 2 2 2 2 6 2" xfId="49807"/>
    <cellStyle name="입력 2 2 2 2 7" xfId="49808"/>
    <cellStyle name="입력 2 2 2 2 7 2" xfId="49809"/>
    <cellStyle name="입력 2 2 2 2 8 2" xfId="49810"/>
    <cellStyle name="입력 2 2 2 2 9 2" xfId="49811"/>
    <cellStyle name="입력 2 2 2 4 4" xfId="49812"/>
    <cellStyle name="입력 2 2 2 4 4 2" xfId="49813"/>
    <cellStyle name="입력 2 2 2 4 5" xfId="49814"/>
    <cellStyle name="입력 2 2 2 4 5 2" xfId="49815"/>
    <cellStyle name="입력 2 2 2 4 6" xfId="49816"/>
    <cellStyle name="입력 2 2 2 4 6 2" xfId="49817"/>
    <cellStyle name="입력 2 2 2 4 7" xfId="49818"/>
    <cellStyle name="입력 2 2 2 4 7 2" xfId="49819"/>
    <cellStyle name="입력 2 2 2 4 8" xfId="49820"/>
    <cellStyle name="입력 2 2 2 4 8 2" xfId="49821"/>
    <cellStyle name="입력 2 2 2 4 9" xfId="49822"/>
    <cellStyle name="입력 2 2 2 9" xfId="49823"/>
    <cellStyle name="입력 2 2 3" xfId="49824"/>
    <cellStyle name="입력 2 2 3 2" xfId="49825"/>
    <cellStyle name="입력 2 2 5" xfId="49826"/>
    <cellStyle name="입력 2 3" xfId="49827"/>
    <cellStyle name="입력 2 3 10 2" xfId="49828"/>
    <cellStyle name="입력 2 3 12 2" xfId="49829"/>
    <cellStyle name="입력 2 3 2" xfId="49830"/>
    <cellStyle name="입력 2 3 2 11" xfId="49831"/>
    <cellStyle name="입력 2 3 2 2 4" xfId="49832"/>
    <cellStyle name="입력 2 3 2 2 5" xfId="49833"/>
    <cellStyle name="입력 2 3 2 2 5 2" xfId="49834"/>
    <cellStyle name="입력 2 3 2 2 6 2" xfId="49835"/>
    <cellStyle name="입력 2 3 2 2 8" xfId="49836"/>
    <cellStyle name="입력 2 3 2 2 9" xfId="49837"/>
    <cellStyle name="입력 2 3 2 7 2" xfId="49838"/>
    <cellStyle name="입력 2 3 2 9" xfId="49839"/>
    <cellStyle name="입력 2 3 2 9 2" xfId="49840"/>
    <cellStyle name="입력 2 3 3" xfId="49841"/>
    <cellStyle name="입력 2 3 4" xfId="49842"/>
    <cellStyle name="입력 2 3 4 10" xfId="49843"/>
    <cellStyle name="입력 2 3 4 3 2" xfId="49844"/>
    <cellStyle name="입력 2 3 4 4 2" xfId="49845"/>
    <cellStyle name="입력 2 3 4 9" xfId="49846"/>
    <cellStyle name="입력 2 3 5" xfId="49847"/>
    <cellStyle name="입력 2 3 5 2" xfId="49848"/>
    <cellStyle name="입력 2 3 6" xfId="49849"/>
    <cellStyle name="입력 2 3 6 2" xfId="49850"/>
    <cellStyle name="입력 2 3 7" xfId="49851"/>
    <cellStyle name="입력 2 3 7 2" xfId="49852"/>
    <cellStyle name="입력 2 3 8 2" xfId="49853"/>
    <cellStyle name="입력 2 3 9 2" xfId="49854"/>
    <cellStyle name="입력 2 4" xfId="49855"/>
    <cellStyle name="입력 2 4 2" xfId="49856"/>
    <cellStyle name="입력 2 4 3" xfId="49857"/>
    <cellStyle name="입력 3" xfId="49858"/>
    <cellStyle name="입력 3 2 2 10" xfId="49859"/>
    <cellStyle name="입력 3 2 2 4 2" xfId="49860"/>
    <cellStyle name="입력 3 2 2 5" xfId="49861"/>
    <cellStyle name="입력 3 2 2 6" xfId="49862"/>
    <cellStyle name="입력 3 2 2 7 2" xfId="49863"/>
    <cellStyle name="입력 3 4 10" xfId="49864"/>
    <cellStyle name="입력 3 4 2 2" xfId="49865"/>
    <cellStyle name="입력 3 4 7 2" xfId="49866"/>
    <cellStyle name="입력 3 4 8 2" xfId="49867"/>
    <cellStyle name="입력 3 4 9 2" xfId="49868"/>
    <cellStyle name="입력 3 7 2" xfId="49869"/>
    <cellStyle name="입력 3 8 2" xfId="49870"/>
    <cellStyle name="입력 3 9" xfId="49871"/>
    <cellStyle name="입력 3 9 2" xfId="49872"/>
    <cellStyle name="입력 4" xfId="49873"/>
    <cellStyle name="입력 4 3" xfId="49874"/>
    <cellStyle name="입력 5" xfId="49875"/>
    <cellStyle name="입력 5 2" xfId="49876"/>
    <cellStyle name="입력 5 3" xfId="49877"/>
    <cellStyle name="입력 6" xfId="49878"/>
    <cellStyle name="입력 7" xfId="49879"/>
    <cellStyle name="제목" xfId="49880"/>
    <cellStyle name="제목 1" xfId="49881"/>
    <cellStyle name="제목 1 2" xfId="49882"/>
    <cellStyle name="제목 1 2 2 2 2" xfId="49883"/>
    <cellStyle name="제목 1 2 2 2 3" xfId="49884"/>
    <cellStyle name="제목 1 2 2 3" xfId="49885"/>
    <cellStyle name="제목 1 2 2 3 3" xfId="49886"/>
    <cellStyle name="제목 1 2 2 4" xfId="49887"/>
    <cellStyle name="제목 1 2 3 3" xfId="49888"/>
    <cellStyle name="제목 1 2 4 3" xfId="49889"/>
    <cellStyle name="제목 1 3" xfId="49890"/>
    <cellStyle name="제목 1 3 2" xfId="49891"/>
    <cellStyle name="제목 1 4" xfId="49892"/>
    <cellStyle name="제목 1 4 2" xfId="49893"/>
    <cellStyle name="제목 1 6" xfId="49894"/>
    <cellStyle name="제목 10" xfId="49895"/>
    <cellStyle name="제목 2" xfId="49896"/>
    <cellStyle name="제목 2 2" xfId="49897"/>
    <cellStyle name="제목 2 2 2" xfId="49898"/>
    <cellStyle name="제목 2 2 2 2" xfId="49899"/>
    <cellStyle name="제목 2 2 2 2 2" xfId="49900"/>
    <cellStyle name="제목 2 2 2 2 3" xfId="49901"/>
    <cellStyle name="제목 2 2 2 3" xfId="49902"/>
    <cellStyle name="제목 2 2 2 3 2" xfId="49903"/>
    <cellStyle name="제목 2 2 2 4" xfId="49904"/>
    <cellStyle name="제목 2 2 2 5" xfId="49905"/>
    <cellStyle name="제목 2 3" xfId="49906"/>
    <cellStyle name="제목 2 3 2" xfId="49907"/>
    <cellStyle name="제목 2 4" xfId="49908"/>
    <cellStyle name="제목 2 4 2" xfId="49909"/>
    <cellStyle name="제목 2 5" xfId="49910"/>
    <cellStyle name="제목 2 5 2" xfId="49911"/>
    <cellStyle name="제목 2 6" xfId="49912"/>
    <cellStyle name="제목 2 7" xfId="49913"/>
    <cellStyle name="제목 3" xfId="49914"/>
    <cellStyle name="제목 3 2" xfId="49915"/>
    <cellStyle name="제목 3 2 4" xfId="49916"/>
    <cellStyle name="제목 3 2 5" xfId="49917"/>
    <cellStyle name="제목 3 2 6" xfId="49918"/>
    <cellStyle name="제목 3 4 2" xfId="49919"/>
    <cellStyle name="제목 3 4 3" xfId="49920"/>
    <cellStyle name="제목 3 5" xfId="49921"/>
    <cellStyle name="제목 3 5 2" xfId="49922"/>
    <cellStyle name="제목 3 5 3" xfId="49923"/>
    <cellStyle name="제목 3 6" xfId="49924"/>
    <cellStyle name="제목 3 7" xfId="49925"/>
    <cellStyle name="제목 4" xfId="49926"/>
    <cellStyle name="제목 4 2 2 2 2" xfId="49927"/>
    <cellStyle name="제목 4 2 2 2 3" xfId="49928"/>
    <cellStyle name="제목 4 2 2 3" xfId="49929"/>
    <cellStyle name="제목 4 2 2 3 2" xfId="49930"/>
    <cellStyle name="제목 4 2 2 3 3" xfId="49931"/>
    <cellStyle name="제목 4 2 2 4" xfId="49932"/>
    <cellStyle name="제목 4 2 3 2" xfId="49933"/>
    <cellStyle name="제목 4 2 3 3" xfId="49934"/>
    <cellStyle name="제목 4 2 4" xfId="49935"/>
    <cellStyle name="제목 4 2 4 3" xfId="49936"/>
    <cellStyle name="제목 4 2 5" xfId="49937"/>
    <cellStyle name="제목 4 2 6" xfId="49938"/>
    <cellStyle name="제목 4 7" xfId="49939"/>
    <cellStyle name="제목 5 2 2" xfId="49940"/>
    <cellStyle name="제목 5 2 2 2" xfId="49941"/>
    <cellStyle name="제목 5 2 2 3" xfId="49942"/>
    <cellStyle name="제목 5 2 3" xfId="49943"/>
    <cellStyle name="제목 5 2 3 2" xfId="49944"/>
    <cellStyle name="제목 5 2 3 3" xfId="49945"/>
    <cellStyle name="제목 5 2 4" xfId="49946"/>
    <cellStyle name="제목 5 2 5" xfId="49947"/>
    <cellStyle name="제목 5 3 2" xfId="49948"/>
    <cellStyle name="제목 5 3 3" xfId="49949"/>
    <cellStyle name="제목 5 4" xfId="49950"/>
    <cellStyle name="제목 5 4 2" xfId="49951"/>
    <cellStyle name="제목 5 4 3" xfId="49952"/>
    <cellStyle name="제목 5 5" xfId="49953"/>
    <cellStyle name="제목 5 6" xfId="49954"/>
    <cellStyle name="제목 7" xfId="49955"/>
    <cellStyle name="제목 7 2" xfId="49956"/>
    <cellStyle name="제목 8" xfId="49957"/>
    <cellStyle name="제목 9" xfId="49958"/>
    <cellStyle name="좋음" xfId="49959"/>
    <cellStyle name="좋음 2" xfId="49960"/>
    <cellStyle name="좋음 2 2" xfId="49961"/>
    <cellStyle name="좋음 3" xfId="49962"/>
    <cellStyle name="좋음 3 2" xfId="49963"/>
    <cellStyle name="좋음 4" xfId="49964"/>
    <cellStyle name="쨊ㅐ?[0]_PLDT" xfId="49965"/>
    <cellStyle name="쨊ㅐ?_PLDT" xfId="49966"/>
    <cellStyle name="출력" xfId="49967"/>
    <cellStyle name="출력 2" xfId="49968"/>
    <cellStyle name="출력 2 2" xfId="49969"/>
    <cellStyle name="출력 2 2 2" xfId="49970"/>
    <cellStyle name="출력 2 2 2 11 2" xfId="49971"/>
    <cellStyle name="출력 2 2 2 11 3" xfId="49972"/>
    <cellStyle name="출력 2 2 2 2" xfId="49973"/>
    <cellStyle name="출력 2 2 2 2 2" xfId="49974"/>
    <cellStyle name="출력 2 2 2 2 2 10" xfId="49975"/>
    <cellStyle name="출력 2 2 2 2 2 11" xfId="49976"/>
    <cellStyle name="출력 2 2 2 2 2 2" xfId="49977"/>
    <cellStyle name="출력 2 2 2 2 2 2 2" xfId="49978"/>
    <cellStyle name="출력 2 2 2 2 2 2 3" xfId="49979"/>
    <cellStyle name="출력 2 2 2 2 2 3" xfId="49980"/>
    <cellStyle name="출력 2 2 2 2 2 3 3" xfId="49981"/>
    <cellStyle name="출력 2 2 2 2 2 4 2" xfId="49982"/>
    <cellStyle name="출력 2 2 2 2 2 4 3" xfId="49983"/>
    <cellStyle name="출력 2 2 2 2 2 5" xfId="49984"/>
    <cellStyle name="출력 2 2 2 2 2 5 2" xfId="49985"/>
    <cellStyle name="출력 2 2 2 2 2 5 3" xfId="49986"/>
    <cellStyle name="출력 2 2 2 2 2 6" xfId="49987"/>
    <cellStyle name="출력 2 2 2 2 2 6 2" xfId="49988"/>
    <cellStyle name="출력 2 2 2 2 2 6 3" xfId="49989"/>
    <cellStyle name="출력 2 2 2 2 3 2" xfId="49990"/>
    <cellStyle name="출력 2 2 2 2 3 3" xfId="49991"/>
    <cellStyle name="출력 2 2 2 2 6 3" xfId="49992"/>
    <cellStyle name="출력 2 2 2 2 9" xfId="49993"/>
    <cellStyle name="출력 2 2 2 2 9 2" xfId="49994"/>
    <cellStyle name="출력 2 2 2 3" xfId="49995"/>
    <cellStyle name="출력 2 2 2 4" xfId="49996"/>
    <cellStyle name="출력 2 2 2 4 10" xfId="49997"/>
    <cellStyle name="출력 2 2 2 4 11" xfId="49998"/>
    <cellStyle name="출력 2 2 2 4 2" xfId="49999"/>
    <cellStyle name="출력 2 2 2 4 5" xfId="50000"/>
    <cellStyle name="출력 2 2 2 4 6" xfId="50001"/>
    <cellStyle name="출력 2 2 2 4 7" xfId="50002"/>
    <cellStyle name="출력 2 2 2 4 8" xfId="50003"/>
    <cellStyle name="출력 2 2 2 5" xfId="50004"/>
    <cellStyle name="출력 2 2 2 5 2" xfId="50005"/>
    <cellStyle name="출력 2 2 2 6" xfId="50006"/>
    <cellStyle name="출력 2 2 2 6 2" xfId="50007"/>
    <cellStyle name="출력 2 2 2 7" xfId="50008"/>
    <cellStyle name="출력 2 2 2 7 2" xfId="50009"/>
    <cellStyle name="출력 2 2 2 7 3" xfId="50010"/>
    <cellStyle name="출력 2 2 2 8" xfId="50011"/>
    <cellStyle name="출력 2 2 2 8 2" xfId="50012"/>
    <cellStyle name="출력 2 2 2 8 3" xfId="50013"/>
    <cellStyle name="출력 2 2 2 9" xfId="50014"/>
    <cellStyle name="출력 2 2 2 9 2" xfId="50015"/>
    <cellStyle name="출력 2 2 2 9 3" xfId="50016"/>
    <cellStyle name="출력 2 2 3 3" xfId="50017"/>
    <cellStyle name="출력 2 2 5" xfId="50018"/>
    <cellStyle name="출력 2 3 2 11" xfId="50019"/>
    <cellStyle name="출력 2 3 2 2" xfId="50020"/>
    <cellStyle name="출력 2 3 2 2 2" xfId="50021"/>
    <cellStyle name="출력 2 3 2 2 2 2" xfId="50022"/>
    <cellStyle name="출력 2 3 2 2 2 3" xfId="50023"/>
    <cellStyle name="출력 2 3 2 2 3 2" xfId="50024"/>
    <cellStyle name="출력 2 3 2 2 3 3" xfId="50025"/>
    <cellStyle name="출력 2 3 2 2 4 2" xfId="50026"/>
    <cellStyle name="출력 2 3 2 2 4 3" xfId="50027"/>
    <cellStyle name="출력 2 3 2 2 5" xfId="50028"/>
    <cellStyle name="출력 2 3 2 2 6" xfId="50029"/>
    <cellStyle name="출력 2 3 2 2 7" xfId="50030"/>
    <cellStyle name="출력 2 3 2 2 8" xfId="50031"/>
    <cellStyle name="출력 2 3 2 2 9" xfId="50032"/>
    <cellStyle name="출력 2 3 2 3" xfId="50033"/>
    <cellStyle name="출력 2 3 2 3 2" xfId="50034"/>
    <cellStyle name="출력 2 3 2 4 2" xfId="50035"/>
    <cellStyle name="출력 2 3 2 6" xfId="50036"/>
    <cellStyle name="출력 2 3 2 6 2" xfId="50037"/>
    <cellStyle name="출력 2 3 2 6 3" xfId="50038"/>
    <cellStyle name="출력 2 3 2 7" xfId="50039"/>
    <cellStyle name="출력 2 3 2 8 3" xfId="50040"/>
    <cellStyle name="출력 2 3 4 5 3" xfId="50041"/>
    <cellStyle name="출력 2 3 4 6 2" xfId="50042"/>
    <cellStyle name="출력 2 3 4 6 3" xfId="50043"/>
    <cellStyle name="출력 2 3 4 7" xfId="50044"/>
    <cellStyle name="출력 2 3 4 7 2" xfId="50045"/>
    <cellStyle name="출력 2 3 4 7 3" xfId="50046"/>
    <cellStyle name="출력 2 3 4 8" xfId="50047"/>
    <cellStyle name="출력 2 3 4 8 2" xfId="50048"/>
    <cellStyle name="출력 2 3 4 8 3" xfId="50049"/>
    <cellStyle name="출력 2 3 4 9" xfId="50050"/>
    <cellStyle name="출력 2 3 4 9 2" xfId="50051"/>
    <cellStyle name="출력 2 3 5" xfId="50052"/>
    <cellStyle name="출력 2 3 7" xfId="50053"/>
    <cellStyle name="출력 2 3 7 2" xfId="50054"/>
    <cellStyle name="출력 2 3 8" xfId="50055"/>
    <cellStyle name="출력 2 3 8 2" xfId="50056"/>
    <cellStyle name="출력 2 3 8 3" xfId="50057"/>
    <cellStyle name="출력 2 3 9" xfId="50058"/>
    <cellStyle name="출력 3" xfId="50059"/>
    <cellStyle name="출력 3 10" xfId="50060"/>
    <cellStyle name="출력 3 11" xfId="50061"/>
    <cellStyle name="출력 3 12" xfId="50062"/>
    <cellStyle name="출력 3 13" xfId="50063"/>
    <cellStyle name="출력 3 2 2 2" xfId="50064"/>
    <cellStyle name="출력 3 2 2 2 2" xfId="50065"/>
    <cellStyle name="출력 3 2 2 2 3" xfId="50066"/>
    <cellStyle name="출력 3 2 2 3" xfId="50067"/>
    <cellStyle name="출력 3 2 2 3 2" xfId="50068"/>
    <cellStyle name="출력 3 2 2 3 3" xfId="50069"/>
    <cellStyle name="출력 3 2 2 4" xfId="50070"/>
    <cellStyle name="출력 3 2 2 4 2" xfId="50071"/>
    <cellStyle name="출력 3 2 2 4 3" xfId="50072"/>
    <cellStyle name="출력 3 2 2 5" xfId="50073"/>
    <cellStyle name="출력 3 2 2 5 2" xfId="50074"/>
    <cellStyle name="출력 3 2 2 5 3" xfId="50075"/>
    <cellStyle name="출력 3 2 2 6" xfId="50076"/>
    <cellStyle name="출력 3 2 2 6 2" xfId="50077"/>
    <cellStyle name="출력 3 2 2 6 3" xfId="50078"/>
    <cellStyle name="출력 3 2 2 7" xfId="50079"/>
    <cellStyle name="출력 3 2 2 7 2" xfId="50080"/>
    <cellStyle name="출력 3 2 2 7 3" xfId="50081"/>
    <cellStyle name="출력 3 2 2 8" xfId="50082"/>
    <cellStyle name="출력 3 2 2 8 2" xfId="50083"/>
    <cellStyle name="출력 3 2 2 8 3" xfId="50084"/>
    <cellStyle name="출력 3 2 2 9" xfId="50085"/>
    <cellStyle name="출력 3 2 2 9 2" xfId="50086"/>
    <cellStyle name="출력 3 2 2 9 3" xfId="50087"/>
    <cellStyle name="출력 3 2 4" xfId="50088"/>
    <cellStyle name="출력 3 2 4 2" xfId="50089"/>
    <cellStyle name="출력 3 2 8 2" xfId="50090"/>
    <cellStyle name="출력 3 2 8 3" xfId="50091"/>
    <cellStyle name="출력 3 2 9" xfId="50092"/>
    <cellStyle name="출력 3 2 9 2" xfId="50093"/>
    <cellStyle name="출력 3 4 2" xfId="50094"/>
    <cellStyle name="출력 3 4 2 2" xfId="50095"/>
    <cellStyle name="출력 3 4 2 3" xfId="50096"/>
    <cellStyle name="출력 3 4 3 2" xfId="50097"/>
    <cellStyle name="출력 3 4 3 3" xfId="50098"/>
    <cellStyle name="출력 3 4 4" xfId="50099"/>
    <cellStyle name="출력 3 4 5 3" xfId="50100"/>
    <cellStyle name="출력 3 4 6 2" xfId="50101"/>
    <cellStyle name="출력 3 4 6 3" xfId="50102"/>
    <cellStyle name="출력 3 4 7 2" xfId="50103"/>
    <cellStyle name="출력 3 4 7 3" xfId="50104"/>
    <cellStyle name="출력 3 4 8 3" xfId="50105"/>
    <cellStyle name="출력 3 4 9" xfId="50106"/>
    <cellStyle name="출력 3 5" xfId="50107"/>
    <cellStyle name="출력 3 5 2" xfId="50108"/>
    <cellStyle name="출력 3 6" xfId="50109"/>
    <cellStyle name="출력 3 6 2" xfId="50110"/>
    <cellStyle name="출력 3 6 3" xfId="50111"/>
    <cellStyle name="출력 3 7" xfId="50112"/>
    <cellStyle name="출력 3 7 2" xfId="50113"/>
    <cellStyle name="출력 3 7 3" xfId="50114"/>
    <cellStyle name="출력 3 8" xfId="50115"/>
    <cellStyle name="출력 3 8 2" xfId="50116"/>
    <cellStyle name="출력 4" xfId="50117"/>
    <cellStyle name="출력 4 2" xfId="50118"/>
    <cellStyle name="출력 5" xfId="50119"/>
    <cellStyle name="출력 5 2" xfId="50120"/>
    <cellStyle name="쿯뱐_PLDT" xfId="50121"/>
    <cellStyle name="통화 [0] 2" xfId="50122"/>
    <cellStyle name="통화 [0]_1202" xfId="50123"/>
    <cellStyle name="표준 10" xfId="50124"/>
    <cellStyle name="표준 10 2 2 4" xfId="50125"/>
    <cellStyle name="표준 10 2 2 4 2" xfId="50126"/>
    <cellStyle name="표준 16 4" xfId="50127"/>
    <cellStyle name="표준 16 4 2" xfId="50128"/>
    <cellStyle name="표준 2 2 2 4" xfId="50129"/>
    <cellStyle name="표준 2 2 2 5" xfId="50130"/>
    <cellStyle name="표준 2 2 2 6" xfId="50131"/>
    <cellStyle name="표준 2 2 3" xfId="50132"/>
    <cellStyle name="표준 2 2 3 2" xfId="50133"/>
    <cellStyle name="표준 2 2 3 3" xfId="50134"/>
    <cellStyle name="표준 2 3 2 2" xfId="50135"/>
    <cellStyle name="표준 2 3 3" xfId="50136"/>
    <cellStyle name="표준 2 3 4" xfId="50137"/>
    <cellStyle name="표준 2 4 2 2" xfId="50138"/>
    <cellStyle name="표준 2 4 3" xfId="50139"/>
    <cellStyle name="표준 2 5" xfId="50140"/>
    <cellStyle name="표준 2 5 2" xfId="50141"/>
    <cellStyle name="표준 2 6" xfId="50142"/>
    <cellStyle name="표준 2 7" xfId="50143"/>
    <cellStyle name="표준 2 8" xfId="50144"/>
    <cellStyle name="표준 2_TSL Contact list" xfId="50145"/>
    <cellStyle name="푤貫_pldt" xfId="50146"/>
    <cellStyle name="하이퍼링크" xfId="50147"/>
    <cellStyle name="하이퍼링크 17 4 2" xfId="50148"/>
    <cellStyle name="하이퍼링크 2" xfId="50149"/>
    <cellStyle name="하이퍼링크 2 2 2" xfId="50150"/>
    <cellStyle name="하이퍼링크 2 2 3" xfId="50151"/>
    <cellStyle name="하이퍼링크 2 3" xfId="50152"/>
    <cellStyle name="하이퍼링크 2 3 2" xfId="50153"/>
    <cellStyle name="하이퍼링크 2 4" xfId="50154"/>
    <cellStyle name="하이퍼링크 2 5" xfId="50155"/>
    <cellStyle name="하이퍼링크 2 8" xfId="50156"/>
    <cellStyle name="하이퍼링크 21" xfId="50157"/>
    <cellStyle name="하이퍼링크 21 2" xfId="50158"/>
    <cellStyle name="하이퍼링크 3" xfId="50159"/>
    <cellStyle name="하이퍼링크 3 3" xfId="50160"/>
    <cellStyle name="하이퍼링크 3 4" xfId="50161"/>
    <cellStyle name="하이퍼링크 4" xfId="50162"/>
    <cellStyle name="하이퍼링크 4 3" xfId="50163"/>
    <cellStyle name="하이퍼링크 5" xfId="5016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1838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401175" y="75412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382125" y="75374500"/>
          <a:ext cx="3048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7553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7</xdr:col>
      <xdr:colOff>152400</xdr:colOff>
      <xdr:row>34</xdr:row>
      <xdr:rowOff>19050</xdr:rowOff>
    </xdr:from>
    <xdr:ext cx="76200" cy="180975"/>
    <xdr:sp>
      <xdr:nvSpPr>
        <xdr:cNvPr id="3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4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5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6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7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8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9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0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1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2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3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14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15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6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7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8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9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0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21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22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23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24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25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6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://www.cma-cgm.com/ebusiness/schedules/voyage/detail?voyageReference=0MH97E1MA" TargetMode="External"/><Relationship Id="rId8" Type="http://schemas.openxmlformats.org/officeDocument/2006/relationships/hyperlink" Target="javascript:void(0);" TargetMode="External"/><Relationship Id="rId7" Type="http://schemas.openxmlformats.org/officeDocument/2006/relationships/hyperlink" Target="https://eshipping.wanhai.com/cec/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5" Type="http://schemas.openxmlformats.org/officeDocument/2006/relationships/hyperlink" Target="https://www.vesselfinder.com/?imo=9784245" TargetMode="External"/><Relationship Id="rId4" Type="http://schemas.openxmlformats.org/officeDocument/2006/relationships/hyperlink" Target="https://www.vesselfinder.com/?imo=9810068" TargetMode="External"/><Relationship Id="rId3" Type="http://schemas.openxmlformats.org/officeDocument/2006/relationships/hyperlink" Target="https://www.vesselfinder.com/?imo=9784233" TargetMode="External"/><Relationship Id="rId2" Type="http://schemas.openxmlformats.org/officeDocument/2006/relationships/hyperlink" Target="https://www.vesselfinder.com/?imo=9810111" TargetMode="External"/><Relationship Id="rId12" Type="http://schemas.openxmlformats.org/officeDocument/2006/relationships/hyperlink" Target="http://www.cma-cgm.com/ebusiness/schedules/voyage/detail?voyageReference=0MH9DE1MA" TargetMode="External"/><Relationship Id="rId11" Type="http://schemas.openxmlformats.org/officeDocument/2006/relationships/hyperlink" Target="http://www.cma-cgm.com/ebusiness/schedules/voyage/detail?voyageReference=0MH9BE1MA" TargetMode="External"/><Relationship Id="rId10" Type="http://schemas.openxmlformats.org/officeDocument/2006/relationships/hyperlink" Target="http://www.cma-cgm.com/ebusiness/schedules/voyage/detail?voyageReference=0MH99E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/Relationships>
</file>

<file path=xl/worksheets/_rels/sheet4.xml.rels><?xml version="1.0" encoding="UTF-8" standalone="yes"?>
<Relationships xmlns="http://schemas.openxmlformats.org/package/2006/relationships"><Relationship Id="rId6" Type="http://schemas.openxmlformats.org/officeDocument/2006/relationships/hyperlink" Target="http://www.cma-cgm.com/ebusiness/schedules/voyage/detail?voyageReference=0MEABW1MA" TargetMode="External"/><Relationship Id="rId5" Type="http://schemas.openxmlformats.org/officeDocument/2006/relationships/hyperlink" Target="http://www.cma-cgm.com/ebusiness/schedules/voyage/detail?voyageReference=0LAA7W1MA" TargetMode="External"/><Relationship Id="rId4" Type="http://schemas.openxmlformats.org/officeDocument/2006/relationships/hyperlink" Target="javascript:void(0);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8"/>
  <sheetViews>
    <sheetView topLeftCell="B574" workbookViewId="0">
      <selection activeCell="J5" sqref="J5"/>
    </sheetView>
  </sheetViews>
  <sheetFormatPr defaultColWidth="9" defaultRowHeight="14.25"/>
  <cols>
    <col min="1" max="1" width="24" style="888" customWidth="1"/>
    <col min="2" max="2" width="35.5" style="889" customWidth="1"/>
    <col min="3" max="3" width="11" customWidth="1"/>
    <col min="4" max="4" width="19.25" style="88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="881" customFormat="1" ht="67.5" customHeight="1" spans="1:7">
      <c r="A1" s="890" t="s">
        <v>0</v>
      </c>
      <c r="B1" s="890"/>
      <c r="C1" s="890"/>
      <c r="D1" s="890"/>
      <c r="E1" s="890"/>
      <c r="F1" s="890"/>
      <c r="G1" s="890"/>
    </row>
    <row r="2" s="881" customFormat="1" ht="33.75" customHeight="1" spans="1:7">
      <c r="A2" s="891" t="s">
        <v>1</v>
      </c>
      <c r="B2" s="891"/>
      <c r="C2" s="892"/>
      <c r="D2" s="893"/>
      <c r="E2" s="892"/>
      <c r="F2" s="892"/>
      <c r="G2" s="894" t="s">
        <v>2</v>
      </c>
    </row>
    <row r="3" s="882" customFormat="1" ht="22.5" customHeight="1" spans="1:7">
      <c r="A3" s="895" t="s">
        <v>3</v>
      </c>
      <c r="B3" s="895"/>
      <c r="C3" s="895"/>
      <c r="D3" s="895"/>
      <c r="E3" s="895"/>
      <c r="F3" s="895"/>
      <c r="G3" s="895"/>
    </row>
    <row r="4" s="883" customFormat="1" ht="15.75" customHeight="1" spans="1:7">
      <c r="A4" s="896" t="s">
        <v>4</v>
      </c>
      <c r="B4" s="896"/>
      <c r="C4" s="897"/>
      <c r="D4" s="898"/>
      <c r="E4" s="899"/>
      <c r="F4" s="899"/>
      <c r="G4" s="900"/>
    </row>
    <row r="5" s="883" customFormat="1" ht="15.75" customHeight="1" spans="1:7">
      <c r="A5" s="901"/>
      <c r="B5" s="902" t="s">
        <v>5</v>
      </c>
      <c r="C5" s="902" t="s">
        <v>6</v>
      </c>
      <c r="D5" s="903" t="s">
        <v>7</v>
      </c>
      <c r="E5" s="904" t="s">
        <v>8</v>
      </c>
      <c r="F5" s="904" t="s">
        <v>8</v>
      </c>
      <c r="G5" s="904" t="s">
        <v>4</v>
      </c>
    </row>
    <row r="6" s="883" customFormat="1" ht="15.75" customHeight="1" spans="1:7">
      <c r="A6" s="901"/>
      <c r="B6" s="905"/>
      <c r="C6" s="905"/>
      <c r="D6" s="906"/>
      <c r="E6" s="905" t="s">
        <v>9</v>
      </c>
      <c r="F6" s="904" t="s">
        <v>10</v>
      </c>
      <c r="G6" s="904" t="s">
        <v>11</v>
      </c>
    </row>
    <row r="7" s="883" customFormat="1" ht="15.75" customHeight="1" spans="1:7">
      <c r="A7" s="907"/>
      <c r="B7" s="908" t="s">
        <v>12</v>
      </c>
      <c r="C7" s="909" t="s">
        <v>13</v>
      </c>
      <c r="D7" s="910" t="s">
        <v>14</v>
      </c>
      <c r="E7" s="911">
        <v>44441</v>
      </c>
      <c r="F7" s="911">
        <f>E7+5</f>
        <v>44446</v>
      </c>
      <c r="G7" s="912">
        <f>F7+32</f>
        <v>44478</v>
      </c>
    </row>
    <row r="8" s="883" customFormat="1" ht="15.75" customHeight="1" spans="1:7">
      <c r="A8" s="907"/>
      <c r="B8" s="908" t="s">
        <v>15</v>
      </c>
      <c r="C8" s="908" t="s">
        <v>16</v>
      </c>
      <c r="D8" s="913"/>
      <c r="E8" s="914">
        <f>E7+7</f>
        <v>44448</v>
      </c>
      <c r="F8" s="911">
        <f t="shared" ref="E8:G11" si="0">F7+7</f>
        <v>44453</v>
      </c>
      <c r="G8" s="912">
        <f t="shared" si="0"/>
        <v>44485</v>
      </c>
    </row>
    <row r="9" s="883" customFormat="1" ht="15.75" customHeight="1" spans="1:7">
      <c r="A9" s="907"/>
      <c r="B9" s="908" t="s">
        <v>17</v>
      </c>
      <c r="C9" s="915" t="s">
        <v>13</v>
      </c>
      <c r="D9" s="913"/>
      <c r="E9" s="914">
        <f t="shared" si="0"/>
        <v>44455</v>
      </c>
      <c r="F9" s="911">
        <f t="shared" si="0"/>
        <v>44460</v>
      </c>
      <c r="G9" s="912">
        <f t="shared" si="0"/>
        <v>44492</v>
      </c>
    </row>
    <row r="10" s="883" customFormat="1" ht="15.75" customHeight="1" spans="1:7">
      <c r="A10" s="907"/>
      <c r="B10" s="908" t="s">
        <v>18</v>
      </c>
      <c r="C10" s="915" t="s">
        <v>13</v>
      </c>
      <c r="D10" s="913"/>
      <c r="E10" s="914">
        <f t="shared" si="0"/>
        <v>44462</v>
      </c>
      <c r="F10" s="911">
        <f t="shared" si="0"/>
        <v>44467</v>
      </c>
      <c r="G10" s="912">
        <f t="shared" si="0"/>
        <v>44499</v>
      </c>
    </row>
    <row r="11" s="883" customFormat="1" ht="15.75" customHeight="1" spans="1:7">
      <c r="A11" s="916"/>
      <c r="B11" s="908" t="s">
        <v>19</v>
      </c>
      <c r="C11" s="915" t="s">
        <v>20</v>
      </c>
      <c r="D11" s="917"/>
      <c r="E11" s="914">
        <f t="shared" si="0"/>
        <v>44469</v>
      </c>
      <c r="F11" s="911">
        <f t="shared" si="0"/>
        <v>44474</v>
      </c>
      <c r="G11" s="912">
        <f t="shared" si="0"/>
        <v>44506</v>
      </c>
    </row>
    <row r="12" s="883" customFormat="1" ht="15.75" customHeight="1" spans="1:7">
      <c r="A12" s="916"/>
      <c r="B12" s="918"/>
      <c r="C12" s="918"/>
      <c r="D12" s="918"/>
      <c r="E12" s="918"/>
      <c r="F12" s="918"/>
      <c r="G12" s="918"/>
    </row>
    <row r="13" s="883" customFormat="1" ht="15.75" customHeight="1" spans="1:7">
      <c r="A13" s="916"/>
      <c r="B13" s="919"/>
      <c r="C13" s="919"/>
      <c r="D13" s="919"/>
      <c r="E13" s="919"/>
      <c r="F13" s="919"/>
      <c r="G13" s="919"/>
    </row>
    <row r="14" s="883" customFormat="1" ht="15.75" customHeight="1" spans="1:7">
      <c r="A14" s="916"/>
      <c r="B14" s="920" t="s">
        <v>5</v>
      </c>
      <c r="C14" s="920" t="s">
        <v>6</v>
      </c>
      <c r="D14" s="921" t="s">
        <v>7</v>
      </c>
      <c r="E14" s="904" t="s">
        <v>8</v>
      </c>
      <c r="F14" s="904" t="s">
        <v>8</v>
      </c>
      <c r="G14" s="904" t="s">
        <v>4</v>
      </c>
    </row>
    <row r="15" s="883" customFormat="1" ht="15.75" customHeight="1" spans="1:7">
      <c r="A15" s="916"/>
      <c r="B15" s="922"/>
      <c r="C15" s="922"/>
      <c r="D15" s="923"/>
      <c r="E15" s="905" t="s">
        <v>9</v>
      </c>
      <c r="F15" s="904" t="s">
        <v>10</v>
      </c>
      <c r="G15" s="904" t="s">
        <v>11</v>
      </c>
    </row>
    <row r="16" s="883" customFormat="1" ht="15.75" customHeight="1" spans="1:7">
      <c r="A16" s="916"/>
      <c r="B16" s="908" t="s">
        <v>21</v>
      </c>
      <c r="C16" s="909" t="s">
        <v>22</v>
      </c>
      <c r="D16" s="924" t="s">
        <v>23</v>
      </c>
      <c r="E16" s="911">
        <v>44438</v>
      </c>
      <c r="F16" s="911">
        <f>E16+4</f>
        <v>44442</v>
      </c>
      <c r="G16" s="911">
        <f>F16+26</f>
        <v>44468</v>
      </c>
    </row>
    <row r="17" s="883" customFormat="1" ht="15.75" customHeight="1" spans="1:7">
      <c r="A17" s="916"/>
      <c r="B17" s="908" t="s">
        <v>24</v>
      </c>
      <c r="C17" s="908" t="s">
        <v>25</v>
      </c>
      <c r="D17" s="925"/>
      <c r="E17" s="926">
        <f t="shared" ref="E17:G20" si="1">E16+7</f>
        <v>44445</v>
      </c>
      <c r="F17" s="911">
        <f t="shared" si="1"/>
        <v>44449</v>
      </c>
      <c r="G17" s="912">
        <f t="shared" si="1"/>
        <v>44475</v>
      </c>
    </row>
    <row r="18" s="883" customFormat="1" ht="15.75" customHeight="1" spans="1:7">
      <c r="A18" s="916"/>
      <c r="B18" s="927" t="s">
        <v>26</v>
      </c>
      <c r="C18" s="915" t="s">
        <v>27</v>
      </c>
      <c r="D18" s="925"/>
      <c r="E18" s="926">
        <f t="shared" si="1"/>
        <v>44452</v>
      </c>
      <c r="F18" s="911">
        <f t="shared" si="1"/>
        <v>44456</v>
      </c>
      <c r="G18" s="912">
        <f t="shared" si="1"/>
        <v>44482</v>
      </c>
    </row>
    <row r="19" s="883" customFormat="1" ht="15.75" customHeight="1" spans="1:7">
      <c r="A19" s="916"/>
      <c r="B19" s="915" t="s">
        <v>28</v>
      </c>
      <c r="C19" s="915" t="s">
        <v>29</v>
      </c>
      <c r="D19" s="925"/>
      <c r="E19" s="926">
        <f t="shared" si="1"/>
        <v>44459</v>
      </c>
      <c r="F19" s="911">
        <f t="shared" si="1"/>
        <v>44463</v>
      </c>
      <c r="G19" s="912">
        <f t="shared" si="1"/>
        <v>44489</v>
      </c>
    </row>
    <row r="20" s="883" customFormat="1" ht="15.75" customHeight="1" spans="1:7">
      <c r="A20" s="916"/>
      <c r="B20" s="915" t="s">
        <v>30</v>
      </c>
      <c r="C20" s="915" t="s">
        <v>31</v>
      </c>
      <c r="D20" s="928"/>
      <c r="E20" s="926">
        <f t="shared" si="1"/>
        <v>44466</v>
      </c>
      <c r="F20" s="911">
        <f t="shared" si="1"/>
        <v>44470</v>
      </c>
      <c r="G20" s="912">
        <f t="shared" si="1"/>
        <v>44496</v>
      </c>
    </row>
    <row r="21" s="883" customFormat="1" ht="15.75" customHeight="1" spans="1:7">
      <c r="A21" s="916"/>
      <c r="B21" s="929"/>
      <c r="C21" s="929"/>
      <c r="D21" s="930"/>
      <c r="E21" s="931"/>
      <c r="F21" s="932"/>
      <c r="G21" s="932"/>
    </row>
    <row r="22" s="883" customFormat="1" ht="15.75" customHeight="1" spans="1:7">
      <c r="A22" s="916"/>
      <c r="B22" s="933"/>
      <c r="C22" s="933"/>
      <c r="D22" s="934"/>
      <c r="E22" s="933"/>
      <c r="F22" s="932"/>
      <c r="G22" s="932"/>
    </row>
    <row r="23" s="883" customFormat="1" ht="15.75" customHeight="1" spans="1:7">
      <c r="A23" s="916"/>
      <c r="B23" s="902" t="s">
        <v>5</v>
      </c>
      <c r="C23" s="902" t="s">
        <v>6</v>
      </c>
      <c r="D23" s="903" t="s">
        <v>7</v>
      </c>
      <c r="E23" s="904" t="s">
        <v>8</v>
      </c>
      <c r="F23" s="904" t="s">
        <v>8</v>
      </c>
      <c r="G23" s="904" t="s">
        <v>4</v>
      </c>
    </row>
    <row r="24" s="883" customFormat="1" ht="15.75" customHeight="1" spans="1:7">
      <c r="A24" s="916"/>
      <c r="B24" s="905"/>
      <c r="C24" s="905"/>
      <c r="D24" s="906"/>
      <c r="E24" s="905" t="s">
        <v>9</v>
      </c>
      <c r="F24" s="904" t="s">
        <v>10</v>
      </c>
      <c r="G24" s="904" t="s">
        <v>11</v>
      </c>
    </row>
    <row r="25" s="883" customFormat="1" ht="15.75" customHeight="1" spans="1:7">
      <c r="A25" s="916"/>
      <c r="B25" s="935" t="s">
        <v>32</v>
      </c>
      <c r="C25" s="936" t="s">
        <v>33</v>
      </c>
      <c r="D25" s="910" t="s">
        <v>34</v>
      </c>
      <c r="E25" s="911">
        <v>44437</v>
      </c>
      <c r="F25" s="911">
        <f>E25+4</f>
        <v>44441</v>
      </c>
      <c r="G25" s="911">
        <f>F25+30</f>
        <v>44471</v>
      </c>
    </row>
    <row r="26" s="883" customFormat="1" ht="15.75" customHeight="1" spans="1:7">
      <c r="A26" s="916"/>
      <c r="B26" s="935" t="s">
        <v>35</v>
      </c>
      <c r="C26" s="936" t="s">
        <v>36</v>
      </c>
      <c r="D26" s="913"/>
      <c r="E26" s="926">
        <f t="shared" ref="E26:G29" si="2">E25+7</f>
        <v>44444</v>
      </c>
      <c r="F26" s="911">
        <f t="shared" si="2"/>
        <v>44448</v>
      </c>
      <c r="G26" s="912">
        <f t="shared" si="2"/>
        <v>44478</v>
      </c>
    </row>
    <row r="27" s="883" customFormat="1" ht="15.75" customHeight="1" spans="1:7">
      <c r="A27" s="916"/>
      <c r="B27" s="935" t="s">
        <v>37</v>
      </c>
      <c r="C27" s="936" t="s">
        <v>38</v>
      </c>
      <c r="D27" s="913"/>
      <c r="E27" s="926">
        <f t="shared" si="2"/>
        <v>44451</v>
      </c>
      <c r="F27" s="911">
        <f t="shared" si="2"/>
        <v>44455</v>
      </c>
      <c r="G27" s="912">
        <f t="shared" si="2"/>
        <v>44485</v>
      </c>
    </row>
    <row r="28" s="883" customFormat="1" ht="15.75" customHeight="1" spans="1:7">
      <c r="A28" s="916"/>
      <c r="B28" s="935" t="s">
        <v>39</v>
      </c>
      <c r="C28" s="936" t="s">
        <v>40</v>
      </c>
      <c r="D28" s="913"/>
      <c r="E28" s="926">
        <f t="shared" si="2"/>
        <v>44458</v>
      </c>
      <c r="F28" s="911">
        <f t="shared" si="2"/>
        <v>44462</v>
      </c>
      <c r="G28" s="912">
        <f t="shared" si="2"/>
        <v>44492</v>
      </c>
    </row>
    <row r="29" s="883" customFormat="1" ht="15.75" customHeight="1" spans="1:7">
      <c r="A29" s="916"/>
      <c r="B29" s="935" t="s">
        <v>41</v>
      </c>
      <c r="C29" s="936" t="s">
        <v>42</v>
      </c>
      <c r="D29" s="917"/>
      <c r="E29" s="926">
        <f t="shared" si="2"/>
        <v>44465</v>
      </c>
      <c r="F29" s="911">
        <f t="shared" si="2"/>
        <v>44469</v>
      </c>
      <c r="G29" s="912">
        <f t="shared" si="2"/>
        <v>44499</v>
      </c>
    </row>
    <row r="30" s="883" customFormat="1" ht="15.75" customHeight="1" spans="1:7">
      <c r="A30" s="916"/>
      <c r="B30" s="937"/>
      <c r="C30" s="937"/>
      <c r="D30" s="938"/>
      <c r="E30" s="931"/>
      <c r="F30" s="939"/>
      <c r="G30" s="932"/>
    </row>
    <row r="31" s="883" customFormat="1" ht="15.75" customHeight="1" spans="1:7">
      <c r="A31" s="916"/>
      <c r="B31" s="933"/>
      <c r="C31" s="933"/>
      <c r="D31" s="934"/>
      <c r="E31" s="933"/>
      <c r="F31" s="932"/>
      <c r="G31" s="932"/>
    </row>
    <row r="32" s="883" customFormat="1" ht="15.75" customHeight="1" spans="1:7">
      <c r="A32" s="916"/>
      <c r="B32" s="933"/>
      <c r="C32" s="933"/>
      <c r="D32" s="934"/>
      <c r="E32" s="933"/>
      <c r="F32" s="932"/>
      <c r="G32" s="932"/>
    </row>
    <row r="33" s="883" customFormat="1" ht="15.75" customHeight="1" spans="1:7">
      <c r="A33" s="940"/>
      <c r="B33" s="940"/>
      <c r="C33" s="941"/>
      <c r="D33" s="942"/>
      <c r="E33" s="943"/>
      <c r="F33" s="940"/>
      <c r="G33" s="940"/>
    </row>
    <row r="34" s="883" customFormat="1" ht="15.75" customHeight="1" spans="1:7">
      <c r="A34" s="944" t="s">
        <v>43</v>
      </c>
      <c r="B34" s="902" t="s">
        <v>5</v>
      </c>
      <c r="C34" s="902" t="s">
        <v>6</v>
      </c>
      <c r="D34" s="903" t="s">
        <v>7</v>
      </c>
      <c r="E34" s="904" t="s">
        <v>8</v>
      </c>
      <c r="F34" s="904" t="s">
        <v>8</v>
      </c>
      <c r="G34" s="902" t="s">
        <v>43</v>
      </c>
    </row>
    <row r="35" s="883" customFormat="1" ht="15.75" customHeight="1" spans="1:7">
      <c r="A35" s="944"/>
      <c r="B35" s="905"/>
      <c r="C35" s="905"/>
      <c r="D35" s="906"/>
      <c r="E35" s="905" t="s">
        <v>9</v>
      </c>
      <c r="F35" s="945" t="s">
        <v>10</v>
      </c>
      <c r="G35" s="904" t="s">
        <v>11</v>
      </c>
    </row>
    <row r="36" s="883" customFormat="1" ht="15.75" customHeight="1" spans="1:7">
      <c r="A36" s="944"/>
      <c r="B36" s="946" t="s">
        <v>44</v>
      </c>
      <c r="C36" s="947" t="s">
        <v>45</v>
      </c>
      <c r="D36" s="910" t="s">
        <v>46</v>
      </c>
      <c r="E36" s="911">
        <v>44439</v>
      </c>
      <c r="F36" s="911">
        <f>E36+4</f>
        <v>44443</v>
      </c>
      <c r="G36" s="911">
        <f>F36+26</f>
        <v>44469</v>
      </c>
    </row>
    <row r="37" s="883" customFormat="1" ht="15.75" customHeight="1" spans="1:7">
      <c r="A37" s="944"/>
      <c r="B37" s="946" t="s">
        <v>47</v>
      </c>
      <c r="C37" s="947" t="s">
        <v>48</v>
      </c>
      <c r="D37" s="913"/>
      <c r="E37" s="926">
        <f t="shared" ref="E37:G40" si="3">E36+7</f>
        <v>44446</v>
      </c>
      <c r="F37" s="911">
        <f t="shared" si="3"/>
        <v>44450</v>
      </c>
      <c r="G37" s="912">
        <f t="shared" si="3"/>
        <v>44476</v>
      </c>
    </row>
    <row r="38" s="883" customFormat="1" ht="15.75" customHeight="1" spans="1:7">
      <c r="A38" s="944"/>
      <c r="B38" s="946" t="s">
        <v>49</v>
      </c>
      <c r="C38" s="947" t="s">
        <v>50</v>
      </c>
      <c r="D38" s="913"/>
      <c r="E38" s="926">
        <f t="shared" si="3"/>
        <v>44453</v>
      </c>
      <c r="F38" s="911">
        <f t="shared" si="3"/>
        <v>44457</v>
      </c>
      <c r="G38" s="912">
        <f t="shared" si="3"/>
        <v>44483</v>
      </c>
    </row>
    <row r="39" s="883" customFormat="1" ht="15.75" customHeight="1" spans="1:7">
      <c r="A39" s="944"/>
      <c r="B39" s="946" t="s">
        <v>51</v>
      </c>
      <c r="C39" s="947" t="s">
        <v>52</v>
      </c>
      <c r="D39" s="913"/>
      <c r="E39" s="926">
        <f t="shared" si="3"/>
        <v>44460</v>
      </c>
      <c r="F39" s="911">
        <f t="shared" si="3"/>
        <v>44464</v>
      </c>
      <c r="G39" s="912">
        <f t="shared" si="3"/>
        <v>44490</v>
      </c>
    </row>
    <row r="40" s="883" customFormat="1" ht="15.75" customHeight="1" spans="1:7">
      <c r="A40" s="944"/>
      <c r="B40" s="948" t="s">
        <v>53</v>
      </c>
      <c r="C40" s="948" t="s">
        <v>54</v>
      </c>
      <c r="D40" s="917"/>
      <c r="E40" s="926">
        <f t="shared" si="3"/>
        <v>44467</v>
      </c>
      <c r="F40" s="911">
        <f t="shared" si="3"/>
        <v>44471</v>
      </c>
      <c r="G40" s="912">
        <f t="shared" si="3"/>
        <v>44497</v>
      </c>
    </row>
    <row r="41" s="883" customFormat="1" ht="15.75" customHeight="1" spans="1:7">
      <c r="A41" s="940"/>
      <c r="B41" s="940"/>
      <c r="C41" s="941"/>
      <c r="D41" s="942"/>
      <c r="E41" s="943"/>
      <c r="F41" s="940"/>
      <c r="G41" s="940"/>
    </row>
    <row r="42" s="883" customFormat="1" ht="15.75" customHeight="1" spans="1:7">
      <c r="A42" s="944" t="s">
        <v>55</v>
      </c>
      <c r="B42" s="902" t="s">
        <v>5</v>
      </c>
      <c r="C42" s="902" t="s">
        <v>6</v>
      </c>
      <c r="D42" s="903" t="s">
        <v>7</v>
      </c>
      <c r="E42" s="904" t="s">
        <v>8</v>
      </c>
      <c r="F42" s="904" t="s">
        <v>8</v>
      </c>
      <c r="G42" s="902" t="s">
        <v>55</v>
      </c>
    </row>
    <row r="43" s="883" customFormat="1" ht="15.75" customHeight="1" spans="1:7">
      <c r="A43" s="944"/>
      <c r="B43" s="905"/>
      <c r="C43" s="905"/>
      <c r="D43" s="906"/>
      <c r="E43" s="905" t="s">
        <v>9</v>
      </c>
      <c r="F43" s="949" t="s">
        <v>10</v>
      </c>
      <c r="G43" s="902" t="s">
        <v>11</v>
      </c>
    </row>
    <row r="44" s="883" customFormat="1" ht="15.75" customHeight="1" spans="1:7">
      <c r="A44" s="944"/>
      <c r="B44" s="908" t="s">
        <v>12</v>
      </c>
      <c r="C44" s="909" t="s">
        <v>13</v>
      </c>
      <c r="D44" s="910" t="s">
        <v>14</v>
      </c>
      <c r="E44" s="911">
        <v>44441</v>
      </c>
      <c r="F44" s="911">
        <f>E44+5</f>
        <v>44446</v>
      </c>
      <c r="G44" s="912">
        <f>F44+33</f>
        <v>44479</v>
      </c>
    </row>
    <row r="45" s="883" customFormat="1" ht="15.75" customHeight="1" spans="1:7">
      <c r="A45" s="944"/>
      <c r="B45" s="908" t="s">
        <v>15</v>
      </c>
      <c r="C45" s="908" t="s">
        <v>16</v>
      </c>
      <c r="D45" s="913"/>
      <c r="E45" s="914">
        <f t="shared" ref="E45:G48" si="4">E44+7</f>
        <v>44448</v>
      </c>
      <c r="F45" s="911">
        <f t="shared" si="4"/>
        <v>44453</v>
      </c>
      <c r="G45" s="912">
        <f t="shared" si="4"/>
        <v>44486</v>
      </c>
    </row>
    <row r="46" s="883" customFormat="1" ht="15.75" customHeight="1" spans="1:7">
      <c r="A46" s="944"/>
      <c r="B46" s="908" t="s">
        <v>17</v>
      </c>
      <c r="C46" s="915" t="s">
        <v>13</v>
      </c>
      <c r="D46" s="913"/>
      <c r="E46" s="914">
        <f t="shared" si="4"/>
        <v>44455</v>
      </c>
      <c r="F46" s="911">
        <f t="shared" si="4"/>
        <v>44460</v>
      </c>
      <c r="G46" s="912">
        <f t="shared" si="4"/>
        <v>44493</v>
      </c>
    </row>
    <row r="47" s="883" customFormat="1" ht="15.75" customHeight="1" spans="1:7">
      <c r="A47" s="944"/>
      <c r="B47" s="908" t="s">
        <v>18</v>
      </c>
      <c r="C47" s="915" t="s">
        <v>13</v>
      </c>
      <c r="D47" s="913"/>
      <c r="E47" s="914">
        <f t="shared" si="4"/>
        <v>44462</v>
      </c>
      <c r="F47" s="911">
        <f t="shared" si="4"/>
        <v>44467</v>
      </c>
      <c r="G47" s="912">
        <f t="shared" si="4"/>
        <v>44500</v>
      </c>
    </row>
    <row r="48" s="883" customFormat="1" ht="15.75" customHeight="1" spans="1:7">
      <c r="A48" s="944"/>
      <c r="B48" s="908" t="s">
        <v>19</v>
      </c>
      <c r="C48" s="915" t="s">
        <v>20</v>
      </c>
      <c r="D48" s="917"/>
      <c r="E48" s="914">
        <f t="shared" si="4"/>
        <v>44469</v>
      </c>
      <c r="F48" s="911">
        <f t="shared" si="4"/>
        <v>44474</v>
      </c>
      <c r="G48" s="912">
        <f t="shared" si="4"/>
        <v>44507</v>
      </c>
    </row>
    <row r="49" s="883" customFormat="1" ht="15.75" customHeight="1" spans="1:7">
      <c r="A49" s="944"/>
      <c r="B49" s="941"/>
      <c r="C49" s="941"/>
      <c r="D49" s="942"/>
      <c r="E49" s="943"/>
      <c r="F49" s="940"/>
      <c r="G49" s="940"/>
    </row>
    <row r="50" s="883" customFormat="1" ht="15.75" customHeight="1" spans="1:7">
      <c r="A50" s="940"/>
      <c r="B50" s="940"/>
      <c r="C50" s="941"/>
      <c r="D50" s="942"/>
      <c r="E50" s="943"/>
      <c r="F50" s="940"/>
      <c r="G50" s="940"/>
    </row>
    <row r="51" s="883" customFormat="1" ht="15.75" customHeight="1" spans="1:7">
      <c r="A51" s="944" t="s">
        <v>56</v>
      </c>
      <c r="B51" s="902" t="s">
        <v>5</v>
      </c>
      <c r="C51" s="902" t="s">
        <v>6</v>
      </c>
      <c r="D51" s="903" t="s">
        <v>7</v>
      </c>
      <c r="E51" s="904" t="s">
        <v>8</v>
      </c>
      <c r="F51" s="904" t="s">
        <v>8</v>
      </c>
      <c r="G51" s="902" t="s">
        <v>56</v>
      </c>
    </row>
    <row r="52" s="883" customFormat="1" ht="15.75" customHeight="1" spans="1:7">
      <c r="A52" s="944"/>
      <c r="B52" s="905"/>
      <c r="C52" s="905"/>
      <c r="D52" s="906"/>
      <c r="E52" s="905" t="s">
        <v>9</v>
      </c>
      <c r="F52" s="949" t="s">
        <v>10</v>
      </c>
      <c r="G52" s="902" t="s">
        <v>11</v>
      </c>
    </row>
    <row r="53" s="883" customFormat="1" ht="15.75" customHeight="1" spans="1:7">
      <c r="A53" s="944"/>
      <c r="B53" s="908" t="s">
        <v>12</v>
      </c>
      <c r="C53" s="909" t="s">
        <v>13</v>
      </c>
      <c r="D53" s="910" t="s">
        <v>14</v>
      </c>
      <c r="E53" s="911">
        <v>44441</v>
      </c>
      <c r="F53" s="911">
        <f>E53+5</f>
        <v>44446</v>
      </c>
      <c r="G53" s="912">
        <f>F53+29</f>
        <v>44475</v>
      </c>
    </row>
    <row r="54" s="883" customFormat="1" ht="15.75" customHeight="1" spans="1:7">
      <c r="A54" s="944"/>
      <c r="B54" s="908" t="s">
        <v>15</v>
      </c>
      <c r="C54" s="908" t="s">
        <v>16</v>
      </c>
      <c r="D54" s="913"/>
      <c r="E54" s="914">
        <f t="shared" ref="E54:G57" si="5">E53+7</f>
        <v>44448</v>
      </c>
      <c r="F54" s="911">
        <f t="shared" si="5"/>
        <v>44453</v>
      </c>
      <c r="G54" s="912">
        <f t="shared" si="5"/>
        <v>44482</v>
      </c>
    </row>
    <row r="55" s="883" customFormat="1" ht="15.75" customHeight="1" spans="1:7">
      <c r="A55" s="944"/>
      <c r="B55" s="908" t="s">
        <v>17</v>
      </c>
      <c r="C55" s="915" t="s">
        <v>13</v>
      </c>
      <c r="D55" s="913"/>
      <c r="E55" s="914">
        <f t="shared" si="5"/>
        <v>44455</v>
      </c>
      <c r="F55" s="911">
        <f t="shared" si="5"/>
        <v>44460</v>
      </c>
      <c r="G55" s="912">
        <f t="shared" si="5"/>
        <v>44489</v>
      </c>
    </row>
    <row r="56" s="883" customFormat="1" ht="15.75" customHeight="1" spans="1:7">
      <c r="A56" s="944"/>
      <c r="B56" s="908" t="s">
        <v>18</v>
      </c>
      <c r="C56" s="915" t="s">
        <v>13</v>
      </c>
      <c r="D56" s="913"/>
      <c r="E56" s="914">
        <f t="shared" si="5"/>
        <v>44462</v>
      </c>
      <c r="F56" s="911">
        <f t="shared" si="5"/>
        <v>44467</v>
      </c>
      <c r="G56" s="912">
        <f t="shared" si="5"/>
        <v>44496</v>
      </c>
    </row>
    <row r="57" s="883" customFormat="1" ht="15.75" customHeight="1" spans="1:7">
      <c r="A57" s="944"/>
      <c r="B57" s="908" t="s">
        <v>19</v>
      </c>
      <c r="C57" s="915" t="s">
        <v>20</v>
      </c>
      <c r="D57" s="917"/>
      <c r="E57" s="914">
        <f t="shared" si="5"/>
        <v>44469</v>
      </c>
      <c r="F57" s="911">
        <f t="shared" si="5"/>
        <v>44474</v>
      </c>
      <c r="G57" s="912">
        <f t="shared" si="5"/>
        <v>44503</v>
      </c>
    </row>
    <row r="58" s="883" customFormat="1" ht="15.75" customHeight="1" spans="1:7">
      <c r="A58" s="944"/>
      <c r="B58" s="933"/>
      <c r="C58" s="933"/>
      <c r="D58" s="938"/>
      <c r="E58" s="950"/>
      <c r="F58" s="939"/>
      <c r="G58" s="932"/>
    </row>
    <row r="59" s="883" customFormat="1" ht="15.75" customHeight="1" spans="1:7">
      <c r="A59" s="944"/>
      <c r="B59" s="941"/>
      <c r="C59" s="941"/>
      <c r="D59" s="951"/>
      <c r="E59" s="943"/>
      <c r="F59" s="940"/>
      <c r="G59" s="940"/>
    </row>
    <row r="60" s="883" customFormat="1" ht="15.75" customHeight="1" spans="1:7">
      <c r="A60" s="944"/>
      <c r="B60" s="902" t="s">
        <v>5</v>
      </c>
      <c r="C60" s="902" t="s">
        <v>6</v>
      </c>
      <c r="D60" s="903" t="s">
        <v>7</v>
      </c>
      <c r="E60" s="904" t="s">
        <v>8</v>
      </c>
      <c r="F60" s="904" t="s">
        <v>8</v>
      </c>
      <c r="G60" s="902" t="s">
        <v>56</v>
      </c>
    </row>
    <row r="61" s="883" customFormat="1" ht="15.75" customHeight="1" spans="1:7">
      <c r="A61" s="944"/>
      <c r="B61" s="905"/>
      <c r="C61" s="905"/>
      <c r="D61" s="906"/>
      <c r="E61" s="905" t="s">
        <v>9</v>
      </c>
      <c r="F61" s="945" t="s">
        <v>10</v>
      </c>
      <c r="G61" s="904" t="s">
        <v>11</v>
      </c>
    </row>
    <row r="62" s="883" customFormat="1" ht="15.75" customHeight="1" spans="1:7">
      <c r="A62" s="944"/>
      <c r="B62" s="935" t="s">
        <v>32</v>
      </c>
      <c r="C62" s="936" t="s">
        <v>33</v>
      </c>
      <c r="D62" s="910" t="s">
        <v>34</v>
      </c>
      <c r="E62" s="912">
        <v>44437</v>
      </c>
      <c r="F62" s="912">
        <f>E62+4</f>
        <v>44441</v>
      </c>
      <c r="G62" s="912">
        <f>F62+30</f>
        <v>44471</v>
      </c>
    </row>
    <row r="63" s="883" customFormat="1" ht="15.75" customHeight="1" spans="1:7">
      <c r="A63" s="944"/>
      <c r="B63" s="935" t="s">
        <v>35</v>
      </c>
      <c r="C63" s="936" t="s">
        <v>36</v>
      </c>
      <c r="D63" s="913"/>
      <c r="E63" s="926">
        <f t="shared" ref="E63:G66" si="6">E62+7</f>
        <v>44444</v>
      </c>
      <c r="F63" s="912">
        <f t="shared" si="6"/>
        <v>44448</v>
      </c>
      <c r="G63" s="912">
        <f t="shared" si="6"/>
        <v>44478</v>
      </c>
    </row>
    <row r="64" s="883" customFormat="1" ht="15.75" customHeight="1" spans="1:7">
      <c r="A64" s="944"/>
      <c r="B64" s="935" t="s">
        <v>37</v>
      </c>
      <c r="C64" s="936" t="s">
        <v>38</v>
      </c>
      <c r="D64" s="913"/>
      <c r="E64" s="926">
        <f t="shared" si="6"/>
        <v>44451</v>
      </c>
      <c r="F64" s="912">
        <f t="shared" si="6"/>
        <v>44455</v>
      </c>
      <c r="G64" s="912">
        <f t="shared" si="6"/>
        <v>44485</v>
      </c>
    </row>
    <row r="65" s="883" customFormat="1" ht="15.75" customHeight="1" spans="1:7">
      <c r="A65" s="944"/>
      <c r="B65" s="935" t="s">
        <v>39</v>
      </c>
      <c r="C65" s="936" t="s">
        <v>40</v>
      </c>
      <c r="D65" s="913"/>
      <c r="E65" s="926">
        <f t="shared" si="6"/>
        <v>44458</v>
      </c>
      <c r="F65" s="912">
        <f t="shared" si="6"/>
        <v>44462</v>
      </c>
      <c r="G65" s="912">
        <f t="shared" si="6"/>
        <v>44492</v>
      </c>
    </row>
    <row r="66" s="883" customFormat="1" ht="15.75" customHeight="1" spans="1:7">
      <c r="A66" s="944"/>
      <c r="B66" s="935" t="s">
        <v>41</v>
      </c>
      <c r="C66" s="936" t="s">
        <v>42</v>
      </c>
      <c r="D66" s="917"/>
      <c r="E66" s="926">
        <f t="shared" si="6"/>
        <v>44465</v>
      </c>
      <c r="F66" s="912">
        <f t="shared" si="6"/>
        <v>44469</v>
      </c>
      <c r="G66" s="912">
        <f t="shared" si="6"/>
        <v>44499</v>
      </c>
    </row>
    <row r="67" s="883" customFormat="1" ht="15.75" customHeight="1" spans="1:7">
      <c r="A67" s="944"/>
      <c r="B67" s="929"/>
      <c r="C67" s="929"/>
      <c r="D67" s="930"/>
      <c r="E67" s="931"/>
      <c r="F67" s="932"/>
      <c r="G67" s="932"/>
    </row>
    <row r="68" s="883" customFormat="1" ht="15.75" customHeight="1" spans="1:7">
      <c r="A68" s="944"/>
      <c r="B68" s="941"/>
      <c r="C68" s="941"/>
      <c r="D68" s="942"/>
      <c r="E68" s="943"/>
      <c r="F68" s="940"/>
      <c r="G68" s="940"/>
    </row>
    <row r="69" s="883" customFormat="1" ht="15.75" customHeight="1" spans="1:7">
      <c r="A69" s="940"/>
      <c r="B69" s="940"/>
      <c r="C69" s="941"/>
      <c r="D69" s="942"/>
      <c r="E69" s="943"/>
      <c r="F69" s="940"/>
      <c r="G69" s="940"/>
    </row>
    <row r="70" s="883" customFormat="1" ht="15.75" customHeight="1" spans="1:7">
      <c r="A70" s="944" t="s">
        <v>57</v>
      </c>
      <c r="B70" s="902" t="s">
        <v>5</v>
      </c>
      <c r="C70" s="902" t="s">
        <v>6</v>
      </c>
      <c r="D70" s="903" t="s">
        <v>7</v>
      </c>
      <c r="E70" s="904" t="s">
        <v>8</v>
      </c>
      <c r="F70" s="904" t="s">
        <v>8</v>
      </c>
      <c r="G70" s="902" t="s">
        <v>57</v>
      </c>
    </row>
    <row r="71" s="883" customFormat="1" ht="15.75" customHeight="1" spans="1:7">
      <c r="A71" s="944"/>
      <c r="B71" s="905"/>
      <c r="C71" s="905"/>
      <c r="D71" s="906"/>
      <c r="E71" s="905" t="s">
        <v>9</v>
      </c>
      <c r="F71" s="945" t="s">
        <v>10</v>
      </c>
      <c r="G71" s="904" t="s">
        <v>11</v>
      </c>
    </row>
    <row r="72" s="883" customFormat="1" ht="15.75" customHeight="1" spans="1:7">
      <c r="A72" s="944"/>
      <c r="B72" s="935" t="s">
        <v>32</v>
      </c>
      <c r="C72" s="936" t="s">
        <v>33</v>
      </c>
      <c r="D72" s="910" t="s">
        <v>34</v>
      </c>
      <c r="E72" s="912">
        <v>44437</v>
      </c>
      <c r="F72" s="911">
        <f>E72+4</f>
        <v>44441</v>
      </c>
      <c r="G72" s="911">
        <f>F72+31</f>
        <v>44472</v>
      </c>
    </row>
    <row r="73" s="883" customFormat="1" ht="15.75" customHeight="1" spans="1:7">
      <c r="A73" s="944"/>
      <c r="B73" s="935" t="s">
        <v>35</v>
      </c>
      <c r="C73" s="936" t="s">
        <v>36</v>
      </c>
      <c r="D73" s="913"/>
      <c r="E73" s="926">
        <f t="shared" ref="E73:G76" si="7">E72+7</f>
        <v>44444</v>
      </c>
      <c r="F73" s="911">
        <f t="shared" si="7"/>
        <v>44448</v>
      </c>
      <c r="G73" s="912">
        <f t="shared" si="7"/>
        <v>44479</v>
      </c>
    </row>
    <row r="74" s="883" customFormat="1" ht="15.75" customHeight="1" spans="1:7">
      <c r="A74" s="944"/>
      <c r="B74" s="935" t="s">
        <v>37</v>
      </c>
      <c r="C74" s="936" t="s">
        <v>38</v>
      </c>
      <c r="D74" s="913"/>
      <c r="E74" s="926">
        <f t="shared" si="7"/>
        <v>44451</v>
      </c>
      <c r="F74" s="911">
        <f t="shared" si="7"/>
        <v>44455</v>
      </c>
      <c r="G74" s="912">
        <f t="shared" si="7"/>
        <v>44486</v>
      </c>
    </row>
    <row r="75" s="883" customFormat="1" ht="15.75" customHeight="1" spans="1:7">
      <c r="A75" s="944"/>
      <c r="B75" s="935" t="s">
        <v>39</v>
      </c>
      <c r="C75" s="936" t="s">
        <v>40</v>
      </c>
      <c r="D75" s="913"/>
      <c r="E75" s="926">
        <f t="shared" si="7"/>
        <v>44458</v>
      </c>
      <c r="F75" s="911">
        <f t="shared" si="7"/>
        <v>44462</v>
      </c>
      <c r="G75" s="912">
        <f t="shared" si="7"/>
        <v>44493</v>
      </c>
    </row>
    <row r="76" s="883" customFormat="1" ht="15.75" customHeight="1" spans="1:7">
      <c r="A76" s="944"/>
      <c r="B76" s="935" t="s">
        <v>41</v>
      </c>
      <c r="C76" s="936" t="s">
        <v>42</v>
      </c>
      <c r="D76" s="917"/>
      <c r="E76" s="926">
        <f t="shared" si="7"/>
        <v>44465</v>
      </c>
      <c r="F76" s="911">
        <f t="shared" si="7"/>
        <v>44469</v>
      </c>
      <c r="G76" s="912">
        <f t="shared" si="7"/>
        <v>44500</v>
      </c>
    </row>
    <row r="77" s="883" customFormat="1" ht="15.75" customHeight="1" spans="1:7">
      <c r="A77" s="944"/>
      <c r="B77" s="940"/>
      <c r="C77" s="941"/>
      <c r="D77" s="942"/>
      <c r="E77" s="943"/>
      <c r="F77" s="940"/>
      <c r="G77" s="940"/>
    </row>
    <row r="78" s="883" customFormat="1" ht="15.75" customHeight="1" spans="1:7">
      <c r="A78" s="944"/>
      <c r="B78" s="940"/>
      <c r="C78" s="941"/>
      <c r="D78" s="942"/>
      <c r="E78" s="943"/>
      <c r="F78" s="940"/>
      <c r="G78" s="940"/>
    </row>
    <row r="79" s="883" customFormat="1" ht="15.75" customHeight="1" spans="1:7">
      <c r="A79" s="944"/>
      <c r="B79" s="902" t="s">
        <v>5</v>
      </c>
      <c r="C79" s="902" t="s">
        <v>6</v>
      </c>
      <c r="D79" s="903" t="s">
        <v>7</v>
      </c>
      <c r="E79" s="904" t="s">
        <v>8</v>
      </c>
      <c r="F79" s="904" t="s">
        <v>8</v>
      </c>
      <c r="G79" s="902" t="s">
        <v>57</v>
      </c>
    </row>
    <row r="80" s="883" customFormat="1" ht="15.75" customHeight="1" spans="1:7">
      <c r="A80" s="944"/>
      <c r="B80" s="905"/>
      <c r="C80" s="905"/>
      <c r="D80" s="906"/>
      <c r="E80" s="905" t="s">
        <v>9</v>
      </c>
      <c r="F80" s="945" t="s">
        <v>10</v>
      </c>
      <c r="G80" s="904" t="s">
        <v>11</v>
      </c>
    </row>
    <row r="81" s="883" customFormat="1" ht="15.75" customHeight="1" spans="1:7">
      <c r="A81" s="944"/>
      <c r="B81" s="946" t="s">
        <v>58</v>
      </c>
      <c r="C81" s="952" t="s">
        <v>13</v>
      </c>
      <c r="D81" s="910" t="s">
        <v>59</v>
      </c>
      <c r="E81" s="911">
        <v>44436</v>
      </c>
      <c r="F81" s="911">
        <f>E81+4</f>
        <v>44440</v>
      </c>
      <c r="G81" s="911">
        <f>F81+30</f>
        <v>44470</v>
      </c>
    </row>
    <row r="82" s="883" customFormat="1" ht="15.75" customHeight="1" spans="1:7">
      <c r="A82" s="944"/>
      <c r="B82" s="946" t="s">
        <v>60</v>
      </c>
      <c r="C82" s="952" t="s">
        <v>61</v>
      </c>
      <c r="D82" s="913"/>
      <c r="E82" s="926">
        <f t="shared" ref="E82:G85" si="8">E81+7</f>
        <v>44443</v>
      </c>
      <c r="F82" s="911">
        <f t="shared" si="8"/>
        <v>44447</v>
      </c>
      <c r="G82" s="912">
        <f t="shared" si="8"/>
        <v>44477</v>
      </c>
    </row>
    <row r="83" s="883" customFormat="1" ht="15.75" customHeight="1" spans="1:7">
      <c r="A83" s="944"/>
      <c r="B83" s="946" t="s">
        <v>62</v>
      </c>
      <c r="C83" s="952" t="s">
        <v>16</v>
      </c>
      <c r="D83" s="913"/>
      <c r="E83" s="926">
        <f t="shared" si="8"/>
        <v>44450</v>
      </c>
      <c r="F83" s="911">
        <f t="shared" si="8"/>
        <v>44454</v>
      </c>
      <c r="G83" s="912">
        <f t="shared" si="8"/>
        <v>44484</v>
      </c>
    </row>
    <row r="84" s="883" customFormat="1" ht="15.75" customHeight="1" spans="1:7">
      <c r="A84" s="944"/>
      <c r="B84" s="946" t="s">
        <v>63</v>
      </c>
      <c r="C84" s="952" t="s">
        <v>64</v>
      </c>
      <c r="D84" s="913"/>
      <c r="E84" s="926">
        <f t="shared" si="8"/>
        <v>44457</v>
      </c>
      <c r="F84" s="911">
        <f t="shared" si="8"/>
        <v>44461</v>
      </c>
      <c r="G84" s="912">
        <f t="shared" si="8"/>
        <v>44491</v>
      </c>
    </row>
    <row r="85" s="883" customFormat="1" ht="15.75" customHeight="1" spans="1:7">
      <c r="A85" s="944"/>
      <c r="B85" s="946" t="s">
        <v>65</v>
      </c>
      <c r="C85" s="952" t="s">
        <v>66</v>
      </c>
      <c r="D85" s="917"/>
      <c r="E85" s="926">
        <f t="shared" si="8"/>
        <v>44464</v>
      </c>
      <c r="F85" s="911">
        <f t="shared" si="8"/>
        <v>44468</v>
      </c>
      <c r="G85" s="912">
        <f t="shared" si="8"/>
        <v>44498</v>
      </c>
    </row>
    <row r="86" s="883" customFormat="1" ht="15.75" customHeight="1" spans="1:7">
      <c r="A86" s="940"/>
      <c r="B86" s="940"/>
      <c r="C86" s="941"/>
      <c r="D86" s="942"/>
      <c r="E86" s="943"/>
      <c r="F86" s="940"/>
      <c r="G86" s="940"/>
    </row>
    <row r="87" s="883" customFormat="1" ht="15.75" customHeight="1" spans="1:7">
      <c r="A87" s="944" t="s">
        <v>67</v>
      </c>
      <c r="B87" s="902" t="s">
        <v>5</v>
      </c>
      <c r="C87" s="902" t="s">
        <v>6</v>
      </c>
      <c r="D87" s="903" t="s">
        <v>7</v>
      </c>
      <c r="E87" s="904" t="s">
        <v>8</v>
      </c>
      <c r="F87" s="904" t="s">
        <v>8</v>
      </c>
      <c r="G87" s="902" t="s">
        <v>67</v>
      </c>
    </row>
    <row r="88" s="883" customFormat="1" ht="15.75" customHeight="1" spans="1:7">
      <c r="A88" s="944"/>
      <c r="B88" s="905"/>
      <c r="C88" s="905"/>
      <c r="D88" s="906"/>
      <c r="E88" s="905" t="s">
        <v>9</v>
      </c>
      <c r="F88" s="945" t="s">
        <v>10</v>
      </c>
      <c r="G88" s="904" t="s">
        <v>11</v>
      </c>
    </row>
    <row r="89" s="883" customFormat="1" ht="15.75" customHeight="1" spans="1:7">
      <c r="A89" s="944"/>
      <c r="B89" s="953" t="s">
        <v>68</v>
      </c>
      <c r="C89" s="953" t="s">
        <v>69</v>
      </c>
      <c r="D89" s="954" t="s">
        <v>70</v>
      </c>
      <c r="E89" s="911">
        <v>44437</v>
      </c>
      <c r="F89" s="911">
        <f>E89+4</f>
        <v>44441</v>
      </c>
      <c r="G89" s="911">
        <f>F89+26</f>
        <v>44467</v>
      </c>
    </row>
    <row r="90" s="883" customFormat="1" ht="15.75" customHeight="1" spans="1:7">
      <c r="A90" s="944"/>
      <c r="B90" s="908" t="s">
        <v>71</v>
      </c>
      <c r="C90" s="908" t="s">
        <v>72</v>
      </c>
      <c r="D90" s="954"/>
      <c r="E90" s="926">
        <f t="shared" ref="E90:G93" si="9">E89+7</f>
        <v>44444</v>
      </c>
      <c r="F90" s="911">
        <f t="shared" si="9"/>
        <v>44448</v>
      </c>
      <c r="G90" s="912">
        <f t="shared" si="9"/>
        <v>44474</v>
      </c>
    </row>
    <row r="91" s="883" customFormat="1" ht="15.75" customHeight="1" spans="1:7">
      <c r="A91" s="944"/>
      <c r="B91" s="908" t="s">
        <v>73</v>
      </c>
      <c r="C91" s="908" t="s">
        <v>74</v>
      </c>
      <c r="D91" s="954"/>
      <c r="E91" s="926">
        <f t="shared" si="9"/>
        <v>44451</v>
      </c>
      <c r="F91" s="911">
        <f t="shared" si="9"/>
        <v>44455</v>
      </c>
      <c r="G91" s="912">
        <f t="shared" si="9"/>
        <v>44481</v>
      </c>
    </row>
    <row r="92" s="883" customFormat="1" ht="15.75" customHeight="1" spans="1:7">
      <c r="A92" s="944"/>
      <c r="B92" s="927" t="s">
        <v>75</v>
      </c>
      <c r="C92" s="915" t="s">
        <v>76</v>
      </c>
      <c r="D92" s="954"/>
      <c r="E92" s="926">
        <f t="shared" si="9"/>
        <v>44458</v>
      </c>
      <c r="F92" s="911">
        <f t="shared" si="9"/>
        <v>44462</v>
      </c>
      <c r="G92" s="912">
        <f t="shared" si="9"/>
        <v>44488</v>
      </c>
    </row>
    <row r="93" s="883" customFormat="1" ht="15.75" customHeight="1" spans="1:7">
      <c r="A93" s="944"/>
      <c r="B93" s="915" t="s">
        <v>77</v>
      </c>
      <c r="C93" s="915" t="s">
        <v>78</v>
      </c>
      <c r="D93" s="954"/>
      <c r="E93" s="926">
        <f t="shared" si="9"/>
        <v>44465</v>
      </c>
      <c r="F93" s="911">
        <f t="shared" si="9"/>
        <v>44469</v>
      </c>
      <c r="G93" s="912">
        <f t="shared" si="9"/>
        <v>44495</v>
      </c>
    </row>
    <row r="94" s="883" customFormat="1" ht="15.75" customHeight="1" spans="1:7">
      <c r="A94" s="940"/>
      <c r="B94" s="940"/>
      <c r="C94" s="941"/>
      <c r="D94" s="942"/>
      <c r="E94" s="943"/>
      <c r="F94" s="940"/>
      <c r="G94" s="940"/>
    </row>
    <row r="95" s="883" customFormat="1" ht="15.75" customHeight="1" spans="1:7">
      <c r="A95" s="944" t="s">
        <v>79</v>
      </c>
      <c r="B95" s="902" t="s">
        <v>5</v>
      </c>
      <c r="C95" s="902" t="s">
        <v>6</v>
      </c>
      <c r="D95" s="903" t="s">
        <v>7</v>
      </c>
      <c r="E95" s="904" t="s">
        <v>8</v>
      </c>
      <c r="F95" s="904" t="s">
        <v>8</v>
      </c>
      <c r="G95" s="902" t="s">
        <v>80</v>
      </c>
    </row>
    <row r="96" s="883" customFormat="1" ht="15.75" customHeight="1" spans="1:7">
      <c r="A96" s="944"/>
      <c r="B96" s="905"/>
      <c r="C96" s="905"/>
      <c r="D96" s="906"/>
      <c r="E96" s="905" t="s">
        <v>9</v>
      </c>
      <c r="F96" s="949" t="s">
        <v>10</v>
      </c>
      <c r="G96" s="904" t="s">
        <v>11</v>
      </c>
    </row>
    <row r="97" s="883" customFormat="1" ht="15.75" customHeight="1" spans="1:7">
      <c r="A97" s="944"/>
      <c r="B97" s="946" t="s">
        <v>58</v>
      </c>
      <c r="C97" s="952" t="s">
        <v>13</v>
      </c>
      <c r="D97" s="910" t="s">
        <v>81</v>
      </c>
      <c r="E97" s="911">
        <v>44435</v>
      </c>
      <c r="F97" s="911">
        <f>E97+5</f>
        <v>44440</v>
      </c>
      <c r="G97" s="912">
        <f>F97+32</f>
        <v>44472</v>
      </c>
    </row>
    <row r="98" s="883" customFormat="1" ht="15.75" customHeight="1" spans="1:7">
      <c r="A98" s="944"/>
      <c r="B98" s="946" t="s">
        <v>60</v>
      </c>
      <c r="C98" s="952" t="s">
        <v>61</v>
      </c>
      <c r="D98" s="913"/>
      <c r="E98" s="914">
        <f>E97+7</f>
        <v>44442</v>
      </c>
      <c r="F98" s="911">
        <f t="shared" ref="E98:G99" si="10">F97+7</f>
        <v>44447</v>
      </c>
      <c r="G98" s="912">
        <f t="shared" si="10"/>
        <v>44479</v>
      </c>
    </row>
    <row r="99" s="883" customFormat="1" ht="15.75" customHeight="1" spans="1:7">
      <c r="A99" s="944"/>
      <c r="B99" s="946" t="s">
        <v>62</v>
      </c>
      <c r="C99" s="952" t="s">
        <v>16</v>
      </c>
      <c r="D99" s="913"/>
      <c r="E99" s="914">
        <f t="shared" si="10"/>
        <v>44449</v>
      </c>
      <c r="F99" s="911">
        <f t="shared" si="10"/>
        <v>44454</v>
      </c>
      <c r="G99" s="912">
        <f t="shared" si="10"/>
        <v>44486</v>
      </c>
    </row>
    <row r="100" s="883" customFormat="1" ht="15.75" customHeight="1" spans="1:7">
      <c r="A100" s="944"/>
      <c r="B100" s="946" t="s">
        <v>63</v>
      </c>
      <c r="C100" s="952" t="s">
        <v>64</v>
      </c>
      <c r="D100" s="913"/>
      <c r="E100" s="914">
        <f>E99+8</f>
        <v>44457</v>
      </c>
      <c r="F100" s="911">
        <f>F99+7</f>
        <v>44461</v>
      </c>
      <c r="G100" s="912">
        <f>G99+7</f>
        <v>44493</v>
      </c>
    </row>
    <row r="101" s="883" customFormat="1" ht="15.75" customHeight="1" spans="1:7">
      <c r="A101" s="944"/>
      <c r="B101" s="946" t="s">
        <v>65</v>
      </c>
      <c r="C101" s="952" t="s">
        <v>66</v>
      </c>
      <c r="D101" s="917"/>
      <c r="E101" s="914">
        <f>E100+7</f>
        <v>44464</v>
      </c>
      <c r="F101" s="911">
        <f>F100+7</f>
        <v>44468</v>
      </c>
      <c r="G101" s="912">
        <f>G100+7</f>
        <v>44500</v>
      </c>
    </row>
    <row r="102" s="883" customFormat="1" ht="15.75" customHeight="1" spans="1:7">
      <c r="A102" s="944"/>
      <c r="B102" s="933"/>
      <c r="C102" s="933"/>
      <c r="D102" s="938"/>
      <c r="E102" s="955"/>
      <c r="F102" s="932"/>
      <c r="G102" s="932"/>
    </row>
    <row r="103" s="883" customFormat="1" ht="15.75" customHeight="1" spans="1:7">
      <c r="A103" s="940"/>
      <c r="B103" s="940"/>
      <c r="C103" s="941"/>
      <c r="D103" s="942"/>
      <c r="E103" s="943"/>
      <c r="F103" s="940"/>
      <c r="G103" s="940"/>
    </row>
    <row r="104" s="883" customFormat="1" ht="15.75" customHeight="1" spans="1:7">
      <c r="A104" s="944" t="s">
        <v>82</v>
      </c>
      <c r="B104" s="904" t="s">
        <v>5</v>
      </c>
      <c r="C104" s="904" t="s">
        <v>6</v>
      </c>
      <c r="D104" s="956" t="s">
        <v>7</v>
      </c>
      <c r="E104" s="904" t="s">
        <v>8</v>
      </c>
      <c r="F104" s="904" t="s">
        <v>8</v>
      </c>
      <c r="G104" s="904" t="s">
        <v>83</v>
      </c>
    </row>
    <row r="105" s="883" customFormat="1" ht="15.75" customHeight="1" spans="1:7">
      <c r="A105" s="944"/>
      <c r="B105" s="904"/>
      <c r="C105" s="904"/>
      <c r="D105" s="956"/>
      <c r="E105" s="904" t="s">
        <v>9</v>
      </c>
      <c r="F105" s="904" t="s">
        <v>10</v>
      </c>
      <c r="G105" s="904" t="s">
        <v>11</v>
      </c>
    </row>
    <row r="106" s="883" customFormat="1" ht="15.75" customHeight="1" spans="1:7">
      <c r="A106" s="944"/>
      <c r="B106" s="953" t="s">
        <v>84</v>
      </c>
      <c r="C106" s="957" t="s">
        <v>85</v>
      </c>
      <c r="D106" s="958" t="s">
        <v>86</v>
      </c>
      <c r="E106" s="911">
        <v>44432</v>
      </c>
      <c r="F106" s="911">
        <f>E106+5</f>
        <v>44437</v>
      </c>
      <c r="G106" s="912">
        <f>F106+34</f>
        <v>44471</v>
      </c>
    </row>
    <row r="107" s="883" customFormat="1" ht="15.75" customHeight="1" spans="1:7">
      <c r="A107" s="944"/>
      <c r="B107" s="959" t="s">
        <v>87</v>
      </c>
      <c r="C107" s="909" t="s">
        <v>85</v>
      </c>
      <c r="D107" s="958"/>
      <c r="E107" s="914">
        <f t="shared" ref="E107:G110" si="11">E106+7</f>
        <v>44439</v>
      </c>
      <c r="F107" s="911">
        <f t="shared" si="11"/>
        <v>44444</v>
      </c>
      <c r="G107" s="912">
        <f t="shared" si="11"/>
        <v>44478</v>
      </c>
    </row>
    <row r="108" s="883" customFormat="1" ht="15.75" customHeight="1" spans="1:7">
      <c r="A108" s="944"/>
      <c r="B108" s="960" t="s">
        <v>88</v>
      </c>
      <c r="C108" s="957" t="s">
        <v>61</v>
      </c>
      <c r="D108" s="958"/>
      <c r="E108" s="914">
        <f t="shared" si="11"/>
        <v>44446</v>
      </c>
      <c r="F108" s="911">
        <f t="shared" si="11"/>
        <v>44451</v>
      </c>
      <c r="G108" s="912">
        <f t="shared" si="11"/>
        <v>44485</v>
      </c>
    </row>
    <row r="109" s="883" customFormat="1" ht="15.75" customHeight="1" spans="1:7">
      <c r="A109" s="944"/>
      <c r="B109" s="959" t="s">
        <v>89</v>
      </c>
      <c r="C109" s="957" t="s">
        <v>90</v>
      </c>
      <c r="D109" s="958"/>
      <c r="E109" s="914">
        <f t="shared" si="11"/>
        <v>44453</v>
      </c>
      <c r="F109" s="911">
        <f t="shared" si="11"/>
        <v>44458</v>
      </c>
      <c r="G109" s="912">
        <f t="shared" si="11"/>
        <v>44492</v>
      </c>
    </row>
    <row r="110" s="883" customFormat="1" ht="15.75" customHeight="1" spans="1:7">
      <c r="A110" s="944"/>
      <c r="B110" s="961" t="s">
        <v>91</v>
      </c>
      <c r="C110" s="957" t="s">
        <v>13</v>
      </c>
      <c r="D110" s="958"/>
      <c r="E110" s="914">
        <f t="shared" si="11"/>
        <v>44460</v>
      </c>
      <c r="F110" s="911">
        <f t="shared" si="11"/>
        <v>44465</v>
      </c>
      <c r="G110" s="912">
        <f t="shared" si="11"/>
        <v>44499</v>
      </c>
    </row>
    <row r="111" s="883" customFormat="1" ht="15.75" customHeight="1" spans="1:7">
      <c r="A111" s="940"/>
      <c r="B111" s="940"/>
      <c r="C111" s="941"/>
      <c r="D111" s="942"/>
      <c r="E111" s="943"/>
      <c r="F111" s="940"/>
      <c r="G111" s="940"/>
    </row>
    <row r="112" s="883" customFormat="1" ht="15.75" customHeight="1" spans="1:7">
      <c r="A112" s="940"/>
      <c r="B112" s="940"/>
      <c r="C112" s="941"/>
      <c r="D112" s="942"/>
      <c r="E112" s="943"/>
      <c r="F112" s="940"/>
      <c r="G112" s="940"/>
    </row>
    <row r="113" s="883" customFormat="1" ht="15.75" customHeight="1" spans="1:7">
      <c r="A113" s="944" t="s">
        <v>92</v>
      </c>
      <c r="B113" s="920" t="s">
        <v>5</v>
      </c>
      <c r="C113" s="920" t="s">
        <v>6</v>
      </c>
      <c r="D113" s="921" t="s">
        <v>7</v>
      </c>
      <c r="E113" s="904" t="s">
        <v>8</v>
      </c>
      <c r="F113" s="904" t="s">
        <v>8</v>
      </c>
      <c r="G113" s="904" t="s">
        <v>93</v>
      </c>
    </row>
    <row r="114" s="883" customFormat="1" ht="15.75" customHeight="1" spans="1:7">
      <c r="A114" s="944"/>
      <c r="B114" s="922"/>
      <c r="C114" s="922"/>
      <c r="D114" s="923"/>
      <c r="E114" s="904" t="s">
        <v>9</v>
      </c>
      <c r="F114" s="904" t="s">
        <v>10</v>
      </c>
      <c r="G114" s="904" t="s">
        <v>11</v>
      </c>
    </row>
    <row r="115" s="883" customFormat="1" ht="15.75" customHeight="1" spans="1:7">
      <c r="A115" s="944"/>
      <c r="B115" s="962" t="s">
        <v>94</v>
      </c>
      <c r="C115" s="962" t="s">
        <v>95</v>
      </c>
      <c r="D115" s="954" t="s">
        <v>96</v>
      </c>
      <c r="E115" s="912">
        <v>44439</v>
      </c>
      <c r="F115" s="912">
        <f>E115+4</f>
        <v>44443</v>
      </c>
      <c r="G115" s="912">
        <f>F115+31</f>
        <v>44474</v>
      </c>
    </row>
    <row r="116" s="883" customFormat="1" ht="15.75" customHeight="1" spans="1:7">
      <c r="A116" s="944"/>
      <c r="B116" s="962" t="s">
        <v>97</v>
      </c>
      <c r="C116" s="962" t="s">
        <v>98</v>
      </c>
      <c r="D116" s="954"/>
      <c r="E116" s="926">
        <f t="shared" ref="E116:G119" si="12">E115+7</f>
        <v>44446</v>
      </c>
      <c r="F116" s="912">
        <f t="shared" si="12"/>
        <v>44450</v>
      </c>
      <c r="G116" s="912">
        <f t="shared" si="12"/>
        <v>44481</v>
      </c>
    </row>
    <row r="117" s="883" customFormat="1" ht="15.75" customHeight="1" spans="1:7">
      <c r="A117" s="944"/>
      <c r="B117" s="962" t="s">
        <v>99</v>
      </c>
      <c r="C117" s="962"/>
      <c r="D117" s="954"/>
      <c r="E117" s="926">
        <f t="shared" si="12"/>
        <v>44453</v>
      </c>
      <c r="F117" s="912">
        <f t="shared" si="12"/>
        <v>44457</v>
      </c>
      <c r="G117" s="912">
        <f t="shared" si="12"/>
        <v>44488</v>
      </c>
    </row>
    <row r="118" s="883" customFormat="1" ht="15.75" customHeight="1" spans="1:7">
      <c r="A118" s="944"/>
      <c r="B118" s="962" t="s">
        <v>100</v>
      </c>
      <c r="C118" s="962" t="s">
        <v>101</v>
      </c>
      <c r="D118" s="954"/>
      <c r="E118" s="926">
        <f t="shared" si="12"/>
        <v>44460</v>
      </c>
      <c r="F118" s="912">
        <f t="shared" si="12"/>
        <v>44464</v>
      </c>
      <c r="G118" s="912">
        <f t="shared" si="12"/>
        <v>44495</v>
      </c>
    </row>
    <row r="119" s="883" customFormat="1" ht="15.75" customHeight="1" spans="1:7">
      <c r="A119" s="944"/>
      <c r="B119" s="962" t="s">
        <v>102</v>
      </c>
      <c r="C119" s="962" t="s">
        <v>103</v>
      </c>
      <c r="D119" s="954"/>
      <c r="E119" s="926">
        <f t="shared" si="12"/>
        <v>44467</v>
      </c>
      <c r="F119" s="912">
        <f t="shared" si="12"/>
        <v>44471</v>
      </c>
      <c r="G119" s="912">
        <f t="shared" si="12"/>
        <v>44502</v>
      </c>
    </row>
    <row r="120" s="883" customFormat="1" ht="15.75" customHeight="1" spans="1:7">
      <c r="A120" s="944"/>
      <c r="B120" s="941"/>
      <c r="C120" s="941"/>
      <c r="D120" s="942"/>
      <c r="E120" s="943"/>
      <c r="F120" s="940"/>
      <c r="G120" s="940"/>
    </row>
    <row r="121" s="883" customFormat="1" ht="15.75" customHeight="1" spans="1:7">
      <c r="A121" s="940"/>
      <c r="B121" s="940"/>
      <c r="C121" s="941"/>
      <c r="D121" s="942"/>
      <c r="E121" s="943"/>
      <c r="F121" s="940"/>
      <c r="G121" s="940"/>
    </row>
    <row r="122" s="883" customFormat="1" ht="15.75" customHeight="1" spans="1:7">
      <c r="A122" s="944" t="s">
        <v>104</v>
      </c>
      <c r="B122" s="902" t="s">
        <v>5</v>
      </c>
      <c r="C122" s="902" t="s">
        <v>6</v>
      </c>
      <c r="D122" s="903" t="s">
        <v>7</v>
      </c>
      <c r="E122" s="904" t="s">
        <v>8</v>
      </c>
      <c r="F122" s="904" t="s">
        <v>8</v>
      </c>
      <c r="G122" s="902" t="s">
        <v>105</v>
      </c>
    </row>
    <row r="123" s="883" customFormat="1" ht="15.75" customHeight="1" spans="1:7">
      <c r="A123" s="944"/>
      <c r="B123" s="905"/>
      <c r="C123" s="905"/>
      <c r="D123" s="906"/>
      <c r="E123" s="905" t="s">
        <v>9</v>
      </c>
      <c r="F123" s="945" t="s">
        <v>10</v>
      </c>
      <c r="G123" s="904" t="s">
        <v>11</v>
      </c>
    </row>
    <row r="124" s="883" customFormat="1" ht="15.75" customHeight="1" spans="1:7">
      <c r="A124" s="944"/>
      <c r="B124" s="962" t="s">
        <v>106</v>
      </c>
      <c r="C124" s="962" t="s">
        <v>98</v>
      </c>
      <c r="D124" s="954" t="s">
        <v>107</v>
      </c>
      <c r="E124" s="912">
        <v>44438</v>
      </c>
      <c r="F124" s="912">
        <f>E124+4</f>
        <v>44442</v>
      </c>
      <c r="G124" s="912">
        <f>F124+31</f>
        <v>44473</v>
      </c>
    </row>
    <row r="125" s="883" customFormat="1" ht="15.75" customHeight="1" spans="1:7">
      <c r="A125" s="944"/>
      <c r="B125" s="962" t="s">
        <v>108</v>
      </c>
      <c r="C125" s="962" t="s">
        <v>109</v>
      </c>
      <c r="D125" s="954"/>
      <c r="E125" s="926">
        <f t="shared" ref="E125:G128" si="13">E124+7</f>
        <v>44445</v>
      </c>
      <c r="F125" s="912">
        <f t="shared" si="13"/>
        <v>44449</v>
      </c>
      <c r="G125" s="912">
        <f t="shared" si="13"/>
        <v>44480</v>
      </c>
    </row>
    <row r="126" s="883" customFormat="1" ht="15.75" customHeight="1" spans="1:7">
      <c r="A126" s="944"/>
      <c r="B126" s="962" t="s">
        <v>110</v>
      </c>
      <c r="C126" s="962" t="s">
        <v>111</v>
      </c>
      <c r="D126" s="954"/>
      <c r="E126" s="926">
        <f t="shared" si="13"/>
        <v>44452</v>
      </c>
      <c r="F126" s="912">
        <f t="shared" si="13"/>
        <v>44456</v>
      </c>
      <c r="G126" s="912">
        <f t="shared" si="13"/>
        <v>44487</v>
      </c>
    </row>
    <row r="127" s="883" customFormat="1" ht="15.75" customHeight="1" spans="1:7">
      <c r="A127" s="944"/>
      <c r="B127" s="962" t="s">
        <v>112</v>
      </c>
      <c r="C127" s="962" t="s">
        <v>113</v>
      </c>
      <c r="D127" s="954"/>
      <c r="E127" s="926">
        <f t="shared" si="13"/>
        <v>44459</v>
      </c>
      <c r="F127" s="912">
        <f t="shared" si="13"/>
        <v>44463</v>
      </c>
      <c r="G127" s="912">
        <f t="shared" si="13"/>
        <v>44494</v>
      </c>
    </row>
    <row r="128" s="883" customFormat="1" ht="15.75" customHeight="1" spans="1:7">
      <c r="A128" s="944"/>
      <c r="B128" s="963" t="s">
        <v>114</v>
      </c>
      <c r="C128" s="963" t="s">
        <v>115</v>
      </c>
      <c r="D128" s="954"/>
      <c r="E128" s="926">
        <f t="shared" si="13"/>
        <v>44466</v>
      </c>
      <c r="F128" s="912">
        <f t="shared" si="13"/>
        <v>44470</v>
      </c>
      <c r="G128" s="912">
        <f t="shared" si="13"/>
        <v>44501</v>
      </c>
    </row>
    <row r="129" s="883" customFormat="1" ht="15.75" customHeight="1" spans="1:7">
      <c r="A129" s="944"/>
      <c r="B129" s="941"/>
      <c r="C129" s="941"/>
      <c r="D129" s="942"/>
      <c r="E129" s="943"/>
      <c r="F129" s="940"/>
      <c r="G129" s="940"/>
    </row>
    <row r="130" s="883" customFormat="1" ht="15.75" customHeight="1" spans="1:7">
      <c r="A130" s="940"/>
      <c r="B130" s="940"/>
      <c r="C130" s="941"/>
      <c r="D130" s="942"/>
      <c r="E130" s="943"/>
      <c r="F130" s="940"/>
      <c r="G130" s="940"/>
    </row>
    <row r="131" s="883" customFormat="1" ht="15.75" customHeight="1" spans="1:7">
      <c r="A131" s="944" t="s">
        <v>116</v>
      </c>
      <c r="B131" s="920" t="s">
        <v>5</v>
      </c>
      <c r="C131" s="920" t="s">
        <v>6</v>
      </c>
      <c r="D131" s="921" t="s">
        <v>7</v>
      </c>
      <c r="E131" s="904" t="s">
        <v>8</v>
      </c>
      <c r="F131" s="904" t="s">
        <v>8</v>
      </c>
      <c r="G131" s="904" t="s">
        <v>116</v>
      </c>
    </row>
    <row r="132" s="883" customFormat="1" ht="15.75" customHeight="1" spans="1:7">
      <c r="A132" s="944"/>
      <c r="B132" s="922"/>
      <c r="C132" s="922"/>
      <c r="D132" s="923"/>
      <c r="E132" s="904" t="s">
        <v>9</v>
      </c>
      <c r="F132" s="904" t="s">
        <v>10</v>
      </c>
      <c r="G132" s="904" t="s">
        <v>11</v>
      </c>
    </row>
    <row r="133" s="883" customFormat="1" ht="15.75" customHeight="1" spans="1:7">
      <c r="A133" s="944"/>
      <c r="B133" s="959" t="s">
        <v>117</v>
      </c>
      <c r="C133" s="957" t="s">
        <v>118</v>
      </c>
      <c r="D133" s="910" t="s">
        <v>119</v>
      </c>
      <c r="E133" s="912">
        <v>44437</v>
      </c>
      <c r="F133" s="912">
        <f>E133+4</f>
        <v>44441</v>
      </c>
      <c r="G133" s="912">
        <f>F133+31</f>
        <v>44472</v>
      </c>
    </row>
    <row r="134" s="883" customFormat="1" ht="15.75" customHeight="1" spans="1:7">
      <c r="A134" s="944"/>
      <c r="B134" s="960" t="s">
        <v>99</v>
      </c>
      <c r="C134" s="957"/>
      <c r="D134" s="913"/>
      <c r="E134" s="926">
        <f t="shared" ref="E134:G137" si="14">E133+7</f>
        <v>44444</v>
      </c>
      <c r="F134" s="912">
        <f t="shared" si="14"/>
        <v>44448</v>
      </c>
      <c r="G134" s="912">
        <f t="shared" si="14"/>
        <v>44479</v>
      </c>
    </row>
    <row r="135" s="883" customFormat="1" ht="15.75" customHeight="1" spans="1:7">
      <c r="A135" s="944"/>
      <c r="B135" s="959" t="s">
        <v>120</v>
      </c>
      <c r="C135" s="957" t="s">
        <v>121</v>
      </c>
      <c r="D135" s="913"/>
      <c r="E135" s="926">
        <f t="shared" si="14"/>
        <v>44451</v>
      </c>
      <c r="F135" s="912">
        <f t="shared" si="14"/>
        <v>44455</v>
      </c>
      <c r="G135" s="912">
        <f t="shared" si="14"/>
        <v>44486</v>
      </c>
    </row>
    <row r="136" s="883" customFormat="1" ht="15.75" customHeight="1" spans="1:7">
      <c r="A136" s="944"/>
      <c r="B136" s="961" t="s">
        <v>99</v>
      </c>
      <c r="C136" s="957"/>
      <c r="D136" s="913"/>
      <c r="E136" s="926">
        <f t="shared" si="14"/>
        <v>44458</v>
      </c>
      <c r="F136" s="912">
        <f t="shared" si="14"/>
        <v>44462</v>
      </c>
      <c r="G136" s="912">
        <f t="shared" si="14"/>
        <v>44493</v>
      </c>
    </row>
    <row r="137" s="883" customFormat="1" ht="15.75" customHeight="1" spans="1:7">
      <c r="A137" s="944"/>
      <c r="B137" s="961" t="s">
        <v>122</v>
      </c>
      <c r="C137" s="957" t="s">
        <v>123</v>
      </c>
      <c r="D137" s="917"/>
      <c r="E137" s="926">
        <f t="shared" si="14"/>
        <v>44465</v>
      </c>
      <c r="F137" s="912">
        <f t="shared" si="14"/>
        <v>44469</v>
      </c>
      <c r="G137" s="912">
        <f t="shared" si="14"/>
        <v>44500</v>
      </c>
    </row>
    <row r="138" s="883" customFormat="1" ht="15.75" customHeight="1" spans="1:7">
      <c r="A138" s="944"/>
      <c r="B138" s="964" t="s">
        <v>99</v>
      </c>
      <c r="C138" s="964"/>
      <c r="D138" s="942"/>
      <c r="E138" s="931"/>
      <c r="F138" s="932"/>
      <c r="G138" s="932"/>
    </row>
    <row r="139" s="883" customFormat="1" ht="15.75" customHeight="1" spans="1:7">
      <c r="A139" s="940"/>
      <c r="B139" s="940"/>
      <c r="C139" s="941"/>
      <c r="D139" s="942"/>
      <c r="E139" s="943"/>
      <c r="F139" s="940"/>
      <c r="G139" s="940"/>
    </row>
    <row r="140" s="883" customFormat="1" ht="15.75" customHeight="1" spans="1:7">
      <c r="A140" s="944" t="s">
        <v>124</v>
      </c>
      <c r="B140" s="920" t="s">
        <v>5</v>
      </c>
      <c r="C140" s="920" t="s">
        <v>6</v>
      </c>
      <c r="D140" s="921" t="s">
        <v>7</v>
      </c>
      <c r="E140" s="904" t="s">
        <v>8</v>
      </c>
      <c r="F140" s="904" t="s">
        <v>8</v>
      </c>
      <c r="G140" s="904" t="s">
        <v>124</v>
      </c>
    </row>
    <row r="141" s="883" customFormat="1" ht="15.75" customHeight="1" spans="1:7">
      <c r="A141" s="944"/>
      <c r="B141" s="922"/>
      <c r="C141" s="922"/>
      <c r="D141" s="923"/>
      <c r="E141" s="904" t="s">
        <v>9</v>
      </c>
      <c r="F141" s="904" t="s">
        <v>10</v>
      </c>
      <c r="G141" s="904" t="s">
        <v>11</v>
      </c>
    </row>
    <row r="142" s="883" customFormat="1" ht="15.75" customHeight="1" spans="1:7">
      <c r="A142" s="944"/>
      <c r="B142" s="959" t="s">
        <v>117</v>
      </c>
      <c r="C142" s="957" t="s">
        <v>118</v>
      </c>
      <c r="D142" s="958" t="s">
        <v>119</v>
      </c>
      <c r="E142" s="912">
        <v>44437</v>
      </c>
      <c r="F142" s="912">
        <f>E142+4</f>
        <v>44441</v>
      </c>
      <c r="G142" s="912">
        <f>F142+31</f>
        <v>44472</v>
      </c>
    </row>
    <row r="143" s="883" customFormat="1" ht="15.75" customHeight="1" spans="1:7">
      <c r="A143" s="944"/>
      <c r="B143" s="960" t="s">
        <v>99</v>
      </c>
      <c r="C143" s="957"/>
      <c r="D143" s="958"/>
      <c r="E143" s="926">
        <f t="shared" ref="E143:G146" si="15">E142+7</f>
        <v>44444</v>
      </c>
      <c r="F143" s="912">
        <f t="shared" si="15"/>
        <v>44448</v>
      </c>
      <c r="G143" s="912">
        <f t="shared" si="15"/>
        <v>44479</v>
      </c>
    </row>
    <row r="144" s="883" customFormat="1" ht="15.75" customHeight="1" spans="1:7">
      <c r="A144" s="944"/>
      <c r="B144" s="959" t="s">
        <v>120</v>
      </c>
      <c r="C144" s="957" t="s">
        <v>121</v>
      </c>
      <c r="D144" s="958"/>
      <c r="E144" s="926">
        <f t="shared" si="15"/>
        <v>44451</v>
      </c>
      <c r="F144" s="912">
        <f t="shared" si="15"/>
        <v>44455</v>
      </c>
      <c r="G144" s="912">
        <f t="shared" si="15"/>
        <v>44486</v>
      </c>
    </row>
    <row r="145" s="883" customFormat="1" ht="15.75" customHeight="1" spans="1:7">
      <c r="A145" s="944"/>
      <c r="B145" s="961" t="s">
        <v>99</v>
      </c>
      <c r="C145" s="957"/>
      <c r="D145" s="958"/>
      <c r="E145" s="926">
        <f t="shared" si="15"/>
        <v>44458</v>
      </c>
      <c r="F145" s="912">
        <f t="shared" si="15"/>
        <v>44462</v>
      </c>
      <c r="G145" s="912">
        <f t="shared" si="15"/>
        <v>44493</v>
      </c>
    </row>
    <row r="146" s="883" customFormat="1" ht="15.75" customHeight="1" spans="1:7">
      <c r="A146" s="944"/>
      <c r="B146" s="961" t="s">
        <v>122</v>
      </c>
      <c r="C146" s="957" t="s">
        <v>123</v>
      </c>
      <c r="D146" s="958"/>
      <c r="E146" s="926">
        <f t="shared" si="15"/>
        <v>44465</v>
      </c>
      <c r="F146" s="912">
        <f t="shared" si="15"/>
        <v>44469</v>
      </c>
      <c r="G146" s="912">
        <f t="shared" si="15"/>
        <v>44500</v>
      </c>
    </row>
    <row r="147" s="883" customFormat="1" ht="15.75" customHeight="1" spans="1:7">
      <c r="A147" s="944"/>
      <c r="B147" s="941"/>
      <c r="C147" s="965"/>
      <c r="D147" s="966"/>
      <c r="E147" s="931"/>
      <c r="F147" s="932"/>
      <c r="G147" s="932"/>
    </row>
    <row r="148" s="883" customFormat="1" ht="15.75" customHeight="1" spans="1:7">
      <c r="A148" s="940"/>
      <c r="B148" s="940"/>
      <c r="C148" s="941"/>
      <c r="D148" s="942"/>
      <c r="E148" s="943"/>
      <c r="F148" s="940"/>
      <c r="G148" s="940"/>
    </row>
    <row r="149" s="883" customFormat="1" ht="15.75" customHeight="1" spans="1:7">
      <c r="A149" s="901" t="s">
        <v>125</v>
      </c>
      <c r="B149" s="904" t="s">
        <v>5</v>
      </c>
      <c r="C149" s="904" t="s">
        <v>6</v>
      </c>
      <c r="D149" s="956" t="s">
        <v>7</v>
      </c>
      <c r="E149" s="904" t="s">
        <v>8</v>
      </c>
      <c r="F149" s="904" t="s">
        <v>8</v>
      </c>
      <c r="G149" s="904" t="s">
        <v>126</v>
      </c>
    </row>
    <row r="150" s="883" customFormat="1" ht="15.75" customHeight="1" spans="1:7">
      <c r="A150" s="901"/>
      <c r="B150" s="904"/>
      <c r="C150" s="904"/>
      <c r="D150" s="956"/>
      <c r="E150" s="904" t="s">
        <v>9</v>
      </c>
      <c r="F150" s="904" t="s">
        <v>10</v>
      </c>
      <c r="G150" s="904" t="s">
        <v>11</v>
      </c>
    </row>
    <row r="151" s="883" customFormat="1" ht="15.75" customHeight="1" spans="1:7">
      <c r="A151" s="901"/>
      <c r="B151" s="953" t="s">
        <v>84</v>
      </c>
      <c r="C151" s="957" t="s">
        <v>85</v>
      </c>
      <c r="D151" s="958" t="s">
        <v>86</v>
      </c>
      <c r="E151" s="911">
        <v>44432</v>
      </c>
      <c r="F151" s="911">
        <f>E151+5</f>
        <v>44437</v>
      </c>
      <c r="G151" s="912">
        <f>F151+32</f>
        <v>44469</v>
      </c>
    </row>
    <row r="152" s="883" customFormat="1" ht="15.75" customHeight="1" spans="1:7">
      <c r="A152" s="901"/>
      <c r="B152" s="959" t="s">
        <v>87</v>
      </c>
      <c r="C152" s="909" t="s">
        <v>85</v>
      </c>
      <c r="D152" s="958"/>
      <c r="E152" s="914">
        <f t="shared" ref="E152:G155" si="16">E151+7</f>
        <v>44439</v>
      </c>
      <c r="F152" s="911">
        <f t="shared" si="16"/>
        <v>44444</v>
      </c>
      <c r="G152" s="912">
        <f t="shared" si="16"/>
        <v>44476</v>
      </c>
    </row>
    <row r="153" s="883" customFormat="1" ht="15.75" customHeight="1" spans="1:7">
      <c r="A153" s="901"/>
      <c r="B153" s="960" t="s">
        <v>88</v>
      </c>
      <c r="C153" s="957" t="s">
        <v>61</v>
      </c>
      <c r="D153" s="958"/>
      <c r="E153" s="914">
        <f t="shared" si="16"/>
        <v>44446</v>
      </c>
      <c r="F153" s="911">
        <f t="shared" si="16"/>
        <v>44451</v>
      </c>
      <c r="G153" s="912">
        <f t="shared" si="16"/>
        <v>44483</v>
      </c>
    </row>
    <row r="154" s="883" customFormat="1" ht="15.75" customHeight="1" spans="1:7">
      <c r="A154" s="901"/>
      <c r="B154" s="959" t="s">
        <v>89</v>
      </c>
      <c r="C154" s="957" t="s">
        <v>90</v>
      </c>
      <c r="D154" s="958"/>
      <c r="E154" s="914">
        <f t="shared" si="16"/>
        <v>44453</v>
      </c>
      <c r="F154" s="911">
        <f t="shared" si="16"/>
        <v>44458</v>
      </c>
      <c r="G154" s="912">
        <f t="shared" si="16"/>
        <v>44490</v>
      </c>
    </row>
    <row r="155" s="883" customFormat="1" ht="15.75" customHeight="1" spans="1:7">
      <c r="A155" s="901"/>
      <c r="B155" s="961" t="s">
        <v>91</v>
      </c>
      <c r="C155" s="957" t="s">
        <v>13</v>
      </c>
      <c r="D155" s="958"/>
      <c r="E155" s="914">
        <f t="shared" si="16"/>
        <v>44460</v>
      </c>
      <c r="F155" s="911">
        <f t="shared" si="16"/>
        <v>44465</v>
      </c>
      <c r="G155" s="912">
        <f t="shared" si="16"/>
        <v>44497</v>
      </c>
    </row>
    <row r="156" s="883" customFormat="1" ht="15.75" customHeight="1" spans="1:7">
      <c r="A156" s="901"/>
      <c r="B156" s="933"/>
      <c r="C156" s="933"/>
      <c r="D156" s="967"/>
      <c r="E156" s="964"/>
      <c r="F156" s="964"/>
      <c r="G156" s="964"/>
    </row>
    <row r="157" s="883" customFormat="1" ht="15.75" customHeight="1" spans="1:7">
      <c r="A157" s="940"/>
      <c r="B157" s="940"/>
      <c r="C157" s="941"/>
      <c r="D157" s="942"/>
      <c r="E157" s="943"/>
      <c r="F157" s="940"/>
      <c r="G157" s="940"/>
    </row>
    <row r="158" s="883" customFormat="1" ht="15.75" customHeight="1" spans="1:7">
      <c r="A158" s="944" t="s">
        <v>127</v>
      </c>
      <c r="B158" s="902" t="s">
        <v>5</v>
      </c>
      <c r="C158" s="902" t="s">
        <v>6</v>
      </c>
      <c r="D158" s="903" t="s">
        <v>7</v>
      </c>
      <c r="E158" s="904" t="s">
        <v>8</v>
      </c>
      <c r="F158" s="904" t="s">
        <v>8</v>
      </c>
      <c r="G158" s="904" t="s">
        <v>128</v>
      </c>
    </row>
    <row r="159" s="883" customFormat="1" ht="15.75" customHeight="1" spans="1:7">
      <c r="A159" s="944"/>
      <c r="B159" s="905"/>
      <c r="C159" s="905"/>
      <c r="D159" s="906"/>
      <c r="E159" s="904" t="s">
        <v>9</v>
      </c>
      <c r="F159" s="904" t="s">
        <v>10</v>
      </c>
      <c r="G159" s="904" t="s">
        <v>11</v>
      </c>
    </row>
    <row r="160" s="883" customFormat="1" ht="15.75" customHeight="1" spans="1:7">
      <c r="A160" s="944"/>
      <c r="B160" s="908" t="s">
        <v>12</v>
      </c>
      <c r="C160" s="909" t="s">
        <v>13</v>
      </c>
      <c r="D160" s="910" t="s">
        <v>14</v>
      </c>
      <c r="E160" s="911">
        <v>44441</v>
      </c>
      <c r="F160" s="911">
        <f>E160+5</f>
        <v>44446</v>
      </c>
      <c r="G160" s="912">
        <f>F160+34</f>
        <v>44480</v>
      </c>
    </row>
    <row r="161" s="883" customFormat="1" ht="15.75" customHeight="1" spans="1:7">
      <c r="A161" s="944"/>
      <c r="B161" s="908" t="s">
        <v>15</v>
      </c>
      <c r="C161" s="908" t="s">
        <v>16</v>
      </c>
      <c r="D161" s="913"/>
      <c r="E161" s="914">
        <f t="shared" ref="E161:G164" si="17">E160+7</f>
        <v>44448</v>
      </c>
      <c r="F161" s="911">
        <f t="shared" si="17"/>
        <v>44453</v>
      </c>
      <c r="G161" s="912">
        <f t="shared" si="17"/>
        <v>44487</v>
      </c>
    </row>
    <row r="162" s="883" customFormat="1" ht="15.75" customHeight="1" spans="1:7">
      <c r="A162" s="944"/>
      <c r="B162" s="908" t="s">
        <v>17</v>
      </c>
      <c r="C162" s="915" t="s">
        <v>13</v>
      </c>
      <c r="D162" s="913"/>
      <c r="E162" s="914">
        <f t="shared" si="17"/>
        <v>44455</v>
      </c>
      <c r="F162" s="911">
        <f t="shared" si="17"/>
        <v>44460</v>
      </c>
      <c r="G162" s="912">
        <f t="shared" si="17"/>
        <v>44494</v>
      </c>
    </row>
    <row r="163" s="883" customFormat="1" ht="15.75" customHeight="1" spans="1:7">
      <c r="A163" s="944"/>
      <c r="B163" s="908" t="s">
        <v>18</v>
      </c>
      <c r="C163" s="915" t="s">
        <v>13</v>
      </c>
      <c r="D163" s="913"/>
      <c r="E163" s="914">
        <f t="shared" si="17"/>
        <v>44462</v>
      </c>
      <c r="F163" s="911">
        <f t="shared" si="17"/>
        <v>44467</v>
      </c>
      <c r="G163" s="912">
        <f t="shared" si="17"/>
        <v>44501</v>
      </c>
    </row>
    <row r="164" s="883" customFormat="1" ht="15.75" customHeight="1" spans="1:7">
      <c r="A164" s="944"/>
      <c r="B164" s="908" t="s">
        <v>19</v>
      </c>
      <c r="C164" s="915" t="s">
        <v>20</v>
      </c>
      <c r="D164" s="917"/>
      <c r="E164" s="914">
        <f t="shared" si="17"/>
        <v>44469</v>
      </c>
      <c r="F164" s="911">
        <f t="shared" si="17"/>
        <v>44474</v>
      </c>
      <c r="G164" s="912">
        <f t="shared" si="17"/>
        <v>44508</v>
      </c>
    </row>
    <row r="165" s="883" customFormat="1" ht="15.75" customHeight="1" spans="1:7">
      <c r="A165" s="944"/>
      <c r="B165" s="941"/>
      <c r="C165" s="941"/>
      <c r="D165" s="942"/>
      <c r="E165" s="943"/>
      <c r="F165" s="940"/>
      <c r="G165" s="940"/>
    </row>
    <row r="166" s="883" customFormat="1" ht="15.75" customHeight="1" spans="1:7">
      <c r="A166" s="968" t="s">
        <v>129</v>
      </c>
      <c r="B166" s="968"/>
      <c r="C166" s="968"/>
      <c r="D166" s="968"/>
      <c r="E166" s="968"/>
      <c r="F166" s="968"/>
      <c r="G166" s="968"/>
    </row>
    <row r="167" s="883" customFormat="1" ht="15.75" customHeight="1" spans="1:7">
      <c r="A167" s="899"/>
      <c r="B167" s="899"/>
      <c r="C167" s="969"/>
      <c r="D167" s="970"/>
      <c r="E167" s="897"/>
      <c r="F167" s="899"/>
      <c r="G167" s="899"/>
    </row>
    <row r="168" s="883" customFormat="1" ht="15.75" customHeight="1" spans="1:7">
      <c r="A168" s="944" t="s">
        <v>130</v>
      </c>
      <c r="B168" s="902" t="s">
        <v>5</v>
      </c>
      <c r="C168" s="902" t="s">
        <v>6</v>
      </c>
      <c r="D168" s="903" t="s">
        <v>7</v>
      </c>
      <c r="E168" s="904" t="s">
        <v>8</v>
      </c>
      <c r="F168" s="904" t="s">
        <v>8</v>
      </c>
      <c r="G168" s="902" t="s">
        <v>83</v>
      </c>
    </row>
    <row r="169" s="883" customFormat="1" ht="15.75" customHeight="1" spans="1:7">
      <c r="A169" s="944"/>
      <c r="B169" s="905"/>
      <c r="C169" s="905"/>
      <c r="D169" s="906"/>
      <c r="E169" s="905" t="s">
        <v>9</v>
      </c>
      <c r="F169" s="949" t="s">
        <v>10</v>
      </c>
      <c r="G169" s="904" t="s">
        <v>11</v>
      </c>
    </row>
    <row r="170" s="883" customFormat="1" ht="15.75" customHeight="1" spans="1:7">
      <c r="A170" s="944"/>
      <c r="B170" s="908" t="s">
        <v>12</v>
      </c>
      <c r="C170" s="909" t="s">
        <v>13</v>
      </c>
      <c r="D170" s="910" t="s">
        <v>14</v>
      </c>
      <c r="E170" s="911">
        <v>44441</v>
      </c>
      <c r="F170" s="911">
        <f>E170+5</f>
        <v>44446</v>
      </c>
      <c r="G170" s="912">
        <f>F170+38</f>
        <v>44484</v>
      </c>
    </row>
    <row r="171" s="883" customFormat="1" ht="15.75" customHeight="1" spans="1:7">
      <c r="A171" s="944"/>
      <c r="B171" s="908" t="s">
        <v>15</v>
      </c>
      <c r="C171" s="908" t="s">
        <v>16</v>
      </c>
      <c r="D171" s="913"/>
      <c r="E171" s="914">
        <f t="shared" ref="E171:G174" si="18">E170+7</f>
        <v>44448</v>
      </c>
      <c r="F171" s="911">
        <f t="shared" si="18"/>
        <v>44453</v>
      </c>
      <c r="G171" s="912">
        <f t="shared" si="18"/>
        <v>44491</v>
      </c>
    </row>
    <row r="172" s="883" customFormat="1" ht="15.75" customHeight="1" spans="1:7">
      <c r="A172" s="944"/>
      <c r="B172" s="908" t="s">
        <v>17</v>
      </c>
      <c r="C172" s="915" t="s">
        <v>13</v>
      </c>
      <c r="D172" s="913"/>
      <c r="E172" s="914">
        <f t="shared" si="18"/>
        <v>44455</v>
      </c>
      <c r="F172" s="911">
        <f t="shared" si="18"/>
        <v>44460</v>
      </c>
      <c r="G172" s="912">
        <f t="shared" si="18"/>
        <v>44498</v>
      </c>
    </row>
    <row r="173" s="883" customFormat="1" ht="15.75" customHeight="1" spans="1:7">
      <c r="A173" s="944"/>
      <c r="B173" s="908" t="s">
        <v>18</v>
      </c>
      <c r="C173" s="915" t="s">
        <v>13</v>
      </c>
      <c r="D173" s="913"/>
      <c r="E173" s="914">
        <f t="shared" si="18"/>
        <v>44462</v>
      </c>
      <c r="F173" s="911">
        <f t="shared" si="18"/>
        <v>44467</v>
      </c>
      <c r="G173" s="912">
        <f t="shared" si="18"/>
        <v>44505</v>
      </c>
    </row>
    <row r="174" s="883" customFormat="1" ht="15.75" customHeight="1" spans="1:7">
      <c r="A174" s="944"/>
      <c r="B174" s="908" t="s">
        <v>19</v>
      </c>
      <c r="C174" s="915" t="s">
        <v>20</v>
      </c>
      <c r="D174" s="917"/>
      <c r="E174" s="914">
        <f t="shared" si="18"/>
        <v>44469</v>
      </c>
      <c r="F174" s="911">
        <f t="shared" si="18"/>
        <v>44474</v>
      </c>
      <c r="G174" s="912">
        <f t="shared" si="18"/>
        <v>44512</v>
      </c>
    </row>
    <row r="175" s="883" customFormat="1" ht="15.75" customHeight="1" spans="1:7">
      <c r="A175" s="944"/>
      <c r="B175" s="941"/>
      <c r="C175" s="941"/>
      <c r="D175" s="951"/>
      <c r="E175" s="943"/>
      <c r="F175" s="940"/>
      <c r="G175" s="940"/>
    </row>
    <row r="176" s="883" customFormat="1" ht="15.75" customHeight="1" spans="1:7">
      <c r="A176" s="940"/>
      <c r="B176" s="940"/>
      <c r="C176" s="941"/>
      <c r="D176" s="942"/>
      <c r="E176" s="943"/>
      <c r="F176" s="940"/>
      <c r="G176" s="940"/>
    </row>
    <row r="177" s="883" customFormat="1" ht="15.75" customHeight="1" spans="1:7">
      <c r="A177" s="944" t="s">
        <v>131</v>
      </c>
      <c r="B177" s="902" t="s">
        <v>5</v>
      </c>
      <c r="C177" s="902" t="s">
        <v>6</v>
      </c>
      <c r="D177" s="903" t="s">
        <v>7</v>
      </c>
      <c r="E177" s="904" t="s">
        <v>8</v>
      </c>
      <c r="F177" s="904" t="s">
        <v>8</v>
      </c>
      <c r="G177" s="902" t="s">
        <v>83</v>
      </c>
    </row>
    <row r="178" s="883" customFormat="1" ht="15.75" customHeight="1" spans="1:7">
      <c r="A178" s="944"/>
      <c r="B178" s="905"/>
      <c r="C178" s="905"/>
      <c r="D178" s="906"/>
      <c r="E178" s="905" t="s">
        <v>9</v>
      </c>
      <c r="F178" s="949" t="s">
        <v>10</v>
      </c>
      <c r="G178" s="904" t="s">
        <v>11</v>
      </c>
    </row>
    <row r="179" s="883" customFormat="1" ht="15.75" customHeight="1" spans="1:7">
      <c r="A179" s="944"/>
      <c r="B179" s="908" t="s">
        <v>12</v>
      </c>
      <c r="C179" s="909" t="s">
        <v>13</v>
      </c>
      <c r="D179" s="910" t="s">
        <v>14</v>
      </c>
      <c r="E179" s="911">
        <v>44441</v>
      </c>
      <c r="F179" s="911">
        <f>E179+5</f>
        <v>44446</v>
      </c>
      <c r="G179" s="912">
        <f>F179+37</f>
        <v>44483</v>
      </c>
    </row>
    <row r="180" s="883" customFormat="1" ht="15.75" customHeight="1" spans="1:7">
      <c r="A180" s="944"/>
      <c r="B180" s="908" t="s">
        <v>15</v>
      </c>
      <c r="C180" s="908" t="s">
        <v>16</v>
      </c>
      <c r="D180" s="913"/>
      <c r="E180" s="914">
        <f t="shared" ref="E180:G183" si="19">E179+7</f>
        <v>44448</v>
      </c>
      <c r="F180" s="911">
        <f t="shared" si="19"/>
        <v>44453</v>
      </c>
      <c r="G180" s="912">
        <f t="shared" si="19"/>
        <v>44490</v>
      </c>
    </row>
    <row r="181" s="883" customFormat="1" ht="15.75" customHeight="1" spans="1:7">
      <c r="A181" s="944"/>
      <c r="B181" s="908" t="s">
        <v>17</v>
      </c>
      <c r="C181" s="915" t="s">
        <v>13</v>
      </c>
      <c r="D181" s="913"/>
      <c r="E181" s="914">
        <f t="shared" si="19"/>
        <v>44455</v>
      </c>
      <c r="F181" s="911">
        <f t="shared" si="19"/>
        <v>44460</v>
      </c>
      <c r="G181" s="912">
        <f t="shared" si="19"/>
        <v>44497</v>
      </c>
    </row>
    <row r="182" s="883" customFormat="1" ht="15.75" customHeight="1" spans="1:7">
      <c r="A182" s="944"/>
      <c r="B182" s="908" t="s">
        <v>18</v>
      </c>
      <c r="C182" s="915" t="s">
        <v>13</v>
      </c>
      <c r="D182" s="913"/>
      <c r="E182" s="914">
        <f t="shared" si="19"/>
        <v>44462</v>
      </c>
      <c r="F182" s="911">
        <f t="shared" si="19"/>
        <v>44467</v>
      </c>
      <c r="G182" s="912">
        <f t="shared" si="19"/>
        <v>44504</v>
      </c>
    </row>
    <row r="183" s="883" customFormat="1" ht="15.75" customHeight="1" spans="1:7">
      <c r="A183" s="944"/>
      <c r="B183" s="908" t="s">
        <v>19</v>
      </c>
      <c r="C183" s="915" t="s">
        <v>20</v>
      </c>
      <c r="D183" s="917"/>
      <c r="E183" s="914">
        <f t="shared" si="19"/>
        <v>44469</v>
      </c>
      <c r="F183" s="911">
        <f t="shared" si="19"/>
        <v>44474</v>
      </c>
      <c r="G183" s="912">
        <f t="shared" si="19"/>
        <v>44511</v>
      </c>
    </row>
    <row r="184" s="883" customFormat="1" ht="15.75" customHeight="1" spans="1:7">
      <c r="A184" s="944"/>
      <c r="B184" s="933"/>
      <c r="C184" s="933"/>
      <c r="D184" s="938"/>
      <c r="E184" s="950"/>
      <c r="F184" s="939"/>
      <c r="G184" s="932"/>
    </row>
    <row r="185" s="883" customFormat="1" ht="15.75" customHeight="1" spans="1:7">
      <c r="A185" s="940"/>
      <c r="B185" s="940"/>
      <c r="C185" s="941"/>
      <c r="D185" s="942"/>
      <c r="E185" s="943"/>
      <c r="F185" s="940"/>
      <c r="G185" s="940"/>
    </row>
    <row r="186" s="883" customFormat="1" ht="15.75" customHeight="1" spans="1:7">
      <c r="A186" s="944" t="s">
        <v>132</v>
      </c>
      <c r="B186" s="902" t="s">
        <v>5</v>
      </c>
      <c r="C186" s="902" t="s">
        <v>6</v>
      </c>
      <c r="D186" s="903" t="s">
        <v>7</v>
      </c>
      <c r="E186" s="904" t="s">
        <v>8</v>
      </c>
      <c r="F186" s="904" t="s">
        <v>8</v>
      </c>
      <c r="G186" s="902" t="s">
        <v>126</v>
      </c>
    </row>
    <row r="187" s="883" customFormat="1" ht="15.75" customHeight="1" spans="1:7">
      <c r="A187" s="944"/>
      <c r="B187" s="905"/>
      <c r="C187" s="905"/>
      <c r="D187" s="906"/>
      <c r="E187" s="905" t="s">
        <v>9</v>
      </c>
      <c r="F187" s="945" t="s">
        <v>10</v>
      </c>
      <c r="G187" s="904" t="s">
        <v>11</v>
      </c>
    </row>
    <row r="188" s="883" customFormat="1" ht="15.75" customHeight="1" spans="1:7">
      <c r="A188" s="944"/>
      <c r="B188" s="908" t="s">
        <v>12</v>
      </c>
      <c r="C188" s="909" t="s">
        <v>13</v>
      </c>
      <c r="D188" s="910" t="s">
        <v>133</v>
      </c>
      <c r="E188" s="911">
        <v>44441</v>
      </c>
      <c r="F188" s="911">
        <f>E188+5</f>
        <v>44446</v>
      </c>
      <c r="G188" s="912">
        <f>F188+34</f>
        <v>44480</v>
      </c>
    </row>
    <row r="189" s="883" customFormat="1" ht="15.75" customHeight="1" spans="1:7">
      <c r="A189" s="944"/>
      <c r="B189" s="908" t="s">
        <v>15</v>
      </c>
      <c r="C189" s="908" t="s">
        <v>16</v>
      </c>
      <c r="D189" s="913"/>
      <c r="E189" s="914">
        <f t="shared" ref="E189:G192" si="20">E188+7</f>
        <v>44448</v>
      </c>
      <c r="F189" s="911">
        <f t="shared" si="20"/>
        <v>44453</v>
      </c>
      <c r="G189" s="912">
        <f t="shared" si="20"/>
        <v>44487</v>
      </c>
    </row>
    <row r="190" s="883" customFormat="1" ht="15.75" customHeight="1" spans="1:7">
      <c r="A190" s="944"/>
      <c r="B190" s="908" t="s">
        <v>17</v>
      </c>
      <c r="C190" s="915" t="s">
        <v>13</v>
      </c>
      <c r="D190" s="913"/>
      <c r="E190" s="914">
        <f t="shared" si="20"/>
        <v>44455</v>
      </c>
      <c r="F190" s="911">
        <f t="shared" si="20"/>
        <v>44460</v>
      </c>
      <c r="G190" s="912">
        <f t="shared" si="20"/>
        <v>44494</v>
      </c>
    </row>
    <row r="191" s="883" customFormat="1" ht="15.75" customHeight="1" spans="1:7">
      <c r="A191" s="944"/>
      <c r="B191" s="908" t="s">
        <v>18</v>
      </c>
      <c r="C191" s="915" t="s">
        <v>13</v>
      </c>
      <c r="D191" s="913"/>
      <c r="E191" s="914">
        <f t="shared" si="20"/>
        <v>44462</v>
      </c>
      <c r="F191" s="911">
        <f t="shared" si="20"/>
        <v>44467</v>
      </c>
      <c r="G191" s="912">
        <f t="shared" si="20"/>
        <v>44501</v>
      </c>
    </row>
    <row r="192" s="883" customFormat="1" ht="15.75" customHeight="1" spans="1:7">
      <c r="A192" s="944"/>
      <c r="B192" s="908" t="s">
        <v>19</v>
      </c>
      <c r="C192" s="915" t="s">
        <v>20</v>
      </c>
      <c r="D192" s="917"/>
      <c r="E192" s="914">
        <f t="shared" si="20"/>
        <v>44469</v>
      </c>
      <c r="F192" s="911">
        <f t="shared" si="20"/>
        <v>44474</v>
      </c>
      <c r="G192" s="912">
        <f t="shared" si="20"/>
        <v>44508</v>
      </c>
    </row>
    <row r="193" s="883" customFormat="1" ht="15.75" customHeight="1" spans="1:7">
      <c r="A193" s="944"/>
      <c r="B193" s="971"/>
      <c r="C193" s="971"/>
      <c r="D193" s="938"/>
      <c r="E193" s="955"/>
      <c r="F193" s="932"/>
      <c r="G193" s="932"/>
    </row>
    <row r="194" s="883" customFormat="1" ht="15.75" customHeight="1" spans="1:7">
      <c r="A194" s="944"/>
      <c r="B194" s="941"/>
      <c r="C194" s="941"/>
      <c r="D194" s="942"/>
      <c r="E194" s="943"/>
      <c r="F194" s="940"/>
      <c r="G194" s="940"/>
    </row>
    <row r="195" s="883" customFormat="1" ht="15.75" customHeight="1" spans="1:7">
      <c r="A195" s="940"/>
      <c r="B195" s="940"/>
      <c r="C195" s="941"/>
      <c r="D195" s="942"/>
      <c r="E195" s="943"/>
      <c r="F195" s="940"/>
      <c r="G195" s="940"/>
    </row>
    <row r="196" s="883" customFormat="1" ht="15.75" customHeight="1" spans="1:7">
      <c r="A196" s="944" t="s">
        <v>134</v>
      </c>
      <c r="B196" s="902" t="s">
        <v>5</v>
      </c>
      <c r="C196" s="902" t="s">
        <v>6</v>
      </c>
      <c r="D196" s="903" t="s">
        <v>7</v>
      </c>
      <c r="E196" s="904" t="s">
        <v>8</v>
      </c>
      <c r="F196" s="904" t="s">
        <v>8</v>
      </c>
      <c r="G196" s="902" t="s">
        <v>126</v>
      </c>
    </row>
    <row r="197" s="883" customFormat="1" ht="15.75" customHeight="1" spans="1:7">
      <c r="A197" s="944"/>
      <c r="B197" s="905"/>
      <c r="C197" s="905"/>
      <c r="D197" s="906"/>
      <c r="E197" s="905" t="s">
        <v>9</v>
      </c>
      <c r="F197" s="945" t="s">
        <v>10</v>
      </c>
      <c r="G197" s="904" t="s">
        <v>11</v>
      </c>
    </row>
    <row r="198" s="883" customFormat="1" ht="15.75" customHeight="1" spans="1:7">
      <c r="A198" s="944"/>
      <c r="B198" s="908" t="s">
        <v>12</v>
      </c>
      <c r="C198" s="909" t="s">
        <v>13</v>
      </c>
      <c r="D198" s="910" t="s">
        <v>14</v>
      </c>
      <c r="E198" s="911">
        <v>44441</v>
      </c>
      <c r="F198" s="911">
        <f>E198+5</f>
        <v>44446</v>
      </c>
      <c r="G198" s="912">
        <f>F198+35</f>
        <v>44481</v>
      </c>
    </row>
    <row r="199" s="883" customFormat="1" ht="15.75" customHeight="1" spans="1:7">
      <c r="A199" s="944"/>
      <c r="B199" s="908" t="s">
        <v>15</v>
      </c>
      <c r="C199" s="908" t="s">
        <v>16</v>
      </c>
      <c r="D199" s="913"/>
      <c r="E199" s="914">
        <f t="shared" ref="E199:G202" si="21">E198+7</f>
        <v>44448</v>
      </c>
      <c r="F199" s="911">
        <f t="shared" si="21"/>
        <v>44453</v>
      </c>
      <c r="G199" s="912">
        <f t="shared" si="21"/>
        <v>44488</v>
      </c>
    </row>
    <row r="200" s="883" customFormat="1" ht="15.75" customHeight="1" spans="1:7">
      <c r="A200" s="944"/>
      <c r="B200" s="908" t="s">
        <v>17</v>
      </c>
      <c r="C200" s="915" t="s">
        <v>13</v>
      </c>
      <c r="D200" s="913"/>
      <c r="E200" s="914">
        <f t="shared" si="21"/>
        <v>44455</v>
      </c>
      <c r="F200" s="911">
        <f t="shared" si="21"/>
        <v>44460</v>
      </c>
      <c r="G200" s="912">
        <f t="shared" si="21"/>
        <v>44495</v>
      </c>
    </row>
    <row r="201" s="883" customFormat="1" ht="15.75" customHeight="1" spans="1:7">
      <c r="A201" s="944"/>
      <c r="B201" s="908" t="s">
        <v>18</v>
      </c>
      <c r="C201" s="915" t="s">
        <v>13</v>
      </c>
      <c r="D201" s="913"/>
      <c r="E201" s="914">
        <f t="shared" si="21"/>
        <v>44462</v>
      </c>
      <c r="F201" s="911">
        <f t="shared" si="21"/>
        <v>44467</v>
      </c>
      <c r="G201" s="912">
        <f t="shared" si="21"/>
        <v>44502</v>
      </c>
    </row>
    <row r="202" s="883" customFormat="1" ht="15.75" customHeight="1" spans="1:7">
      <c r="A202" s="944"/>
      <c r="B202" s="908" t="s">
        <v>19</v>
      </c>
      <c r="C202" s="915" t="s">
        <v>20</v>
      </c>
      <c r="D202" s="917"/>
      <c r="E202" s="914">
        <f t="shared" si="21"/>
        <v>44469</v>
      </c>
      <c r="F202" s="911">
        <f t="shared" si="21"/>
        <v>44474</v>
      </c>
      <c r="G202" s="912">
        <f t="shared" si="21"/>
        <v>44509</v>
      </c>
    </row>
    <row r="203" s="883" customFormat="1" ht="15.75" customHeight="1" spans="1:7">
      <c r="A203" s="972"/>
      <c r="B203" s="969"/>
      <c r="C203" s="969"/>
      <c r="D203" s="970"/>
      <c r="E203" s="897"/>
      <c r="F203" s="899"/>
      <c r="G203" s="899"/>
    </row>
    <row r="204" s="883" customFormat="1" ht="15.75" customHeight="1" spans="1:7">
      <c r="A204" s="968" t="s">
        <v>135</v>
      </c>
      <c r="B204" s="968"/>
      <c r="C204" s="968"/>
      <c r="D204" s="968"/>
      <c r="E204" s="968"/>
      <c r="F204" s="968"/>
      <c r="G204" s="968"/>
    </row>
    <row r="205" s="883" customFormat="1" ht="15.75" customHeight="1" spans="1:7">
      <c r="A205" s="940"/>
      <c r="B205" s="940"/>
      <c r="C205" s="969"/>
      <c r="D205" s="970"/>
      <c r="E205" s="897"/>
      <c r="F205" s="899"/>
      <c r="G205" s="899"/>
    </row>
    <row r="206" s="883" customFormat="1" ht="15.75" customHeight="1" spans="1:7">
      <c r="A206" s="944" t="s">
        <v>136</v>
      </c>
      <c r="B206" s="920" t="s">
        <v>5</v>
      </c>
      <c r="C206" s="920" t="s">
        <v>6</v>
      </c>
      <c r="D206" s="921" t="s">
        <v>7</v>
      </c>
      <c r="E206" s="904" t="s">
        <v>8</v>
      </c>
      <c r="F206" s="904" t="s">
        <v>8</v>
      </c>
      <c r="G206" s="904" t="s">
        <v>136</v>
      </c>
    </row>
    <row r="207" s="883" customFormat="1" ht="15.75" customHeight="1" spans="1:7">
      <c r="A207" s="944"/>
      <c r="B207" s="922"/>
      <c r="C207" s="922"/>
      <c r="D207" s="923"/>
      <c r="E207" s="904" t="s">
        <v>9</v>
      </c>
      <c r="F207" s="904" t="s">
        <v>10</v>
      </c>
      <c r="G207" s="904" t="s">
        <v>11</v>
      </c>
    </row>
    <row r="208" s="883" customFormat="1" ht="15.75" customHeight="1" spans="1:7">
      <c r="A208" s="944"/>
      <c r="B208" s="960" t="s">
        <v>137</v>
      </c>
      <c r="C208" s="973" t="s">
        <v>138</v>
      </c>
      <c r="D208" s="924" t="s">
        <v>139</v>
      </c>
      <c r="E208" s="974">
        <v>44436</v>
      </c>
      <c r="F208" s="974">
        <f>E208+4</f>
        <v>44440</v>
      </c>
      <c r="G208" s="912">
        <f>F208+26</f>
        <v>44466</v>
      </c>
    </row>
    <row r="209" s="883" customFormat="1" ht="15.75" customHeight="1" spans="1:7">
      <c r="A209" s="944"/>
      <c r="B209" s="960" t="s">
        <v>99</v>
      </c>
      <c r="C209" s="973"/>
      <c r="D209" s="925"/>
      <c r="E209" s="974">
        <f t="shared" ref="E209:G212" si="22">E208+7</f>
        <v>44443</v>
      </c>
      <c r="F209" s="974">
        <f t="shared" si="22"/>
        <v>44447</v>
      </c>
      <c r="G209" s="912">
        <f t="shared" si="22"/>
        <v>44473</v>
      </c>
    </row>
    <row r="210" s="883" customFormat="1" ht="15.75" customHeight="1" spans="1:7">
      <c r="A210" s="944"/>
      <c r="B210" s="960" t="s">
        <v>140</v>
      </c>
      <c r="C210" s="973" t="s">
        <v>141</v>
      </c>
      <c r="D210" s="925"/>
      <c r="E210" s="974">
        <f t="shared" si="22"/>
        <v>44450</v>
      </c>
      <c r="F210" s="974">
        <f t="shared" si="22"/>
        <v>44454</v>
      </c>
      <c r="G210" s="912">
        <f t="shared" si="22"/>
        <v>44480</v>
      </c>
    </row>
    <row r="211" s="883" customFormat="1" ht="15.75" customHeight="1" spans="1:7">
      <c r="A211" s="944"/>
      <c r="B211" s="961" t="s">
        <v>142</v>
      </c>
      <c r="C211" s="973" t="s">
        <v>143</v>
      </c>
      <c r="D211" s="925"/>
      <c r="E211" s="974">
        <f t="shared" si="22"/>
        <v>44457</v>
      </c>
      <c r="F211" s="974">
        <f t="shared" si="22"/>
        <v>44461</v>
      </c>
      <c r="G211" s="912">
        <f t="shared" si="22"/>
        <v>44487</v>
      </c>
    </row>
    <row r="212" s="883" customFormat="1" ht="15.75" customHeight="1" spans="1:7">
      <c r="A212" s="944"/>
      <c r="B212" s="961" t="s">
        <v>144</v>
      </c>
      <c r="C212" s="973" t="s">
        <v>145</v>
      </c>
      <c r="D212" s="928"/>
      <c r="E212" s="974">
        <f t="shared" si="22"/>
        <v>44464</v>
      </c>
      <c r="F212" s="974">
        <f t="shared" si="22"/>
        <v>44468</v>
      </c>
      <c r="G212" s="912">
        <f t="shared" si="22"/>
        <v>44494</v>
      </c>
    </row>
    <row r="213" s="883" customFormat="1" ht="15.75" customHeight="1" spans="1:7">
      <c r="A213" s="944"/>
      <c r="B213" s="964"/>
      <c r="C213" s="975"/>
      <c r="D213" s="930"/>
      <c r="E213" s="976"/>
      <c r="F213" s="976"/>
      <c r="G213" s="932"/>
    </row>
    <row r="214" s="883" customFormat="1" ht="15.75" customHeight="1" spans="1:7">
      <c r="A214" s="944"/>
      <c r="B214" s="941"/>
      <c r="C214" s="941"/>
      <c r="D214" s="942"/>
      <c r="E214" s="943"/>
      <c r="F214" s="940"/>
      <c r="G214" s="940"/>
    </row>
    <row r="215" s="883" customFormat="1" ht="15.75" customHeight="1" spans="1:7">
      <c r="A215" s="944"/>
      <c r="B215" s="902" t="s">
        <v>5</v>
      </c>
      <c r="C215" s="902" t="s">
        <v>6</v>
      </c>
      <c r="D215" s="903" t="s">
        <v>7</v>
      </c>
      <c r="E215" s="904" t="s">
        <v>8</v>
      </c>
      <c r="F215" s="904" t="s">
        <v>8</v>
      </c>
      <c r="G215" s="902" t="s">
        <v>136</v>
      </c>
    </row>
    <row r="216" s="883" customFormat="1" ht="15.75" customHeight="1" spans="1:7">
      <c r="A216" s="944"/>
      <c r="B216" s="905"/>
      <c r="C216" s="905"/>
      <c r="D216" s="906"/>
      <c r="E216" s="905" t="s">
        <v>9</v>
      </c>
      <c r="F216" s="945" t="s">
        <v>10</v>
      </c>
      <c r="G216" s="904" t="s">
        <v>11</v>
      </c>
    </row>
    <row r="217" s="883" customFormat="1" ht="15.75" customHeight="1" spans="1:7">
      <c r="A217" s="944"/>
      <c r="B217" s="960" t="s">
        <v>146</v>
      </c>
      <c r="C217" s="977" t="s">
        <v>147</v>
      </c>
      <c r="D217" s="910" t="s">
        <v>148</v>
      </c>
      <c r="E217" s="978">
        <v>44436</v>
      </c>
      <c r="F217" s="978">
        <f>E217+4</f>
        <v>44440</v>
      </c>
      <c r="G217" s="912">
        <f>F217+29</f>
        <v>44469</v>
      </c>
    </row>
    <row r="218" s="883" customFormat="1" ht="15.75" customHeight="1" spans="1:7">
      <c r="A218" s="944"/>
      <c r="B218" s="960" t="s">
        <v>149</v>
      </c>
      <c r="C218" s="977" t="s">
        <v>150</v>
      </c>
      <c r="D218" s="913"/>
      <c r="E218" s="978">
        <f>E217+7</f>
        <v>44443</v>
      </c>
      <c r="F218" s="978">
        <f t="shared" ref="E218:G220" si="23">F217+7</f>
        <v>44447</v>
      </c>
      <c r="G218" s="912">
        <f t="shared" si="23"/>
        <v>44476</v>
      </c>
    </row>
    <row r="219" s="883" customFormat="1" ht="15.75" customHeight="1" spans="1:7">
      <c r="A219" s="944"/>
      <c r="B219" s="960" t="s">
        <v>151</v>
      </c>
      <c r="C219" s="977" t="s">
        <v>152</v>
      </c>
      <c r="D219" s="913"/>
      <c r="E219" s="978">
        <f t="shared" si="23"/>
        <v>44450</v>
      </c>
      <c r="F219" s="978">
        <f t="shared" si="23"/>
        <v>44454</v>
      </c>
      <c r="G219" s="912">
        <f t="shared" si="23"/>
        <v>44483</v>
      </c>
    </row>
    <row r="220" s="883" customFormat="1" ht="15.75" customHeight="1" spans="1:7">
      <c r="A220" s="944"/>
      <c r="B220" s="960" t="s">
        <v>153</v>
      </c>
      <c r="C220" s="977" t="s">
        <v>154</v>
      </c>
      <c r="D220" s="913"/>
      <c r="E220" s="978">
        <f t="shared" si="23"/>
        <v>44457</v>
      </c>
      <c r="F220" s="978">
        <f t="shared" si="23"/>
        <v>44461</v>
      </c>
      <c r="G220" s="912">
        <f t="shared" si="23"/>
        <v>44490</v>
      </c>
    </row>
    <row r="221" s="883" customFormat="1" ht="15.75" customHeight="1" spans="1:7">
      <c r="A221" s="944"/>
      <c r="B221" s="961" t="s">
        <v>99</v>
      </c>
      <c r="C221" s="977" t="s">
        <v>155</v>
      </c>
      <c r="D221" s="917"/>
      <c r="E221" s="978">
        <f t="shared" ref="E221:G221" si="24">E220+7</f>
        <v>44464</v>
      </c>
      <c r="F221" s="978">
        <f t="shared" si="24"/>
        <v>44468</v>
      </c>
      <c r="G221" s="912">
        <f t="shared" si="24"/>
        <v>44497</v>
      </c>
    </row>
    <row r="222" s="883" customFormat="1" ht="15.75" customHeight="1" spans="1:7">
      <c r="A222" s="944"/>
      <c r="B222" s="933"/>
      <c r="C222" s="933"/>
      <c r="D222" s="938"/>
      <c r="E222" s="955"/>
      <c r="F222" s="932"/>
      <c r="G222" s="932"/>
    </row>
    <row r="223" s="883" customFormat="1" ht="15.75" customHeight="1" spans="1:7">
      <c r="A223" s="940"/>
      <c r="B223" s="940"/>
      <c r="C223" s="941"/>
      <c r="D223" s="942"/>
      <c r="E223" s="943"/>
      <c r="F223" s="940"/>
      <c r="G223" s="940"/>
    </row>
    <row r="224" s="883" customFormat="1" ht="15.75" customHeight="1" spans="1:7">
      <c r="A224" s="944" t="s">
        <v>156</v>
      </c>
      <c r="B224" s="902" t="s">
        <v>5</v>
      </c>
      <c r="C224" s="902" t="s">
        <v>6</v>
      </c>
      <c r="D224" s="903" t="s">
        <v>7</v>
      </c>
      <c r="E224" s="904" t="s">
        <v>8</v>
      </c>
      <c r="F224" s="904" t="s">
        <v>8</v>
      </c>
      <c r="G224" s="902" t="s">
        <v>156</v>
      </c>
    </row>
    <row r="225" s="883" customFormat="1" ht="15.75" customHeight="1" spans="1:7">
      <c r="A225" s="944"/>
      <c r="B225" s="905"/>
      <c r="C225" s="905"/>
      <c r="D225" s="906"/>
      <c r="E225" s="905" t="s">
        <v>9</v>
      </c>
      <c r="F225" s="945" t="s">
        <v>10</v>
      </c>
      <c r="G225" s="904" t="s">
        <v>11</v>
      </c>
    </row>
    <row r="226" s="883" customFormat="1" ht="15.75" customHeight="1" spans="1:7">
      <c r="A226" s="944"/>
      <c r="B226" s="948" t="s">
        <v>157</v>
      </c>
      <c r="C226" s="948"/>
      <c r="D226" s="910" t="s">
        <v>158</v>
      </c>
      <c r="E226" s="911">
        <v>44437</v>
      </c>
      <c r="F226" s="978">
        <f>E226+4</f>
        <v>44441</v>
      </c>
      <c r="G226" s="912">
        <f>F226+25</f>
        <v>44466</v>
      </c>
    </row>
    <row r="227" s="883" customFormat="1" ht="15.75" customHeight="1" spans="1:7">
      <c r="A227" s="944"/>
      <c r="B227" s="948" t="s">
        <v>159</v>
      </c>
      <c r="C227" s="948" t="s">
        <v>160</v>
      </c>
      <c r="D227" s="913"/>
      <c r="E227" s="978">
        <f t="shared" ref="E227:G230" si="25">E226+7</f>
        <v>44444</v>
      </c>
      <c r="F227" s="978">
        <f t="shared" si="25"/>
        <v>44448</v>
      </c>
      <c r="G227" s="912">
        <f t="shared" si="25"/>
        <v>44473</v>
      </c>
    </row>
    <row r="228" s="883" customFormat="1" ht="15.75" customHeight="1" spans="1:7">
      <c r="A228" s="944"/>
      <c r="B228" s="948" t="s">
        <v>157</v>
      </c>
      <c r="C228" s="948"/>
      <c r="D228" s="913"/>
      <c r="E228" s="978">
        <f t="shared" si="25"/>
        <v>44451</v>
      </c>
      <c r="F228" s="978">
        <f t="shared" si="25"/>
        <v>44455</v>
      </c>
      <c r="G228" s="912">
        <f t="shared" si="25"/>
        <v>44480</v>
      </c>
    </row>
    <row r="229" s="883" customFormat="1" ht="15.75" customHeight="1" spans="1:7">
      <c r="A229" s="944"/>
      <c r="B229" s="948" t="s">
        <v>161</v>
      </c>
      <c r="C229" s="948" t="s">
        <v>160</v>
      </c>
      <c r="D229" s="913"/>
      <c r="E229" s="978">
        <f t="shared" si="25"/>
        <v>44458</v>
      </c>
      <c r="F229" s="978">
        <f t="shared" si="25"/>
        <v>44462</v>
      </c>
      <c r="G229" s="912">
        <f t="shared" si="25"/>
        <v>44487</v>
      </c>
    </row>
    <row r="230" s="883" customFormat="1" ht="15.75" customHeight="1" spans="1:7">
      <c r="A230" s="944"/>
      <c r="B230" s="908" t="s">
        <v>157</v>
      </c>
      <c r="C230" s="953"/>
      <c r="D230" s="917"/>
      <c r="E230" s="978">
        <f t="shared" si="25"/>
        <v>44465</v>
      </c>
      <c r="F230" s="978">
        <f t="shared" si="25"/>
        <v>44469</v>
      </c>
      <c r="G230" s="912">
        <f t="shared" si="25"/>
        <v>44494</v>
      </c>
    </row>
    <row r="231" s="883" customFormat="1" ht="15.75" customHeight="1" spans="1:7">
      <c r="A231" s="944"/>
      <c r="B231" s="941"/>
      <c r="C231" s="941"/>
      <c r="D231" s="942"/>
      <c r="E231" s="943"/>
      <c r="F231" s="940"/>
      <c r="G231" s="940"/>
    </row>
    <row r="232" s="883" customFormat="1" ht="15.75" customHeight="1" spans="1:7">
      <c r="A232" s="940"/>
      <c r="B232" s="940"/>
      <c r="C232" s="941"/>
      <c r="D232" s="942"/>
      <c r="E232" s="943"/>
      <c r="F232" s="940"/>
      <c r="G232" s="940"/>
    </row>
    <row r="233" s="883" customFormat="1" ht="15.75" customHeight="1" spans="1:7">
      <c r="A233" s="944" t="s">
        <v>162</v>
      </c>
      <c r="B233" s="920" t="s">
        <v>5</v>
      </c>
      <c r="C233" s="920" t="s">
        <v>6</v>
      </c>
      <c r="D233" s="921" t="s">
        <v>7</v>
      </c>
      <c r="E233" s="904" t="s">
        <v>8</v>
      </c>
      <c r="F233" s="904" t="s">
        <v>8</v>
      </c>
      <c r="G233" s="904" t="s">
        <v>162</v>
      </c>
    </row>
    <row r="234" s="883" customFormat="1" ht="15.75" customHeight="1" spans="1:7">
      <c r="A234" s="944"/>
      <c r="B234" s="922"/>
      <c r="C234" s="922"/>
      <c r="D234" s="923"/>
      <c r="E234" s="904" t="s">
        <v>9</v>
      </c>
      <c r="F234" s="904" t="s">
        <v>10</v>
      </c>
      <c r="G234" s="904" t="s">
        <v>11</v>
      </c>
    </row>
    <row r="235" s="883" customFormat="1" ht="15.75" customHeight="1" spans="1:7">
      <c r="A235" s="944"/>
      <c r="B235" s="962" t="s">
        <v>94</v>
      </c>
      <c r="C235" s="962" t="s">
        <v>95</v>
      </c>
      <c r="D235" s="954" t="s">
        <v>96</v>
      </c>
      <c r="E235" s="911">
        <v>44439</v>
      </c>
      <c r="F235" s="911">
        <f>E235+4</f>
        <v>44443</v>
      </c>
      <c r="G235" s="911">
        <f>F235+23</f>
        <v>44466</v>
      </c>
    </row>
    <row r="236" s="883" customFormat="1" ht="15.75" customHeight="1" spans="1:7">
      <c r="A236" s="944"/>
      <c r="B236" s="962" t="s">
        <v>97</v>
      </c>
      <c r="C236" s="962" t="s">
        <v>98</v>
      </c>
      <c r="D236" s="954"/>
      <c r="E236" s="911">
        <f t="shared" ref="E236:G239" si="26">E235+7</f>
        <v>44446</v>
      </c>
      <c r="F236" s="911">
        <f t="shared" si="26"/>
        <v>44450</v>
      </c>
      <c r="G236" s="911">
        <f t="shared" si="26"/>
        <v>44473</v>
      </c>
    </row>
    <row r="237" s="883" customFormat="1" ht="15.75" customHeight="1" spans="1:7">
      <c r="A237" s="944"/>
      <c r="B237" s="962" t="s">
        <v>99</v>
      </c>
      <c r="C237" s="962"/>
      <c r="D237" s="954"/>
      <c r="E237" s="911">
        <f t="shared" si="26"/>
        <v>44453</v>
      </c>
      <c r="F237" s="911">
        <f t="shared" si="26"/>
        <v>44457</v>
      </c>
      <c r="G237" s="911">
        <f t="shared" si="26"/>
        <v>44480</v>
      </c>
    </row>
    <row r="238" s="883" customFormat="1" ht="15.75" customHeight="1" spans="1:7">
      <c r="A238" s="944"/>
      <c r="B238" s="962" t="s">
        <v>100</v>
      </c>
      <c r="C238" s="962" t="s">
        <v>101</v>
      </c>
      <c r="D238" s="954"/>
      <c r="E238" s="911">
        <f t="shared" si="26"/>
        <v>44460</v>
      </c>
      <c r="F238" s="911">
        <f t="shared" si="26"/>
        <v>44464</v>
      </c>
      <c r="G238" s="911">
        <f t="shared" si="26"/>
        <v>44487</v>
      </c>
    </row>
    <row r="239" s="883" customFormat="1" ht="15.75" customHeight="1" spans="1:7">
      <c r="A239" s="944"/>
      <c r="B239" s="962" t="s">
        <v>102</v>
      </c>
      <c r="C239" s="962" t="s">
        <v>103</v>
      </c>
      <c r="D239" s="954"/>
      <c r="E239" s="911">
        <f t="shared" si="26"/>
        <v>44467</v>
      </c>
      <c r="F239" s="911">
        <f t="shared" si="26"/>
        <v>44471</v>
      </c>
      <c r="G239" s="911">
        <f t="shared" si="26"/>
        <v>44494</v>
      </c>
    </row>
    <row r="240" s="883" customFormat="1" ht="15.75" customHeight="1" spans="1:7">
      <c r="A240" s="944"/>
      <c r="B240" s="941"/>
      <c r="C240" s="941"/>
      <c r="D240" s="942"/>
      <c r="E240" s="943"/>
      <c r="F240" s="940"/>
      <c r="G240" s="940"/>
    </row>
    <row r="241" s="883" customFormat="1" ht="15.75" customHeight="1" spans="1:7">
      <c r="A241" s="940"/>
      <c r="B241" s="940"/>
      <c r="C241" s="941"/>
      <c r="D241" s="942"/>
      <c r="E241" s="943"/>
      <c r="F241" s="940"/>
      <c r="G241" s="940"/>
    </row>
    <row r="242" s="883" customFormat="1" ht="15.75" customHeight="1" spans="1:7">
      <c r="A242" s="944" t="s">
        <v>163</v>
      </c>
      <c r="B242" s="902" t="s">
        <v>5</v>
      </c>
      <c r="C242" s="902" t="s">
        <v>6</v>
      </c>
      <c r="D242" s="903" t="s">
        <v>7</v>
      </c>
      <c r="E242" s="904" t="s">
        <v>8</v>
      </c>
      <c r="F242" s="904" t="s">
        <v>8</v>
      </c>
      <c r="G242" s="902" t="s">
        <v>163</v>
      </c>
    </row>
    <row r="243" s="883" customFormat="1" ht="15.75" customHeight="1" spans="1:7">
      <c r="A243" s="944"/>
      <c r="B243" s="905"/>
      <c r="C243" s="905"/>
      <c r="D243" s="906"/>
      <c r="E243" s="905" t="s">
        <v>9</v>
      </c>
      <c r="F243" s="945" t="s">
        <v>10</v>
      </c>
      <c r="G243" s="904" t="s">
        <v>11</v>
      </c>
    </row>
    <row r="244" s="883" customFormat="1" ht="15.75" customHeight="1" spans="1:7">
      <c r="A244" s="944"/>
      <c r="B244" s="960" t="s">
        <v>137</v>
      </c>
      <c r="C244" s="973" t="s">
        <v>138</v>
      </c>
      <c r="D244" s="979" t="s">
        <v>139</v>
      </c>
      <c r="E244" s="974">
        <v>44436</v>
      </c>
      <c r="F244" s="974">
        <f>E244+4</f>
        <v>44440</v>
      </c>
      <c r="G244" s="912">
        <f>F244+26</f>
        <v>44466</v>
      </c>
    </row>
    <row r="245" s="883" customFormat="1" ht="15.75" customHeight="1" spans="1:7">
      <c r="A245" s="944"/>
      <c r="B245" s="960"/>
      <c r="C245" s="973"/>
      <c r="D245" s="925"/>
      <c r="E245" s="974">
        <f>E244+7</f>
        <v>44443</v>
      </c>
      <c r="F245" s="974">
        <f t="shared" ref="E245:G248" si="27">F244+7</f>
        <v>44447</v>
      </c>
      <c r="G245" s="912">
        <f t="shared" si="27"/>
        <v>44473</v>
      </c>
    </row>
    <row r="246" s="883" customFormat="1" ht="15.75" customHeight="1" spans="1:7">
      <c r="A246" s="944"/>
      <c r="B246" s="960" t="s">
        <v>140</v>
      </c>
      <c r="C246" s="973" t="s">
        <v>141</v>
      </c>
      <c r="D246" s="925"/>
      <c r="E246" s="974">
        <f t="shared" si="27"/>
        <v>44450</v>
      </c>
      <c r="F246" s="974">
        <f t="shared" si="27"/>
        <v>44454</v>
      </c>
      <c r="G246" s="912">
        <f t="shared" si="27"/>
        <v>44480</v>
      </c>
    </row>
    <row r="247" s="883" customFormat="1" ht="15.75" customHeight="1" spans="1:7">
      <c r="A247" s="944"/>
      <c r="B247" s="961" t="s">
        <v>142</v>
      </c>
      <c r="C247" s="973" t="s">
        <v>143</v>
      </c>
      <c r="D247" s="925"/>
      <c r="E247" s="974">
        <f t="shared" si="27"/>
        <v>44457</v>
      </c>
      <c r="F247" s="974">
        <f t="shared" si="27"/>
        <v>44461</v>
      </c>
      <c r="G247" s="912">
        <f t="shared" si="27"/>
        <v>44487</v>
      </c>
    </row>
    <row r="248" s="883" customFormat="1" ht="15.75" customHeight="1" spans="1:7">
      <c r="A248" s="944"/>
      <c r="B248" s="961" t="s">
        <v>144</v>
      </c>
      <c r="C248" s="973" t="s">
        <v>145</v>
      </c>
      <c r="D248" s="928"/>
      <c r="E248" s="974">
        <f t="shared" si="27"/>
        <v>44464</v>
      </c>
      <c r="F248" s="974">
        <f t="shared" si="27"/>
        <v>44468</v>
      </c>
      <c r="G248" s="912">
        <f t="shared" si="27"/>
        <v>44494</v>
      </c>
    </row>
    <row r="249" s="883" customFormat="1" ht="15.75" customHeight="1" spans="1:7">
      <c r="A249" s="940"/>
      <c r="B249" s="940"/>
      <c r="C249" s="940"/>
      <c r="D249" s="940"/>
      <c r="E249" s="940"/>
      <c r="F249" s="940"/>
      <c r="G249" s="980"/>
    </row>
    <row r="250" s="883" customFormat="1" ht="15.75" customHeight="1" spans="1:7">
      <c r="A250" s="940"/>
      <c r="B250" s="940"/>
      <c r="C250" s="940"/>
      <c r="D250" s="940"/>
      <c r="E250" s="940"/>
      <c r="F250" s="940"/>
      <c r="G250" s="980"/>
    </row>
    <row r="251" s="883" customFormat="1" ht="15.75" customHeight="1" spans="1:7">
      <c r="A251" s="944"/>
      <c r="B251" s="902" t="s">
        <v>5</v>
      </c>
      <c r="C251" s="902" t="s">
        <v>6</v>
      </c>
      <c r="D251" s="903" t="s">
        <v>7</v>
      </c>
      <c r="E251" s="904" t="s">
        <v>8</v>
      </c>
      <c r="F251" s="904" t="s">
        <v>8</v>
      </c>
      <c r="G251" s="902" t="s">
        <v>163</v>
      </c>
    </row>
    <row r="252" s="883" customFormat="1" ht="15.75" customHeight="1" spans="1:7">
      <c r="A252" s="944"/>
      <c r="B252" s="905"/>
      <c r="C252" s="905"/>
      <c r="D252" s="906"/>
      <c r="E252" s="905" t="s">
        <v>9</v>
      </c>
      <c r="F252" s="945" t="s">
        <v>10</v>
      </c>
      <c r="G252" s="904" t="s">
        <v>11</v>
      </c>
    </row>
    <row r="253" s="883" customFormat="1" ht="15.75" customHeight="1" spans="1:7">
      <c r="A253" s="944"/>
      <c r="B253" s="948" t="s">
        <v>157</v>
      </c>
      <c r="C253" s="948"/>
      <c r="D253" s="910" t="s">
        <v>158</v>
      </c>
      <c r="E253" s="911">
        <v>44437</v>
      </c>
      <c r="F253" s="978">
        <f>E253+4</f>
        <v>44441</v>
      </c>
      <c r="G253" s="912">
        <f>F253+25</f>
        <v>44466</v>
      </c>
    </row>
    <row r="254" s="883" customFormat="1" ht="15.75" customHeight="1" spans="1:7">
      <c r="A254" s="944"/>
      <c r="B254" s="948" t="s">
        <v>159</v>
      </c>
      <c r="C254" s="948" t="s">
        <v>160</v>
      </c>
      <c r="D254" s="913"/>
      <c r="E254" s="978">
        <f t="shared" ref="E254:G257" si="28">E253+7</f>
        <v>44444</v>
      </c>
      <c r="F254" s="978">
        <f t="shared" si="28"/>
        <v>44448</v>
      </c>
      <c r="G254" s="912">
        <f t="shared" si="28"/>
        <v>44473</v>
      </c>
    </row>
    <row r="255" s="883" customFormat="1" ht="15.75" customHeight="1" spans="1:7">
      <c r="A255" s="944"/>
      <c r="B255" s="948" t="s">
        <v>157</v>
      </c>
      <c r="C255" s="948"/>
      <c r="D255" s="913"/>
      <c r="E255" s="978">
        <f t="shared" si="28"/>
        <v>44451</v>
      </c>
      <c r="F255" s="978">
        <f t="shared" si="28"/>
        <v>44455</v>
      </c>
      <c r="G255" s="912">
        <f t="shared" si="28"/>
        <v>44480</v>
      </c>
    </row>
    <row r="256" s="883" customFormat="1" ht="15.75" customHeight="1" spans="1:7">
      <c r="A256" s="944"/>
      <c r="B256" s="948" t="s">
        <v>161</v>
      </c>
      <c r="C256" s="948" t="s">
        <v>160</v>
      </c>
      <c r="D256" s="913"/>
      <c r="E256" s="978">
        <f t="shared" si="28"/>
        <v>44458</v>
      </c>
      <c r="F256" s="978">
        <f t="shared" si="28"/>
        <v>44462</v>
      </c>
      <c r="G256" s="912">
        <f t="shared" si="28"/>
        <v>44487</v>
      </c>
    </row>
    <row r="257" s="883" customFormat="1" ht="15.75" customHeight="1" spans="1:7">
      <c r="A257" s="944"/>
      <c r="B257" s="908" t="s">
        <v>157</v>
      </c>
      <c r="C257" s="953"/>
      <c r="D257" s="917"/>
      <c r="E257" s="978">
        <f t="shared" si="28"/>
        <v>44465</v>
      </c>
      <c r="F257" s="978">
        <f t="shared" si="28"/>
        <v>44469</v>
      </c>
      <c r="G257" s="912">
        <f t="shared" si="28"/>
        <v>44494</v>
      </c>
    </row>
    <row r="258" s="883" customFormat="1" ht="15.75" customHeight="1" spans="1:7">
      <c r="A258" s="944"/>
      <c r="B258" s="941"/>
      <c r="C258" s="941"/>
      <c r="D258" s="942"/>
      <c r="E258" s="943"/>
      <c r="F258" s="940"/>
      <c r="G258" s="940"/>
    </row>
    <row r="259" s="883" customFormat="1" ht="15.75" customHeight="1" spans="1:7">
      <c r="A259" s="940"/>
      <c r="B259" s="940"/>
      <c r="C259" s="941"/>
      <c r="D259" s="951"/>
      <c r="E259" s="943"/>
      <c r="F259" s="940"/>
      <c r="G259" s="940"/>
    </row>
    <row r="260" s="883" customFormat="1" ht="15.75" customHeight="1" spans="1:7">
      <c r="A260" s="944" t="s">
        <v>164</v>
      </c>
      <c r="B260" s="902" t="s">
        <v>5</v>
      </c>
      <c r="C260" s="902" t="s">
        <v>6</v>
      </c>
      <c r="D260" s="903" t="s">
        <v>7</v>
      </c>
      <c r="E260" s="904" t="s">
        <v>8</v>
      </c>
      <c r="F260" s="904" t="s">
        <v>8</v>
      </c>
      <c r="G260" s="902" t="s">
        <v>164</v>
      </c>
    </row>
    <row r="261" s="883" customFormat="1" ht="15.75" customHeight="1" spans="1:7">
      <c r="A261" s="944"/>
      <c r="B261" s="905"/>
      <c r="C261" s="905"/>
      <c r="D261" s="906"/>
      <c r="E261" s="905" t="s">
        <v>9</v>
      </c>
      <c r="F261" s="945" t="s">
        <v>10</v>
      </c>
      <c r="G261" s="904" t="s">
        <v>11</v>
      </c>
    </row>
    <row r="262" s="883" customFormat="1" ht="15.75" customHeight="1" spans="1:7">
      <c r="A262" s="944"/>
      <c r="B262" s="962" t="s">
        <v>106</v>
      </c>
      <c r="C262" s="962" t="s">
        <v>98</v>
      </c>
      <c r="D262" s="924" t="s">
        <v>107</v>
      </c>
      <c r="E262" s="912">
        <v>44438</v>
      </c>
      <c r="F262" s="912">
        <f>E262+4</f>
        <v>44442</v>
      </c>
      <c r="G262" s="912">
        <f>F262+29</f>
        <v>44471</v>
      </c>
    </row>
    <row r="263" s="883" customFormat="1" ht="15.75" customHeight="1" spans="1:7">
      <c r="A263" s="944"/>
      <c r="B263" s="962" t="s">
        <v>108</v>
      </c>
      <c r="C263" s="962" t="s">
        <v>109</v>
      </c>
      <c r="D263" s="925"/>
      <c r="E263" s="926">
        <f t="shared" ref="E263:G266" si="29">E262+7</f>
        <v>44445</v>
      </c>
      <c r="F263" s="912">
        <f t="shared" si="29"/>
        <v>44449</v>
      </c>
      <c r="G263" s="912">
        <f t="shared" si="29"/>
        <v>44478</v>
      </c>
    </row>
    <row r="264" s="883" customFormat="1" ht="15.75" customHeight="1" spans="1:7">
      <c r="A264" s="944"/>
      <c r="B264" s="962" t="s">
        <v>110</v>
      </c>
      <c r="C264" s="962" t="s">
        <v>111</v>
      </c>
      <c r="D264" s="925"/>
      <c r="E264" s="926">
        <f t="shared" si="29"/>
        <v>44452</v>
      </c>
      <c r="F264" s="912">
        <f t="shared" si="29"/>
        <v>44456</v>
      </c>
      <c r="G264" s="912">
        <f t="shared" si="29"/>
        <v>44485</v>
      </c>
    </row>
    <row r="265" s="883" customFormat="1" ht="15.75" customHeight="1" spans="1:7">
      <c r="A265" s="944"/>
      <c r="B265" s="962" t="s">
        <v>112</v>
      </c>
      <c r="C265" s="962" t="s">
        <v>113</v>
      </c>
      <c r="D265" s="925"/>
      <c r="E265" s="926">
        <f t="shared" si="29"/>
        <v>44459</v>
      </c>
      <c r="F265" s="912">
        <f t="shared" si="29"/>
        <v>44463</v>
      </c>
      <c r="G265" s="912">
        <f t="shared" si="29"/>
        <v>44492</v>
      </c>
    </row>
    <row r="266" s="883" customFormat="1" ht="15.75" customHeight="1" spans="1:7">
      <c r="A266" s="944"/>
      <c r="B266" s="963" t="s">
        <v>114</v>
      </c>
      <c r="C266" s="963" t="s">
        <v>115</v>
      </c>
      <c r="D266" s="928"/>
      <c r="E266" s="926">
        <f t="shared" si="29"/>
        <v>44466</v>
      </c>
      <c r="F266" s="912">
        <f t="shared" si="29"/>
        <v>44470</v>
      </c>
      <c r="G266" s="912">
        <f t="shared" si="29"/>
        <v>44499</v>
      </c>
    </row>
    <row r="267" s="883" customFormat="1" ht="15.75" customHeight="1" spans="1:7">
      <c r="A267" s="944"/>
      <c r="B267" s="933"/>
      <c r="C267" s="933"/>
      <c r="D267" s="938"/>
      <c r="E267" s="955"/>
      <c r="F267" s="932"/>
      <c r="G267" s="932"/>
    </row>
    <row r="268" s="883" customFormat="1" ht="15.75" customHeight="1" spans="1:7">
      <c r="A268" s="940"/>
      <c r="B268" s="940"/>
      <c r="C268" s="941"/>
      <c r="D268" s="942"/>
      <c r="E268" s="943"/>
      <c r="F268" s="940"/>
      <c r="G268" s="940"/>
    </row>
    <row r="269" s="883" customFormat="1" ht="15.75" customHeight="1" spans="1:7">
      <c r="A269" s="944" t="s">
        <v>165</v>
      </c>
      <c r="B269" s="902" t="s">
        <v>5</v>
      </c>
      <c r="C269" s="902" t="s">
        <v>6</v>
      </c>
      <c r="D269" s="903" t="s">
        <v>7</v>
      </c>
      <c r="E269" s="904" t="s">
        <v>8</v>
      </c>
      <c r="F269" s="904" t="s">
        <v>8</v>
      </c>
      <c r="G269" s="902" t="s">
        <v>166</v>
      </c>
    </row>
    <row r="270" s="883" customFormat="1" ht="15.75" customHeight="1" spans="1:7">
      <c r="A270" s="944"/>
      <c r="B270" s="905"/>
      <c r="C270" s="905"/>
      <c r="D270" s="906"/>
      <c r="E270" s="905" t="s">
        <v>9</v>
      </c>
      <c r="F270" s="945" t="s">
        <v>10</v>
      </c>
      <c r="G270" s="904" t="s">
        <v>11</v>
      </c>
    </row>
    <row r="271" s="883" customFormat="1" ht="15.75" customHeight="1" spans="1:7">
      <c r="A271" s="944"/>
      <c r="B271" s="948" t="s">
        <v>157</v>
      </c>
      <c r="C271" s="948"/>
      <c r="D271" s="910" t="s">
        <v>158</v>
      </c>
      <c r="E271" s="911">
        <v>44437</v>
      </c>
      <c r="F271" s="978">
        <f>E271+4</f>
        <v>44441</v>
      </c>
      <c r="G271" s="912">
        <f>F271+25</f>
        <v>44466</v>
      </c>
    </row>
    <row r="272" s="883" customFormat="1" ht="15.75" customHeight="1" spans="1:7">
      <c r="A272" s="944"/>
      <c r="B272" s="948" t="s">
        <v>159</v>
      </c>
      <c r="C272" s="948" t="s">
        <v>160</v>
      </c>
      <c r="D272" s="913"/>
      <c r="E272" s="978">
        <f t="shared" ref="E272:G275" si="30">E271+7</f>
        <v>44444</v>
      </c>
      <c r="F272" s="978">
        <f t="shared" si="30"/>
        <v>44448</v>
      </c>
      <c r="G272" s="912">
        <f t="shared" si="30"/>
        <v>44473</v>
      </c>
    </row>
    <row r="273" s="883" customFormat="1" ht="15.75" customHeight="1" spans="1:7">
      <c r="A273" s="944"/>
      <c r="B273" s="948" t="s">
        <v>157</v>
      </c>
      <c r="C273" s="948"/>
      <c r="D273" s="913"/>
      <c r="E273" s="978">
        <f t="shared" si="30"/>
        <v>44451</v>
      </c>
      <c r="F273" s="978">
        <f t="shared" si="30"/>
        <v>44455</v>
      </c>
      <c r="G273" s="912">
        <f t="shared" si="30"/>
        <v>44480</v>
      </c>
    </row>
    <row r="274" s="883" customFormat="1" ht="15.75" customHeight="1" spans="1:7">
      <c r="A274" s="944"/>
      <c r="B274" s="948" t="s">
        <v>161</v>
      </c>
      <c r="C274" s="948" t="s">
        <v>160</v>
      </c>
      <c r="D274" s="913"/>
      <c r="E274" s="978">
        <f t="shared" si="30"/>
        <v>44458</v>
      </c>
      <c r="F274" s="978">
        <f t="shared" si="30"/>
        <v>44462</v>
      </c>
      <c r="G274" s="912">
        <f t="shared" si="30"/>
        <v>44487</v>
      </c>
    </row>
    <row r="275" s="883" customFormat="1" ht="15.75" customHeight="1" spans="1:7">
      <c r="A275" s="944"/>
      <c r="B275" s="908" t="s">
        <v>157</v>
      </c>
      <c r="C275" s="953"/>
      <c r="D275" s="917"/>
      <c r="E275" s="978">
        <f t="shared" si="30"/>
        <v>44465</v>
      </c>
      <c r="F275" s="978">
        <f t="shared" si="30"/>
        <v>44469</v>
      </c>
      <c r="G275" s="912">
        <f t="shared" si="30"/>
        <v>44494</v>
      </c>
    </row>
    <row r="276" s="883" customFormat="1" ht="15.75" customHeight="1" spans="1:7">
      <c r="A276" s="944"/>
      <c r="B276" s="941"/>
      <c r="C276" s="941"/>
      <c r="D276" s="942"/>
      <c r="E276" s="943"/>
      <c r="F276" s="940"/>
      <c r="G276" s="940"/>
    </row>
    <row r="277" s="883" customFormat="1" ht="15.75" customHeight="1" spans="1:7">
      <c r="A277" s="940"/>
      <c r="B277" s="940"/>
      <c r="C277" s="941"/>
      <c r="D277" s="942"/>
      <c r="E277" s="943"/>
      <c r="F277" s="940"/>
      <c r="G277" s="940"/>
    </row>
    <row r="278" s="883" customFormat="1" ht="15.75" customHeight="1" spans="1:7">
      <c r="A278" s="944" t="s">
        <v>167</v>
      </c>
      <c r="B278" s="902" t="s">
        <v>5</v>
      </c>
      <c r="C278" s="902" t="s">
        <v>6</v>
      </c>
      <c r="D278" s="921" t="s">
        <v>7</v>
      </c>
      <c r="E278" s="904" t="s">
        <v>8</v>
      </c>
      <c r="F278" s="904" t="s">
        <v>8</v>
      </c>
      <c r="G278" s="904" t="s">
        <v>167</v>
      </c>
    </row>
    <row r="279" s="883" customFormat="1" ht="15.75" customHeight="1" spans="1:7">
      <c r="A279" s="944"/>
      <c r="B279" s="905"/>
      <c r="C279" s="905"/>
      <c r="D279" s="923"/>
      <c r="E279" s="905" t="s">
        <v>9</v>
      </c>
      <c r="F279" s="904" t="s">
        <v>10</v>
      </c>
      <c r="G279" s="904" t="s">
        <v>11</v>
      </c>
    </row>
    <row r="280" s="883" customFormat="1" ht="15.75" customHeight="1" spans="1:7">
      <c r="A280" s="944"/>
      <c r="B280" s="962" t="s">
        <v>106</v>
      </c>
      <c r="C280" s="962" t="s">
        <v>98</v>
      </c>
      <c r="D280" s="910" t="s">
        <v>168</v>
      </c>
      <c r="E280" s="912">
        <v>44438</v>
      </c>
      <c r="F280" s="978">
        <f>E280+4</f>
        <v>44442</v>
      </c>
      <c r="G280" s="912">
        <f>F280+25</f>
        <v>44467</v>
      </c>
    </row>
    <row r="281" s="883" customFormat="1" ht="15.75" customHeight="1" spans="1:7">
      <c r="A281" s="944"/>
      <c r="B281" s="962" t="s">
        <v>108</v>
      </c>
      <c r="C281" s="962" t="s">
        <v>109</v>
      </c>
      <c r="D281" s="913"/>
      <c r="E281" s="978">
        <f t="shared" ref="E281:G284" si="31">E280+7</f>
        <v>44445</v>
      </c>
      <c r="F281" s="978">
        <f t="shared" si="31"/>
        <v>44449</v>
      </c>
      <c r="G281" s="912">
        <f t="shared" si="31"/>
        <v>44474</v>
      </c>
    </row>
    <row r="282" s="883" customFormat="1" ht="15.75" customHeight="1" spans="1:7">
      <c r="A282" s="944"/>
      <c r="B282" s="962" t="s">
        <v>110</v>
      </c>
      <c r="C282" s="962" t="s">
        <v>111</v>
      </c>
      <c r="D282" s="913"/>
      <c r="E282" s="978">
        <f t="shared" si="31"/>
        <v>44452</v>
      </c>
      <c r="F282" s="978">
        <f t="shared" si="31"/>
        <v>44456</v>
      </c>
      <c r="G282" s="912">
        <f t="shared" si="31"/>
        <v>44481</v>
      </c>
    </row>
    <row r="283" s="883" customFormat="1" ht="15.75" customHeight="1" spans="1:7">
      <c r="A283" s="944"/>
      <c r="B283" s="962" t="s">
        <v>112</v>
      </c>
      <c r="C283" s="962" t="s">
        <v>113</v>
      </c>
      <c r="D283" s="913"/>
      <c r="E283" s="978">
        <f t="shared" si="31"/>
        <v>44459</v>
      </c>
      <c r="F283" s="978">
        <f t="shared" si="31"/>
        <v>44463</v>
      </c>
      <c r="G283" s="912">
        <f t="shared" si="31"/>
        <v>44488</v>
      </c>
    </row>
    <row r="284" s="883" customFormat="1" ht="15.75" customHeight="1" spans="1:7">
      <c r="A284" s="944"/>
      <c r="B284" s="963" t="s">
        <v>114</v>
      </c>
      <c r="C284" s="963" t="s">
        <v>115</v>
      </c>
      <c r="D284" s="917"/>
      <c r="E284" s="978">
        <f t="shared" si="31"/>
        <v>44466</v>
      </c>
      <c r="F284" s="978">
        <f t="shared" si="31"/>
        <v>44470</v>
      </c>
      <c r="G284" s="912">
        <f t="shared" si="31"/>
        <v>44495</v>
      </c>
    </row>
    <row r="285" s="883" customFormat="1" ht="15.75" customHeight="1" spans="1:7">
      <c r="A285" s="944"/>
      <c r="B285" s="941"/>
      <c r="C285" s="941"/>
      <c r="D285" s="942"/>
      <c r="E285" s="943"/>
      <c r="F285" s="940"/>
      <c r="G285" s="940"/>
    </row>
    <row r="286" s="883" customFormat="1" ht="15.75" customHeight="1" spans="1:7">
      <c r="A286" s="940"/>
      <c r="B286" s="940"/>
      <c r="C286" s="941"/>
      <c r="D286" s="942"/>
      <c r="E286" s="943"/>
      <c r="F286" s="940"/>
      <c r="G286" s="940"/>
    </row>
    <row r="287" s="883" customFormat="1" ht="15.75" customHeight="1" spans="1:7">
      <c r="A287" s="944" t="s">
        <v>169</v>
      </c>
      <c r="B287" s="902" t="s">
        <v>5</v>
      </c>
      <c r="C287" s="902" t="s">
        <v>6</v>
      </c>
      <c r="D287" s="903" t="s">
        <v>7</v>
      </c>
      <c r="E287" s="904" t="s">
        <v>8</v>
      </c>
      <c r="F287" s="904" t="s">
        <v>8</v>
      </c>
      <c r="G287" s="902" t="s">
        <v>170</v>
      </c>
    </row>
    <row r="288" s="883" customFormat="1" ht="15.75" customHeight="1" spans="1:7">
      <c r="A288" s="944"/>
      <c r="B288" s="905"/>
      <c r="C288" s="905"/>
      <c r="D288" s="906"/>
      <c r="E288" s="905" t="s">
        <v>9</v>
      </c>
      <c r="F288" s="945" t="s">
        <v>10</v>
      </c>
      <c r="G288" s="904" t="s">
        <v>11</v>
      </c>
    </row>
    <row r="289" s="883" customFormat="1" ht="15.75" customHeight="1" spans="1:7">
      <c r="A289" s="944"/>
      <c r="B289" s="959" t="s">
        <v>117</v>
      </c>
      <c r="C289" s="957" t="s">
        <v>118</v>
      </c>
      <c r="D289" s="910" t="s">
        <v>171</v>
      </c>
      <c r="E289" s="974">
        <v>44437</v>
      </c>
      <c r="F289" s="912">
        <f>E289+4</f>
        <v>44441</v>
      </c>
      <c r="G289" s="912">
        <f>F289+22</f>
        <v>44463</v>
      </c>
    </row>
    <row r="290" s="883" customFormat="1" ht="15.75" customHeight="1" spans="1:7">
      <c r="A290" s="944"/>
      <c r="B290" s="960" t="s">
        <v>99</v>
      </c>
      <c r="C290" s="957"/>
      <c r="D290" s="913"/>
      <c r="E290" s="912">
        <f t="shared" ref="E290:G293" si="32">E289+7</f>
        <v>44444</v>
      </c>
      <c r="F290" s="912">
        <f t="shared" si="32"/>
        <v>44448</v>
      </c>
      <c r="G290" s="912">
        <f t="shared" si="32"/>
        <v>44470</v>
      </c>
    </row>
    <row r="291" s="883" customFormat="1" ht="15.75" customHeight="1" spans="1:7">
      <c r="A291" s="944"/>
      <c r="B291" s="959" t="s">
        <v>120</v>
      </c>
      <c r="C291" s="957" t="s">
        <v>121</v>
      </c>
      <c r="D291" s="913"/>
      <c r="E291" s="912">
        <f t="shared" si="32"/>
        <v>44451</v>
      </c>
      <c r="F291" s="912">
        <f t="shared" si="32"/>
        <v>44455</v>
      </c>
      <c r="G291" s="912">
        <f t="shared" si="32"/>
        <v>44477</v>
      </c>
    </row>
    <row r="292" s="883" customFormat="1" ht="15.75" customHeight="1" spans="1:7">
      <c r="A292" s="944"/>
      <c r="B292" s="961" t="s">
        <v>99</v>
      </c>
      <c r="C292" s="957"/>
      <c r="D292" s="913"/>
      <c r="E292" s="912">
        <f t="shared" si="32"/>
        <v>44458</v>
      </c>
      <c r="F292" s="912">
        <f t="shared" si="32"/>
        <v>44462</v>
      </c>
      <c r="G292" s="912">
        <f t="shared" si="32"/>
        <v>44484</v>
      </c>
    </row>
    <row r="293" s="883" customFormat="1" ht="15.75" customHeight="1" spans="1:7">
      <c r="A293" s="944"/>
      <c r="B293" s="961" t="s">
        <v>122</v>
      </c>
      <c r="C293" s="957" t="s">
        <v>123</v>
      </c>
      <c r="D293" s="917"/>
      <c r="E293" s="912">
        <f t="shared" si="32"/>
        <v>44465</v>
      </c>
      <c r="F293" s="912">
        <f t="shared" si="32"/>
        <v>44469</v>
      </c>
      <c r="G293" s="912">
        <f t="shared" si="32"/>
        <v>44491</v>
      </c>
    </row>
    <row r="294" s="883" customFormat="1" ht="15.75" customHeight="1" spans="1:7">
      <c r="A294" s="940"/>
      <c r="B294" s="940"/>
      <c r="C294" s="941"/>
      <c r="D294" s="942"/>
      <c r="E294" s="943"/>
      <c r="F294" s="940"/>
      <c r="G294" s="940"/>
    </row>
    <row r="295" s="883" customFormat="1" ht="15.75" customHeight="1" spans="1:7">
      <c r="A295" s="944" t="s">
        <v>172</v>
      </c>
      <c r="B295" s="902" t="s">
        <v>5</v>
      </c>
      <c r="C295" s="902" t="s">
        <v>6</v>
      </c>
      <c r="D295" s="903" t="s">
        <v>7</v>
      </c>
      <c r="E295" s="904" t="s">
        <v>8</v>
      </c>
      <c r="F295" s="904" t="s">
        <v>8</v>
      </c>
      <c r="G295" s="902" t="s">
        <v>173</v>
      </c>
    </row>
    <row r="296" s="883" customFormat="1" ht="15.75" customHeight="1" spans="1:7">
      <c r="A296" s="944"/>
      <c r="B296" s="905"/>
      <c r="C296" s="905"/>
      <c r="D296" s="906"/>
      <c r="E296" s="905" t="s">
        <v>9</v>
      </c>
      <c r="F296" s="945" t="s">
        <v>10</v>
      </c>
      <c r="G296" s="904" t="s">
        <v>11</v>
      </c>
    </row>
    <row r="297" s="883" customFormat="1" ht="15.75" customHeight="1" spans="1:7">
      <c r="A297" s="944"/>
      <c r="B297" s="908" t="s">
        <v>12</v>
      </c>
      <c r="C297" s="909" t="s">
        <v>13</v>
      </c>
      <c r="D297" s="910" t="s">
        <v>174</v>
      </c>
      <c r="E297" s="911">
        <v>44442</v>
      </c>
      <c r="F297" s="978">
        <f>E297+4</f>
        <v>44446</v>
      </c>
      <c r="G297" s="912">
        <f>F297+25</f>
        <v>44471</v>
      </c>
    </row>
    <row r="298" s="883" customFormat="1" ht="15.75" customHeight="1" spans="1:7">
      <c r="A298" s="944"/>
      <c r="B298" s="908" t="s">
        <v>15</v>
      </c>
      <c r="C298" s="908" t="s">
        <v>16</v>
      </c>
      <c r="D298" s="913"/>
      <c r="E298" s="978">
        <f t="shared" ref="E298:G301" si="33">E297+7</f>
        <v>44449</v>
      </c>
      <c r="F298" s="978">
        <f t="shared" si="33"/>
        <v>44453</v>
      </c>
      <c r="G298" s="912">
        <f t="shared" si="33"/>
        <v>44478</v>
      </c>
    </row>
    <row r="299" s="883" customFormat="1" ht="15.75" customHeight="1" spans="1:7">
      <c r="A299" s="944"/>
      <c r="B299" s="908" t="s">
        <v>17</v>
      </c>
      <c r="C299" s="915" t="s">
        <v>13</v>
      </c>
      <c r="D299" s="913"/>
      <c r="E299" s="978">
        <f t="shared" si="33"/>
        <v>44456</v>
      </c>
      <c r="F299" s="978">
        <f t="shared" si="33"/>
        <v>44460</v>
      </c>
      <c r="G299" s="912">
        <f t="shared" si="33"/>
        <v>44485</v>
      </c>
    </row>
    <row r="300" s="883" customFormat="1" ht="15.75" customHeight="1" spans="1:7">
      <c r="A300" s="944"/>
      <c r="B300" s="908" t="s">
        <v>18</v>
      </c>
      <c r="C300" s="915" t="s">
        <v>13</v>
      </c>
      <c r="D300" s="913"/>
      <c r="E300" s="978">
        <f t="shared" si="33"/>
        <v>44463</v>
      </c>
      <c r="F300" s="978">
        <f t="shared" si="33"/>
        <v>44467</v>
      </c>
      <c r="G300" s="912">
        <f t="shared" si="33"/>
        <v>44492</v>
      </c>
    </row>
    <row r="301" s="883" customFormat="1" ht="15.75" customHeight="1" spans="1:7">
      <c r="A301" s="944"/>
      <c r="B301" s="908" t="s">
        <v>19</v>
      </c>
      <c r="C301" s="915" t="s">
        <v>20</v>
      </c>
      <c r="D301" s="917"/>
      <c r="E301" s="978">
        <f t="shared" si="33"/>
        <v>44470</v>
      </c>
      <c r="F301" s="978">
        <f t="shared" si="33"/>
        <v>44474</v>
      </c>
      <c r="G301" s="912">
        <f t="shared" si="33"/>
        <v>44499</v>
      </c>
    </row>
    <row r="302" s="883" customFormat="1" ht="15.75" customHeight="1" spans="1:7">
      <c r="A302" s="944"/>
      <c r="B302" s="941"/>
      <c r="C302" s="941"/>
      <c r="D302" s="942"/>
      <c r="E302" s="943"/>
      <c r="F302" s="940"/>
      <c r="G302" s="940"/>
    </row>
    <row r="303" s="883" customFormat="1" ht="15.75" customHeight="1" spans="1:7">
      <c r="A303" s="940"/>
      <c r="B303" s="940"/>
      <c r="C303" s="941"/>
      <c r="D303" s="942"/>
      <c r="E303" s="943"/>
      <c r="F303" s="940"/>
      <c r="G303" s="940"/>
    </row>
    <row r="304" s="883" customFormat="1" ht="15.75" customHeight="1" spans="1:7">
      <c r="A304" s="944" t="s">
        <v>175</v>
      </c>
      <c r="B304" s="902" t="s">
        <v>5</v>
      </c>
      <c r="C304" s="902" t="s">
        <v>6</v>
      </c>
      <c r="D304" s="903" t="s">
        <v>7</v>
      </c>
      <c r="E304" s="904" t="s">
        <v>8</v>
      </c>
      <c r="F304" s="904" t="s">
        <v>8</v>
      </c>
      <c r="G304" s="902" t="s">
        <v>173</v>
      </c>
    </row>
    <row r="305" s="883" customFormat="1" ht="15.75" customHeight="1" spans="1:7">
      <c r="A305" s="944"/>
      <c r="B305" s="905"/>
      <c r="C305" s="905"/>
      <c r="D305" s="906"/>
      <c r="E305" s="905" t="s">
        <v>9</v>
      </c>
      <c r="F305" s="945" t="s">
        <v>10</v>
      </c>
      <c r="G305" s="904" t="s">
        <v>11</v>
      </c>
    </row>
    <row r="306" s="883" customFormat="1" ht="15.75" customHeight="1" spans="1:7">
      <c r="A306" s="944"/>
      <c r="B306" s="908" t="s">
        <v>12</v>
      </c>
      <c r="C306" s="909" t="s">
        <v>13</v>
      </c>
      <c r="D306" s="910" t="s">
        <v>174</v>
      </c>
      <c r="E306" s="911">
        <v>44442</v>
      </c>
      <c r="F306" s="978">
        <f>E306+4</f>
        <v>44446</v>
      </c>
      <c r="G306" s="912">
        <f>F306+28</f>
        <v>44474</v>
      </c>
    </row>
    <row r="307" s="883" customFormat="1" ht="15.75" customHeight="1" spans="1:7">
      <c r="A307" s="944"/>
      <c r="B307" s="908" t="s">
        <v>15</v>
      </c>
      <c r="C307" s="908" t="s">
        <v>16</v>
      </c>
      <c r="D307" s="913"/>
      <c r="E307" s="911">
        <f t="shared" ref="E307:G310" si="34">E306+7</f>
        <v>44449</v>
      </c>
      <c r="F307" s="978">
        <f t="shared" si="34"/>
        <v>44453</v>
      </c>
      <c r="G307" s="912">
        <f t="shared" si="34"/>
        <v>44481</v>
      </c>
    </row>
    <row r="308" s="883" customFormat="1" ht="15.75" customHeight="1" spans="1:7">
      <c r="A308" s="944"/>
      <c r="B308" s="908" t="s">
        <v>17</v>
      </c>
      <c r="C308" s="915" t="s">
        <v>13</v>
      </c>
      <c r="D308" s="913"/>
      <c r="E308" s="911">
        <f t="shared" si="34"/>
        <v>44456</v>
      </c>
      <c r="F308" s="978">
        <f t="shared" si="34"/>
        <v>44460</v>
      </c>
      <c r="G308" s="912">
        <f t="shared" si="34"/>
        <v>44488</v>
      </c>
    </row>
    <row r="309" s="883" customFormat="1" ht="15.75" customHeight="1" spans="1:7">
      <c r="A309" s="944"/>
      <c r="B309" s="908" t="s">
        <v>18</v>
      </c>
      <c r="C309" s="915" t="s">
        <v>13</v>
      </c>
      <c r="D309" s="913"/>
      <c r="E309" s="911">
        <f t="shared" si="34"/>
        <v>44463</v>
      </c>
      <c r="F309" s="978">
        <f t="shared" si="34"/>
        <v>44467</v>
      </c>
      <c r="G309" s="912">
        <f t="shared" si="34"/>
        <v>44495</v>
      </c>
    </row>
    <row r="310" s="883" customFormat="1" ht="15.75" customHeight="1" spans="1:7">
      <c r="A310" s="944"/>
      <c r="B310" s="908" t="s">
        <v>19</v>
      </c>
      <c r="C310" s="915" t="s">
        <v>20</v>
      </c>
      <c r="D310" s="917"/>
      <c r="E310" s="911">
        <f t="shared" si="34"/>
        <v>44470</v>
      </c>
      <c r="F310" s="978">
        <f t="shared" si="34"/>
        <v>44474</v>
      </c>
      <c r="G310" s="912">
        <f t="shared" si="34"/>
        <v>44502</v>
      </c>
    </row>
    <row r="311" s="883" customFormat="1" ht="15.75" customHeight="1" spans="1:7">
      <c r="A311" s="972"/>
      <c r="B311" s="981"/>
      <c r="C311" s="982"/>
      <c r="D311" s="938"/>
      <c r="E311" s="897"/>
      <c r="F311" s="899"/>
      <c r="G311" s="899"/>
    </row>
    <row r="312" s="883" customFormat="1" ht="15.75" customHeight="1" spans="1:7">
      <c r="A312" s="968" t="s">
        <v>176</v>
      </c>
      <c r="B312" s="968"/>
      <c r="C312" s="968"/>
      <c r="D312" s="968"/>
      <c r="E312" s="968"/>
      <c r="F312" s="968"/>
      <c r="G312" s="968"/>
    </row>
    <row r="313" s="883" customFormat="1" ht="15.75" customHeight="1" spans="1:7">
      <c r="A313" s="899"/>
      <c r="B313" s="899"/>
      <c r="C313" s="969"/>
      <c r="D313" s="970"/>
      <c r="E313" s="897"/>
      <c r="F313" s="899"/>
      <c r="G313" s="899"/>
    </row>
    <row r="314" s="883" customFormat="1" ht="15.75" customHeight="1" spans="1:7">
      <c r="A314" s="944" t="s">
        <v>177</v>
      </c>
      <c r="B314" s="920" t="s">
        <v>5</v>
      </c>
      <c r="C314" s="920" t="s">
        <v>6</v>
      </c>
      <c r="D314" s="921" t="s">
        <v>7</v>
      </c>
      <c r="E314" s="904" t="s">
        <v>8</v>
      </c>
      <c r="F314" s="904" t="s">
        <v>8</v>
      </c>
      <c r="G314" s="902" t="s">
        <v>177</v>
      </c>
    </row>
    <row r="315" s="883" customFormat="1" ht="15.75" customHeight="1" spans="1:7">
      <c r="A315" s="944"/>
      <c r="B315" s="922"/>
      <c r="C315" s="922"/>
      <c r="D315" s="923"/>
      <c r="E315" s="905" t="s">
        <v>9</v>
      </c>
      <c r="F315" s="945" t="s">
        <v>10</v>
      </c>
      <c r="G315" s="904" t="s">
        <v>11</v>
      </c>
    </row>
    <row r="316" s="883" customFormat="1" ht="15.75" customHeight="1" spans="1:7">
      <c r="A316" s="944"/>
      <c r="B316" s="904" t="s">
        <v>178</v>
      </c>
      <c r="C316" s="983" t="s">
        <v>179</v>
      </c>
      <c r="D316" s="910" t="s">
        <v>180</v>
      </c>
      <c r="E316" s="978">
        <v>44440</v>
      </c>
      <c r="F316" s="978">
        <f>E316+4</f>
        <v>44444</v>
      </c>
      <c r="G316" s="912">
        <f>F316+24</f>
        <v>44468</v>
      </c>
    </row>
    <row r="317" s="883" customFormat="1" ht="15.75" customHeight="1" spans="1:7">
      <c r="A317" s="944"/>
      <c r="B317" s="904" t="s">
        <v>181</v>
      </c>
      <c r="C317" s="983" t="s">
        <v>103</v>
      </c>
      <c r="D317" s="913"/>
      <c r="E317" s="926">
        <f t="shared" ref="E317:G320" si="35">E316+7</f>
        <v>44447</v>
      </c>
      <c r="F317" s="978">
        <f t="shared" si="35"/>
        <v>44451</v>
      </c>
      <c r="G317" s="912">
        <f t="shared" si="35"/>
        <v>44475</v>
      </c>
    </row>
    <row r="318" s="883" customFormat="1" ht="15.75" customHeight="1" spans="1:7">
      <c r="A318" s="944"/>
      <c r="B318" s="904" t="s">
        <v>182</v>
      </c>
      <c r="C318" s="983" t="s">
        <v>20</v>
      </c>
      <c r="D318" s="913"/>
      <c r="E318" s="926">
        <f t="shared" si="35"/>
        <v>44454</v>
      </c>
      <c r="F318" s="978">
        <f t="shared" si="35"/>
        <v>44458</v>
      </c>
      <c r="G318" s="912">
        <f t="shared" si="35"/>
        <v>44482</v>
      </c>
    </row>
    <row r="319" s="883" customFormat="1" ht="15.75" customHeight="1" spans="1:7">
      <c r="A319" s="944"/>
      <c r="B319" s="902" t="s">
        <v>183</v>
      </c>
      <c r="C319" s="984" t="s">
        <v>184</v>
      </c>
      <c r="D319" s="913"/>
      <c r="E319" s="926">
        <f t="shared" si="35"/>
        <v>44461</v>
      </c>
      <c r="F319" s="978">
        <f t="shared" si="35"/>
        <v>44465</v>
      </c>
      <c r="G319" s="912">
        <f t="shared" si="35"/>
        <v>44489</v>
      </c>
    </row>
    <row r="320" s="883" customFormat="1" ht="15.75" customHeight="1" spans="1:7">
      <c r="A320" s="944"/>
      <c r="B320" s="908" t="s">
        <v>185</v>
      </c>
      <c r="C320" s="908" t="s">
        <v>186</v>
      </c>
      <c r="D320" s="917"/>
      <c r="E320" s="926">
        <f t="shared" si="35"/>
        <v>44468</v>
      </c>
      <c r="F320" s="978">
        <f t="shared" si="35"/>
        <v>44472</v>
      </c>
      <c r="G320" s="912">
        <f t="shared" si="35"/>
        <v>44496</v>
      </c>
    </row>
    <row r="321" s="883" customFormat="1" ht="15.75" customHeight="1" spans="1:7">
      <c r="A321" s="899"/>
      <c r="B321" s="899"/>
      <c r="C321" s="941"/>
      <c r="D321" s="942"/>
      <c r="E321" s="943"/>
      <c r="F321" s="940"/>
      <c r="G321" s="940"/>
    </row>
    <row r="322" s="883" customFormat="1" ht="15.75" customHeight="1" spans="1:7">
      <c r="A322" s="944" t="s">
        <v>187</v>
      </c>
      <c r="B322" s="902" t="s">
        <v>5</v>
      </c>
      <c r="C322" s="902" t="s">
        <v>6</v>
      </c>
      <c r="D322" s="903" t="s">
        <v>7</v>
      </c>
      <c r="E322" s="904" t="s">
        <v>8</v>
      </c>
      <c r="F322" s="904" t="s">
        <v>8</v>
      </c>
      <c r="G322" s="985" t="s">
        <v>188</v>
      </c>
    </row>
    <row r="323" s="883" customFormat="1" ht="15.75" customHeight="1" spans="1:7">
      <c r="A323" s="944"/>
      <c r="B323" s="905"/>
      <c r="C323" s="905"/>
      <c r="D323" s="906"/>
      <c r="E323" s="905" t="s">
        <v>9</v>
      </c>
      <c r="F323" s="945" t="s">
        <v>10</v>
      </c>
      <c r="G323" s="904" t="s">
        <v>11</v>
      </c>
    </row>
    <row r="324" s="883" customFormat="1" ht="15.75" customHeight="1" spans="1:7">
      <c r="A324" s="944"/>
      <c r="B324" s="986" t="s">
        <v>189</v>
      </c>
      <c r="C324" s="986" t="s">
        <v>190</v>
      </c>
      <c r="D324" s="910" t="s">
        <v>191</v>
      </c>
      <c r="E324" s="978">
        <v>44437</v>
      </c>
      <c r="F324" s="978">
        <f>E324+4</f>
        <v>44441</v>
      </c>
      <c r="G324" s="912">
        <f>F324+33</f>
        <v>44474</v>
      </c>
    </row>
    <row r="325" s="883" customFormat="1" ht="15.75" customHeight="1" spans="1:7">
      <c r="A325" s="944"/>
      <c r="B325" s="986" t="s">
        <v>192</v>
      </c>
      <c r="C325" s="986" t="s">
        <v>193</v>
      </c>
      <c r="D325" s="913"/>
      <c r="E325" s="926">
        <f t="shared" ref="E325:G328" si="36">E324+7</f>
        <v>44444</v>
      </c>
      <c r="F325" s="978">
        <f t="shared" si="36"/>
        <v>44448</v>
      </c>
      <c r="G325" s="912">
        <f t="shared" si="36"/>
        <v>44481</v>
      </c>
    </row>
    <row r="326" s="883" customFormat="1" ht="15.75" customHeight="1" spans="1:7">
      <c r="A326" s="944"/>
      <c r="B326" s="987" t="s">
        <v>194</v>
      </c>
      <c r="C326" s="986" t="s">
        <v>195</v>
      </c>
      <c r="D326" s="913"/>
      <c r="E326" s="926">
        <f t="shared" si="36"/>
        <v>44451</v>
      </c>
      <c r="F326" s="978">
        <f t="shared" si="36"/>
        <v>44455</v>
      </c>
      <c r="G326" s="912">
        <f t="shared" si="36"/>
        <v>44488</v>
      </c>
    </row>
    <row r="327" s="883" customFormat="1" ht="15.75" customHeight="1" spans="1:7">
      <c r="A327" s="944"/>
      <c r="B327" s="986" t="s">
        <v>196</v>
      </c>
      <c r="C327" s="986" t="s">
        <v>197</v>
      </c>
      <c r="D327" s="913"/>
      <c r="E327" s="926">
        <f t="shared" si="36"/>
        <v>44458</v>
      </c>
      <c r="F327" s="978">
        <f t="shared" si="36"/>
        <v>44462</v>
      </c>
      <c r="G327" s="912">
        <f t="shared" si="36"/>
        <v>44495</v>
      </c>
    </row>
    <row r="328" s="883" customFormat="1" ht="15.75" customHeight="1" spans="1:7">
      <c r="A328" s="944"/>
      <c r="B328" s="908"/>
      <c r="C328" s="908"/>
      <c r="D328" s="917"/>
      <c r="E328" s="926">
        <f t="shared" si="36"/>
        <v>44465</v>
      </c>
      <c r="F328" s="978">
        <f t="shared" si="36"/>
        <v>44469</v>
      </c>
      <c r="G328" s="912">
        <f t="shared" si="36"/>
        <v>44502</v>
      </c>
    </row>
    <row r="329" s="883" customFormat="1" ht="15.75" customHeight="1" spans="1:7">
      <c r="A329" s="944"/>
      <c r="B329" s="941"/>
      <c r="C329" s="941"/>
      <c r="D329" s="942"/>
      <c r="E329" s="943"/>
      <c r="F329" s="940"/>
      <c r="G329" s="940"/>
    </row>
    <row r="330" s="883" customFormat="1" ht="15.75" customHeight="1" spans="1:7">
      <c r="A330" s="944"/>
      <c r="B330" s="941"/>
      <c r="C330" s="941"/>
      <c r="D330" s="942"/>
      <c r="E330" s="943"/>
      <c r="F330" s="940"/>
      <c r="G330" s="940"/>
    </row>
    <row r="331" s="883" customFormat="1" ht="15.75" customHeight="1" spans="1:7">
      <c r="A331" s="940"/>
      <c r="B331" s="940"/>
      <c r="C331" s="941"/>
      <c r="D331" s="942"/>
      <c r="E331" s="943"/>
      <c r="F331" s="940"/>
      <c r="G331" s="940"/>
    </row>
    <row r="332" s="883" customFormat="1" ht="15.75" customHeight="1" spans="1:7">
      <c r="A332" s="944" t="s">
        <v>198</v>
      </c>
      <c r="B332" s="902" t="s">
        <v>5</v>
      </c>
      <c r="C332" s="902" t="s">
        <v>6</v>
      </c>
      <c r="D332" s="903" t="s">
        <v>7</v>
      </c>
      <c r="E332" s="904" t="s">
        <v>8</v>
      </c>
      <c r="F332" s="904" t="s">
        <v>8</v>
      </c>
      <c r="G332" s="902" t="s">
        <v>198</v>
      </c>
    </row>
    <row r="333" s="883" customFormat="1" ht="15.75" customHeight="1" spans="1:7">
      <c r="A333" s="944"/>
      <c r="B333" s="905"/>
      <c r="C333" s="905"/>
      <c r="D333" s="906"/>
      <c r="E333" s="905" t="s">
        <v>9</v>
      </c>
      <c r="F333" s="945" t="s">
        <v>10</v>
      </c>
      <c r="G333" s="904" t="s">
        <v>11</v>
      </c>
    </row>
    <row r="334" s="883" customFormat="1" ht="15.75" customHeight="1" spans="1:7">
      <c r="A334" s="944"/>
      <c r="B334" s="904" t="s">
        <v>178</v>
      </c>
      <c r="C334" s="983" t="s">
        <v>179</v>
      </c>
      <c r="D334" s="910" t="s">
        <v>180</v>
      </c>
      <c r="E334" s="978">
        <v>44440</v>
      </c>
      <c r="F334" s="978">
        <f>E334+4</f>
        <v>44444</v>
      </c>
      <c r="G334" s="912">
        <f>F334+24</f>
        <v>44468</v>
      </c>
    </row>
    <row r="335" s="883" customFormat="1" ht="15.75" customHeight="1" spans="1:7">
      <c r="A335" s="944"/>
      <c r="B335" s="904" t="s">
        <v>181</v>
      </c>
      <c r="C335" s="983" t="s">
        <v>103</v>
      </c>
      <c r="D335" s="913"/>
      <c r="E335" s="926">
        <f t="shared" ref="E335:G338" si="37">E334+7</f>
        <v>44447</v>
      </c>
      <c r="F335" s="978">
        <f t="shared" si="37"/>
        <v>44451</v>
      </c>
      <c r="G335" s="912">
        <f t="shared" si="37"/>
        <v>44475</v>
      </c>
    </row>
    <row r="336" s="883" customFormat="1" ht="15.75" customHeight="1" spans="1:7">
      <c r="A336" s="944"/>
      <c r="B336" s="904" t="s">
        <v>182</v>
      </c>
      <c r="C336" s="983" t="s">
        <v>20</v>
      </c>
      <c r="D336" s="913"/>
      <c r="E336" s="926">
        <f t="shared" si="37"/>
        <v>44454</v>
      </c>
      <c r="F336" s="978">
        <f t="shared" si="37"/>
        <v>44458</v>
      </c>
      <c r="G336" s="912">
        <f t="shared" si="37"/>
        <v>44482</v>
      </c>
    </row>
    <row r="337" s="883" customFormat="1" ht="15.75" customHeight="1" spans="1:7">
      <c r="A337" s="944"/>
      <c r="B337" s="902" t="s">
        <v>183</v>
      </c>
      <c r="C337" s="984" t="s">
        <v>184</v>
      </c>
      <c r="D337" s="913"/>
      <c r="E337" s="926">
        <f t="shared" si="37"/>
        <v>44461</v>
      </c>
      <c r="F337" s="978">
        <f t="shared" si="37"/>
        <v>44465</v>
      </c>
      <c r="G337" s="912">
        <f t="shared" si="37"/>
        <v>44489</v>
      </c>
    </row>
    <row r="338" s="883" customFormat="1" ht="15.75" customHeight="1" spans="1:7">
      <c r="A338" s="944"/>
      <c r="B338" s="908" t="s">
        <v>185</v>
      </c>
      <c r="C338" s="908" t="s">
        <v>186</v>
      </c>
      <c r="D338" s="917"/>
      <c r="E338" s="926">
        <f t="shared" si="37"/>
        <v>44468</v>
      </c>
      <c r="F338" s="978">
        <f t="shared" si="37"/>
        <v>44472</v>
      </c>
      <c r="G338" s="912">
        <f t="shared" si="37"/>
        <v>44496</v>
      </c>
    </row>
    <row r="339" s="883" customFormat="1" ht="15.75" customHeight="1" spans="1:7">
      <c r="A339" s="944"/>
      <c r="B339" s="941"/>
      <c r="C339" s="941"/>
      <c r="D339" s="942"/>
      <c r="E339" s="943"/>
      <c r="F339" s="940"/>
      <c r="G339" s="940"/>
    </row>
    <row r="340" s="883" customFormat="1" ht="15.75" customHeight="1" spans="1:7">
      <c r="A340" s="887"/>
      <c r="B340" s="887"/>
      <c r="C340" s="941"/>
      <c r="D340" s="942"/>
      <c r="E340" s="943"/>
      <c r="F340" s="940"/>
      <c r="G340" s="940"/>
    </row>
    <row r="341" s="883" customFormat="1" ht="15.75" customHeight="1" spans="1:7">
      <c r="A341" s="944" t="s">
        <v>199</v>
      </c>
      <c r="B341" s="920" t="s">
        <v>5</v>
      </c>
      <c r="C341" s="920" t="s">
        <v>6</v>
      </c>
      <c r="D341" s="988" t="s">
        <v>7</v>
      </c>
      <c r="E341" s="989" t="s">
        <v>8</v>
      </c>
      <c r="F341" s="989" t="s">
        <v>8</v>
      </c>
      <c r="G341" s="989" t="s">
        <v>200</v>
      </c>
    </row>
    <row r="342" s="883" customFormat="1" ht="15.75" customHeight="1" spans="1:7">
      <c r="A342" s="944"/>
      <c r="B342" s="922"/>
      <c r="C342" s="922"/>
      <c r="D342" s="990"/>
      <c r="E342" s="991" t="s">
        <v>9</v>
      </c>
      <c r="F342" s="992" t="s">
        <v>10</v>
      </c>
      <c r="G342" s="989" t="s">
        <v>11</v>
      </c>
    </row>
    <row r="343" s="883" customFormat="1" ht="15.75" customHeight="1" spans="1:7">
      <c r="A343" s="944"/>
      <c r="B343" s="962" t="s">
        <v>94</v>
      </c>
      <c r="C343" s="962" t="s">
        <v>95</v>
      </c>
      <c r="D343" s="924" t="s">
        <v>201</v>
      </c>
      <c r="E343" s="993">
        <v>44439</v>
      </c>
      <c r="F343" s="993">
        <f>E343+4</f>
        <v>44443</v>
      </c>
      <c r="G343" s="994">
        <f>F343+27</f>
        <v>44470</v>
      </c>
    </row>
    <row r="344" s="883" customFormat="1" ht="15.75" customHeight="1" spans="1:7">
      <c r="A344" s="944"/>
      <c r="B344" s="962" t="s">
        <v>97</v>
      </c>
      <c r="C344" s="962" t="s">
        <v>98</v>
      </c>
      <c r="D344" s="925"/>
      <c r="E344" s="993">
        <f t="shared" ref="E344:G347" si="38">E343+7</f>
        <v>44446</v>
      </c>
      <c r="F344" s="993">
        <f t="shared" si="38"/>
        <v>44450</v>
      </c>
      <c r="G344" s="994">
        <f t="shared" si="38"/>
        <v>44477</v>
      </c>
    </row>
    <row r="345" s="883" customFormat="1" ht="15.75" customHeight="1" spans="1:7">
      <c r="A345" s="944"/>
      <c r="B345" s="962" t="s">
        <v>99</v>
      </c>
      <c r="C345" s="962"/>
      <c r="D345" s="925"/>
      <c r="E345" s="993">
        <f t="shared" si="38"/>
        <v>44453</v>
      </c>
      <c r="F345" s="993">
        <f t="shared" si="38"/>
        <v>44457</v>
      </c>
      <c r="G345" s="994">
        <f t="shared" si="38"/>
        <v>44484</v>
      </c>
    </row>
    <row r="346" s="883" customFormat="1" ht="15.75" customHeight="1" spans="1:7">
      <c r="A346" s="944"/>
      <c r="B346" s="962" t="s">
        <v>100</v>
      </c>
      <c r="C346" s="962" t="s">
        <v>101</v>
      </c>
      <c r="D346" s="925"/>
      <c r="E346" s="993">
        <f t="shared" si="38"/>
        <v>44460</v>
      </c>
      <c r="F346" s="993">
        <f t="shared" si="38"/>
        <v>44464</v>
      </c>
      <c r="G346" s="994">
        <f t="shared" si="38"/>
        <v>44491</v>
      </c>
    </row>
    <row r="347" s="883" customFormat="1" ht="15.75" customHeight="1" spans="1:7">
      <c r="A347" s="944"/>
      <c r="B347" s="962" t="s">
        <v>102</v>
      </c>
      <c r="C347" s="962" t="s">
        <v>103</v>
      </c>
      <c r="D347" s="928"/>
      <c r="E347" s="993">
        <f t="shared" si="38"/>
        <v>44467</v>
      </c>
      <c r="F347" s="993">
        <f t="shared" si="38"/>
        <v>44471</v>
      </c>
      <c r="G347" s="994">
        <f t="shared" si="38"/>
        <v>44498</v>
      </c>
    </row>
    <row r="348" s="883" customFormat="1" ht="15.75" customHeight="1" spans="1:7">
      <c r="A348" s="944"/>
      <c r="B348" s="941"/>
      <c r="C348" s="941"/>
      <c r="D348" s="942"/>
      <c r="E348" s="943"/>
      <c r="F348" s="940"/>
      <c r="G348" s="940"/>
    </row>
    <row r="349" s="883" customFormat="1" ht="15.75" customHeight="1" spans="1:7">
      <c r="A349" s="887"/>
      <c r="B349" s="887"/>
      <c r="C349" s="941"/>
      <c r="D349" s="942"/>
      <c r="E349" s="943"/>
      <c r="F349" s="940"/>
      <c r="G349" s="940"/>
    </row>
    <row r="350" s="883" customFormat="1" ht="15.75" customHeight="1" spans="1:7">
      <c r="A350" s="944" t="s">
        <v>202</v>
      </c>
      <c r="B350" s="920" t="s">
        <v>5</v>
      </c>
      <c r="C350" s="920" t="s">
        <v>6</v>
      </c>
      <c r="D350" s="903" t="s">
        <v>7</v>
      </c>
      <c r="E350" s="904" t="s">
        <v>8</v>
      </c>
      <c r="F350" s="904" t="s">
        <v>8</v>
      </c>
      <c r="G350" s="902" t="s">
        <v>203</v>
      </c>
    </row>
    <row r="351" s="883" customFormat="1" ht="15.75" customHeight="1" spans="1:7">
      <c r="A351" s="944"/>
      <c r="B351" s="922"/>
      <c r="C351" s="922"/>
      <c r="D351" s="906"/>
      <c r="E351" s="905" t="s">
        <v>9</v>
      </c>
      <c r="F351" s="945" t="s">
        <v>10</v>
      </c>
      <c r="G351" s="904" t="s">
        <v>11</v>
      </c>
    </row>
    <row r="352" s="883" customFormat="1" ht="15.75" customHeight="1" spans="1:7">
      <c r="A352" s="944"/>
      <c r="B352" s="995" t="s">
        <v>204</v>
      </c>
      <c r="C352" s="996" t="s">
        <v>48</v>
      </c>
      <c r="D352" s="910" t="s">
        <v>205</v>
      </c>
      <c r="E352" s="911">
        <v>44441</v>
      </c>
      <c r="F352" s="978">
        <f>E352+4</f>
        <v>44445</v>
      </c>
      <c r="G352" s="912">
        <f>F352+25</f>
        <v>44470</v>
      </c>
    </row>
    <row r="353" s="883" customFormat="1" ht="15.75" customHeight="1" spans="1:7">
      <c r="A353" s="944"/>
      <c r="B353" s="995" t="s">
        <v>206</v>
      </c>
      <c r="C353" s="996" t="s">
        <v>50</v>
      </c>
      <c r="D353" s="913"/>
      <c r="E353" s="978">
        <f t="shared" ref="E353:G356" si="39">E352+7</f>
        <v>44448</v>
      </c>
      <c r="F353" s="978">
        <f t="shared" si="39"/>
        <v>44452</v>
      </c>
      <c r="G353" s="912">
        <f t="shared" si="39"/>
        <v>44477</v>
      </c>
    </row>
    <row r="354" s="883" customFormat="1" ht="15.75" customHeight="1" spans="1:7">
      <c r="A354" s="944"/>
      <c r="B354" s="995" t="s">
        <v>207</v>
      </c>
      <c r="C354" s="996" t="s">
        <v>52</v>
      </c>
      <c r="D354" s="913"/>
      <c r="E354" s="978">
        <f t="shared" si="39"/>
        <v>44455</v>
      </c>
      <c r="F354" s="978">
        <f t="shared" si="39"/>
        <v>44459</v>
      </c>
      <c r="G354" s="912">
        <f t="shared" si="39"/>
        <v>44484</v>
      </c>
    </row>
    <row r="355" s="883" customFormat="1" ht="15.75" customHeight="1" spans="1:7">
      <c r="A355" s="944"/>
      <c r="B355" s="995" t="s">
        <v>208</v>
      </c>
      <c r="C355" s="996" t="s">
        <v>54</v>
      </c>
      <c r="D355" s="913"/>
      <c r="E355" s="978">
        <f t="shared" si="39"/>
        <v>44462</v>
      </c>
      <c r="F355" s="978">
        <f t="shared" si="39"/>
        <v>44466</v>
      </c>
      <c r="G355" s="912">
        <f t="shared" si="39"/>
        <v>44491</v>
      </c>
    </row>
    <row r="356" s="883" customFormat="1" ht="15.75" customHeight="1" spans="1:7">
      <c r="A356" s="944"/>
      <c r="B356" s="908"/>
      <c r="C356" s="996"/>
      <c r="D356" s="917"/>
      <c r="E356" s="978">
        <f t="shared" si="39"/>
        <v>44469</v>
      </c>
      <c r="F356" s="978">
        <f t="shared" si="39"/>
        <v>44473</v>
      </c>
      <c r="G356" s="912">
        <f t="shared" si="39"/>
        <v>44498</v>
      </c>
    </row>
    <row r="357" s="883" customFormat="1" ht="15.75" customHeight="1" spans="1:7">
      <c r="A357" s="944"/>
      <c r="B357" s="933"/>
      <c r="C357" s="933"/>
      <c r="D357" s="938"/>
      <c r="E357" s="931"/>
      <c r="F357" s="932"/>
      <c r="G357" s="997"/>
    </row>
    <row r="358" s="883" customFormat="1" ht="15.75" customHeight="1" spans="1:7">
      <c r="A358" s="887"/>
      <c r="B358" s="887"/>
      <c r="C358" s="940" t="s">
        <v>209</v>
      </c>
      <c r="D358" s="942"/>
      <c r="E358" s="943"/>
      <c r="F358" s="940"/>
      <c r="G358" s="940"/>
    </row>
    <row r="359" s="883" customFormat="1" ht="15.75" customHeight="1" spans="1:7">
      <c r="A359" s="944" t="s">
        <v>210</v>
      </c>
      <c r="B359" s="904" t="s">
        <v>5</v>
      </c>
      <c r="C359" s="902" t="s">
        <v>6</v>
      </c>
      <c r="D359" s="903" t="s">
        <v>7</v>
      </c>
      <c r="E359" s="904" t="s">
        <v>8</v>
      </c>
      <c r="F359" s="904" t="s">
        <v>8</v>
      </c>
      <c r="G359" s="904" t="s">
        <v>211</v>
      </c>
    </row>
    <row r="360" s="883" customFormat="1" ht="15.75" customHeight="1" spans="1:7">
      <c r="A360" s="944"/>
      <c r="B360" s="904"/>
      <c r="C360" s="905"/>
      <c r="D360" s="906"/>
      <c r="E360" s="998" t="s">
        <v>9</v>
      </c>
      <c r="F360" s="904" t="s">
        <v>10</v>
      </c>
      <c r="G360" s="904" t="s">
        <v>11</v>
      </c>
    </row>
    <row r="361" s="883" customFormat="1" ht="15.75" customHeight="1" spans="1:7">
      <c r="A361" s="944"/>
      <c r="B361" s="908" t="s">
        <v>212</v>
      </c>
      <c r="C361" s="948" t="s">
        <v>213</v>
      </c>
      <c r="D361" s="910" t="s">
        <v>214</v>
      </c>
      <c r="E361" s="978">
        <v>44442</v>
      </c>
      <c r="F361" s="978">
        <f>E361+4</f>
        <v>44446</v>
      </c>
      <c r="G361" s="912">
        <f>F361+16</f>
        <v>44462</v>
      </c>
    </row>
    <row r="362" s="883" customFormat="1" ht="15.75" customHeight="1" spans="1:7">
      <c r="A362" s="944"/>
      <c r="B362" s="948" t="s">
        <v>215</v>
      </c>
      <c r="C362" s="948" t="s">
        <v>216</v>
      </c>
      <c r="D362" s="913"/>
      <c r="E362" s="978">
        <f t="shared" ref="E362:G365" si="40">E361+7</f>
        <v>44449</v>
      </c>
      <c r="F362" s="978">
        <f t="shared" si="40"/>
        <v>44453</v>
      </c>
      <c r="G362" s="912">
        <f t="shared" si="40"/>
        <v>44469</v>
      </c>
    </row>
    <row r="363" s="883" customFormat="1" ht="15.75" customHeight="1" spans="1:7">
      <c r="A363" s="944"/>
      <c r="B363" s="948" t="s">
        <v>217</v>
      </c>
      <c r="C363" s="948" t="s">
        <v>218</v>
      </c>
      <c r="D363" s="913"/>
      <c r="E363" s="978">
        <f t="shared" si="40"/>
        <v>44456</v>
      </c>
      <c r="F363" s="978">
        <f t="shared" si="40"/>
        <v>44460</v>
      </c>
      <c r="G363" s="912">
        <f t="shared" si="40"/>
        <v>44476</v>
      </c>
    </row>
    <row r="364" s="883" customFormat="1" ht="15.75" customHeight="1" spans="1:7">
      <c r="A364" s="944"/>
      <c r="B364" s="948" t="s">
        <v>219</v>
      </c>
      <c r="C364" s="948" t="s">
        <v>220</v>
      </c>
      <c r="D364" s="913"/>
      <c r="E364" s="978">
        <f t="shared" si="40"/>
        <v>44463</v>
      </c>
      <c r="F364" s="978">
        <f t="shared" si="40"/>
        <v>44467</v>
      </c>
      <c r="G364" s="912">
        <f t="shared" si="40"/>
        <v>44483</v>
      </c>
    </row>
    <row r="365" s="883" customFormat="1" ht="15.75" customHeight="1" spans="1:7">
      <c r="A365" s="944"/>
      <c r="B365" s="999"/>
      <c r="C365" s="948"/>
      <c r="D365" s="917"/>
      <c r="E365" s="978">
        <f t="shared" si="40"/>
        <v>44470</v>
      </c>
      <c r="F365" s="978">
        <f t="shared" si="40"/>
        <v>44474</v>
      </c>
      <c r="G365" s="912">
        <f t="shared" si="40"/>
        <v>44490</v>
      </c>
    </row>
    <row r="366" s="884" customFormat="1" ht="15.75" customHeight="1" spans="1:7">
      <c r="A366" s="972"/>
      <c r="B366" s="1000"/>
      <c r="C366" s="1000"/>
      <c r="D366" s="1000"/>
      <c r="E366" s="1001"/>
      <c r="F366" s="997"/>
      <c r="G366" s="899"/>
    </row>
    <row r="367" s="883" customFormat="1" ht="15.75" customHeight="1" spans="1:7">
      <c r="A367" s="1002" t="s">
        <v>221</v>
      </c>
      <c r="B367" s="1002"/>
      <c r="C367" s="1002"/>
      <c r="D367" s="1002"/>
      <c r="E367" s="1002"/>
      <c r="F367" s="1002"/>
      <c r="G367" s="1002"/>
    </row>
    <row r="368" s="883" customFormat="1" ht="15.75" customHeight="1" spans="1:7">
      <c r="A368" s="885"/>
      <c r="B368" s="885"/>
      <c r="C368" s="941"/>
      <c r="D368" s="942"/>
      <c r="E368" s="943"/>
      <c r="F368" s="940"/>
      <c r="G368" s="940"/>
    </row>
    <row r="369" s="883" customFormat="1" ht="15.75" customHeight="1" spans="1:7">
      <c r="A369" s="944" t="s">
        <v>222</v>
      </c>
      <c r="B369" s="902" t="s">
        <v>5</v>
      </c>
      <c r="C369" s="902" t="s">
        <v>6</v>
      </c>
      <c r="D369" s="903" t="s">
        <v>7</v>
      </c>
      <c r="E369" s="904" t="s">
        <v>8</v>
      </c>
      <c r="F369" s="904" t="s">
        <v>8</v>
      </c>
      <c r="G369" s="904" t="s">
        <v>223</v>
      </c>
    </row>
    <row r="370" s="883" customFormat="1" ht="15.75" customHeight="1" spans="1:7">
      <c r="A370" s="944"/>
      <c r="B370" s="905"/>
      <c r="C370" s="905"/>
      <c r="D370" s="906"/>
      <c r="E370" s="905" t="s">
        <v>9</v>
      </c>
      <c r="F370" s="904" t="s">
        <v>10</v>
      </c>
      <c r="G370" s="904" t="s">
        <v>11</v>
      </c>
    </row>
    <row r="371" s="883" customFormat="1" ht="15.75" customHeight="1" spans="1:7">
      <c r="A371" s="944"/>
      <c r="B371" s="904" t="s">
        <v>224</v>
      </c>
      <c r="C371" s="973" t="s">
        <v>225</v>
      </c>
      <c r="D371" s="954" t="s">
        <v>226</v>
      </c>
      <c r="E371" s="912">
        <v>44440</v>
      </c>
      <c r="F371" s="912">
        <f>E371+4</f>
        <v>44444</v>
      </c>
      <c r="G371" s="912">
        <f>F371+16</f>
        <v>44460</v>
      </c>
    </row>
    <row r="372" s="883" customFormat="1" ht="15.75" customHeight="1" spans="1:7">
      <c r="A372" s="944"/>
      <c r="B372" s="904" t="s">
        <v>227</v>
      </c>
      <c r="C372" s="1003"/>
      <c r="D372" s="954"/>
      <c r="E372" s="912">
        <f t="shared" ref="E372:G374" si="41">E371+7</f>
        <v>44447</v>
      </c>
      <c r="F372" s="912">
        <f t="shared" si="41"/>
        <v>44451</v>
      </c>
      <c r="G372" s="994">
        <f t="shared" si="41"/>
        <v>44467</v>
      </c>
    </row>
    <row r="373" s="883" customFormat="1" ht="15.75" customHeight="1" spans="1:7">
      <c r="A373" s="944"/>
      <c r="B373" s="904"/>
      <c r="C373" s="1003"/>
      <c r="D373" s="954"/>
      <c r="E373" s="912">
        <f t="shared" si="41"/>
        <v>44454</v>
      </c>
      <c r="F373" s="912">
        <f t="shared" si="41"/>
        <v>44458</v>
      </c>
      <c r="G373" s="994">
        <f t="shared" si="41"/>
        <v>44474</v>
      </c>
    </row>
    <row r="374" s="883" customFormat="1" ht="15.75" customHeight="1" spans="1:7">
      <c r="A374" s="944"/>
      <c r="B374" s="904" t="s">
        <v>228</v>
      </c>
      <c r="C374" s="1003" t="s">
        <v>229</v>
      </c>
      <c r="D374" s="954"/>
      <c r="E374" s="912">
        <f t="shared" si="41"/>
        <v>44461</v>
      </c>
      <c r="F374" s="912">
        <f t="shared" si="41"/>
        <v>44465</v>
      </c>
      <c r="G374" s="994">
        <f t="shared" si="41"/>
        <v>44481</v>
      </c>
    </row>
    <row r="375" s="883" customFormat="1" ht="15.75" customHeight="1" spans="1:7">
      <c r="A375" s="944"/>
      <c r="B375" s="1004"/>
      <c r="C375" s="1004"/>
      <c r="D375" s="1005"/>
      <c r="E375" s="1004"/>
      <c r="F375" s="932"/>
      <c r="G375" s="932"/>
    </row>
    <row r="376" s="883" customFormat="1" ht="15.75" customHeight="1" spans="1:7">
      <c r="A376" s="885"/>
      <c r="B376" s="885"/>
      <c r="C376" s="941"/>
      <c r="D376" s="942"/>
      <c r="E376" s="943"/>
      <c r="F376" s="940"/>
      <c r="G376" s="940"/>
    </row>
    <row r="377" s="883" customFormat="1" ht="15.75" customHeight="1" spans="1:7">
      <c r="A377" s="944" t="s">
        <v>230</v>
      </c>
      <c r="B377" s="902" t="s">
        <v>5</v>
      </c>
      <c r="C377" s="902" t="s">
        <v>6</v>
      </c>
      <c r="D377" s="903" t="s">
        <v>7</v>
      </c>
      <c r="E377" s="904" t="s">
        <v>8</v>
      </c>
      <c r="F377" s="904" t="s">
        <v>8</v>
      </c>
      <c r="G377" s="904" t="s">
        <v>230</v>
      </c>
    </row>
    <row r="378" s="883" customFormat="1" ht="15.75" customHeight="1" spans="1:7">
      <c r="A378" s="944"/>
      <c r="B378" s="905"/>
      <c r="C378" s="905"/>
      <c r="D378" s="906"/>
      <c r="E378" s="905" t="s">
        <v>9</v>
      </c>
      <c r="F378" s="904" t="s">
        <v>10</v>
      </c>
      <c r="G378" s="904" t="s">
        <v>11</v>
      </c>
    </row>
    <row r="379" s="883" customFormat="1" ht="15.75" customHeight="1" spans="1:7">
      <c r="A379" s="944"/>
      <c r="B379" s="904" t="s">
        <v>231</v>
      </c>
      <c r="C379" s="1006" t="s">
        <v>232</v>
      </c>
      <c r="D379" s="903" t="s">
        <v>233</v>
      </c>
      <c r="E379" s="912">
        <v>44438</v>
      </c>
      <c r="F379" s="912">
        <f>E379+4</f>
        <v>44442</v>
      </c>
      <c r="G379" s="912">
        <f>F379+21</f>
        <v>44463</v>
      </c>
    </row>
    <row r="380" s="883" customFormat="1" ht="15.75" customHeight="1" spans="1:7">
      <c r="A380" s="944"/>
      <c r="B380" s="904" t="s">
        <v>234</v>
      </c>
      <c r="C380" s="1006" t="s">
        <v>52</v>
      </c>
      <c r="D380" s="1007"/>
      <c r="E380" s="912">
        <f t="shared" ref="E380:G383" si="42">E379+7</f>
        <v>44445</v>
      </c>
      <c r="F380" s="912">
        <f t="shared" si="42"/>
        <v>44449</v>
      </c>
      <c r="G380" s="994">
        <f t="shared" si="42"/>
        <v>44470</v>
      </c>
    </row>
    <row r="381" s="883" customFormat="1" ht="15.75" customHeight="1" spans="1:7">
      <c r="A381" s="944"/>
      <c r="B381" s="904" t="s">
        <v>235</v>
      </c>
      <c r="C381" s="1006" t="s">
        <v>236</v>
      </c>
      <c r="D381" s="1007"/>
      <c r="E381" s="912">
        <f t="shared" si="42"/>
        <v>44452</v>
      </c>
      <c r="F381" s="912">
        <f t="shared" si="42"/>
        <v>44456</v>
      </c>
      <c r="G381" s="994">
        <f t="shared" si="42"/>
        <v>44477</v>
      </c>
    </row>
    <row r="382" s="883" customFormat="1" ht="15.75" customHeight="1" spans="1:7">
      <c r="A382" s="944"/>
      <c r="B382" s="1008" t="s">
        <v>237</v>
      </c>
      <c r="C382" s="1009" t="s">
        <v>238</v>
      </c>
      <c r="D382" s="1007"/>
      <c r="E382" s="912">
        <f t="shared" si="42"/>
        <v>44459</v>
      </c>
      <c r="F382" s="912">
        <f t="shared" si="42"/>
        <v>44463</v>
      </c>
      <c r="G382" s="994">
        <f t="shared" si="42"/>
        <v>44484</v>
      </c>
    </row>
    <row r="383" s="883" customFormat="1" ht="15.75" customHeight="1" spans="1:7">
      <c r="A383" s="944"/>
      <c r="B383" s="904"/>
      <c r="C383" s="1006"/>
      <c r="D383" s="906"/>
      <c r="E383" s="912">
        <f t="shared" si="42"/>
        <v>44466</v>
      </c>
      <c r="F383" s="912">
        <f t="shared" si="42"/>
        <v>44470</v>
      </c>
      <c r="G383" s="994">
        <f t="shared" si="42"/>
        <v>44491</v>
      </c>
    </row>
    <row r="384" s="883" customFormat="1" ht="15.75" customHeight="1" spans="1:7">
      <c r="A384" s="944"/>
      <c r="B384" s="1010"/>
      <c r="C384" s="1011"/>
      <c r="D384" s="1005"/>
      <c r="E384" s="932"/>
      <c r="F384" s="932"/>
      <c r="G384" s="932"/>
    </row>
    <row r="385" s="883" customFormat="1" ht="15.75" customHeight="1" spans="1:7">
      <c r="A385" s="944"/>
      <c r="B385" s="1004"/>
      <c r="C385" s="1004"/>
      <c r="D385" s="1005"/>
      <c r="E385" s="1004"/>
      <c r="F385" s="1004"/>
      <c r="G385" s="1004"/>
    </row>
    <row r="386" s="883" customFormat="1" ht="15.75" customHeight="1" spans="1:7">
      <c r="A386" s="885"/>
      <c r="B386" s="885"/>
      <c r="C386" s="941"/>
      <c r="D386" s="942"/>
      <c r="E386" s="943"/>
      <c r="F386" s="940"/>
      <c r="G386" s="940"/>
    </row>
    <row r="387" s="883" customFormat="1" ht="15.75" customHeight="1" spans="1:7">
      <c r="A387" s="944" t="s">
        <v>239</v>
      </c>
      <c r="B387" s="902" t="s">
        <v>5</v>
      </c>
      <c r="C387" s="902" t="s">
        <v>6</v>
      </c>
      <c r="D387" s="903" t="s">
        <v>7</v>
      </c>
      <c r="E387" s="904" t="s">
        <v>8</v>
      </c>
      <c r="F387" s="904" t="s">
        <v>8</v>
      </c>
      <c r="G387" s="904" t="s">
        <v>240</v>
      </c>
    </row>
    <row r="388" s="883" customFormat="1" ht="15.75" customHeight="1" spans="1:7">
      <c r="A388" s="944"/>
      <c r="B388" s="905"/>
      <c r="C388" s="905"/>
      <c r="D388" s="906"/>
      <c r="E388" s="905" t="s">
        <v>9</v>
      </c>
      <c r="F388" s="904" t="s">
        <v>10</v>
      </c>
      <c r="G388" s="904" t="s">
        <v>11</v>
      </c>
    </row>
    <row r="389" s="883" customFormat="1" ht="15.75" customHeight="1" spans="1:7">
      <c r="A389" s="944"/>
      <c r="B389" s="904" t="s">
        <v>241</v>
      </c>
      <c r="C389" s="904" t="s">
        <v>242</v>
      </c>
      <c r="D389" s="1012" t="s">
        <v>243</v>
      </c>
      <c r="E389" s="978">
        <v>44441</v>
      </c>
      <c r="F389" s="912">
        <f>E389+4</f>
        <v>44445</v>
      </c>
      <c r="G389" s="912">
        <f>F389+11</f>
        <v>44456</v>
      </c>
    </row>
    <row r="390" s="883" customFormat="1" ht="15.75" customHeight="1" spans="1:7">
      <c r="A390" s="944"/>
      <c r="B390" s="904" t="s">
        <v>244</v>
      </c>
      <c r="C390" s="904"/>
      <c r="D390" s="1012"/>
      <c r="E390" s="912">
        <f t="shared" ref="E390:G393" si="43">E389+7</f>
        <v>44448</v>
      </c>
      <c r="F390" s="912">
        <f t="shared" si="43"/>
        <v>44452</v>
      </c>
      <c r="G390" s="994">
        <f t="shared" si="43"/>
        <v>44463</v>
      </c>
    </row>
    <row r="391" s="883" customFormat="1" ht="15.75" customHeight="1" spans="1:7">
      <c r="A391" s="944"/>
      <c r="B391" s="904" t="s">
        <v>245</v>
      </c>
      <c r="C391" s="904" t="s">
        <v>246</v>
      </c>
      <c r="D391" s="1012"/>
      <c r="E391" s="912">
        <f t="shared" si="43"/>
        <v>44455</v>
      </c>
      <c r="F391" s="912">
        <f t="shared" si="43"/>
        <v>44459</v>
      </c>
      <c r="G391" s="994">
        <f t="shared" si="43"/>
        <v>44470</v>
      </c>
    </row>
    <row r="392" s="883" customFormat="1" ht="15.75" customHeight="1" spans="1:7">
      <c r="A392" s="944"/>
      <c r="B392" s="904" t="s">
        <v>247</v>
      </c>
      <c r="C392" s="904" t="s">
        <v>248</v>
      </c>
      <c r="D392" s="1012"/>
      <c r="E392" s="912">
        <f t="shared" si="43"/>
        <v>44462</v>
      </c>
      <c r="F392" s="912">
        <f t="shared" si="43"/>
        <v>44466</v>
      </c>
      <c r="G392" s="994">
        <f t="shared" si="43"/>
        <v>44477</v>
      </c>
    </row>
    <row r="393" s="883" customFormat="1" ht="15.75" customHeight="1" spans="1:7">
      <c r="A393" s="944"/>
      <c r="B393" s="904" t="s">
        <v>249</v>
      </c>
      <c r="C393" s="904" t="s">
        <v>250</v>
      </c>
      <c r="D393" s="1012"/>
      <c r="E393" s="912">
        <f t="shared" si="43"/>
        <v>44469</v>
      </c>
      <c r="F393" s="912">
        <f t="shared" si="43"/>
        <v>44473</v>
      </c>
      <c r="G393" s="994">
        <f t="shared" si="43"/>
        <v>44484</v>
      </c>
    </row>
    <row r="394" s="883" customFormat="1" ht="15.75" customHeight="1" spans="1:7">
      <c r="A394" s="944"/>
      <c r="B394" s="1004"/>
      <c r="C394" s="1004"/>
      <c r="D394" s="1005"/>
      <c r="E394" s="1004"/>
      <c r="F394" s="932"/>
      <c r="G394" s="932"/>
    </row>
    <row r="395" s="883" customFormat="1" ht="15.75" customHeight="1" spans="1:7">
      <c r="A395" s="885"/>
      <c r="B395" s="885"/>
      <c r="C395" s="941"/>
      <c r="D395" s="942"/>
      <c r="E395" s="943"/>
      <c r="F395" s="940"/>
      <c r="G395" s="940"/>
    </row>
    <row r="396" s="883" customFormat="1" ht="15.75" customHeight="1" spans="1:7">
      <c r="A396" s="944" t="s">
        <v>251</v>
      </c>
      <c r="B396" s="920" t="s">
        <v>5</v>
      </c>
      <c r="C396" s="920" t="s">
        <v>6</v>
      </c>
      <c r="D396" s="921" t="s">
        <v>7</v>
      </c>
      <c r="E396" s="904" t="s">
        <v>8</v>
      </c>
      <c r="F396" s="904" t="s">
        <v>8</v>
      </c>
      <c r="G396" s="904" t="s">
        <v>223</v>
      </c>
    </row>
    <row r="397" s="883" customFormat="1" ht="15.75" customHeight="1" spans="1:7">
      <c r="A397" s="944"/>
      <c r="B397" s="922"/>
      <c r="C397" s="922"/>
      <c r="D397" s="923"/>
      <c r="E397" s="904" t="s">
        <v>9</v>
      </c>
      <c r="F397" s="904" t="s">
        <v>10</v>
      </c>
      <c r="G397" s="904" t="s">
        <v>11</v>
      </c>
    </row>
    <row r="398" s="883" customFormat="1" ht="15.75" customHeight="1" spans="1:7">
      <c r="A398" s="944"/>
      <c r="B398" s="904" t="s">
        <v>178</v>
      </c>
      <c r="C398" s="983" t="s">
        <v>179</v>
      </c>
      <c r="D398" s="924" t="s">
        <v>252</v>
      </c>
      <c r="E398" s="978">
        <v>44440</v>
      </c>
      <c r="F398" s="912">
        <f>E398+4</f>
        <v>44444</v>
      </c>
      <c r="G398" s="912">
        <f>F398+15</f>
        <v>44459</v>
      </c>
    </row>
    <row r="399" s="883" customFormat="1" ht="15.75" customHeight="1" spans="1:7">
      <c r="A399" s="944"/>
      <c r="B399" s="904" t="s">
        <v>181</v>
      </c>
      <c r="C399" s="983" t="s">
        <v>103</v>
      </c>
      <c r="D399" s="925"/>
      <c r="E399" s="912">
        <f t="shared" ref="E399:G402" si="44">E398+7</f>
        <v>44447</v>
      </c>
      <c r="F399" s="912">
        <f t="shared" si="44"/>
        <v>44451</v>
      </c>
      <c r="G399" s="994">
        <f t="shared" si="44"/>
        <v>44466</v>
      </c>
    </row>
    <row r="400" s="883" customFormat="1" ht="15.75" customHeight="1" spans="1:7">
      <c r="A400" s="944"/>
      <c r="B400" s="904" t="s">
        <v>182</v>
      </c>
      <c r="C400" s="983" t="s">
        <v>20</v>
      </c>
      <c r="D400" s="925"/>
      <c r="E400" s="912">
        <f t="shared" si="44"/>
        <v>44454</v>
      </c>
      <c r="F400" s="912">
        <f t="shared" si="44"/>
        <v>44458</v>
      </c>
      <c r="G400" s="994">
        <f t="shared" si="44"/>
        <v>44473</v>
      </c>
    </row>
    <row r="401" s="883" customFormat="1" ht="15.75" customHeight="1" spans="1:7">
      <c r="A401" s="944"/>
      <c r="B401" s="902" t="s">
        <v>183</v>
      </c>
      <c r="C401" s="984" t="s">
        <v>184</v>
      </c>
      <c r="D401" s="925"/>
      <c r="E401" s="912">
        <f t="shared" si="44"/>
        <v>44461</v>
      </c>
      <c r="F401" s="912">
        <f t="shared" si="44"/>
        <v>44465</v>
      </c>
      <c r="G401" s="994">
        <f t="shared" si="44"/>
        <v>44480</v>
      </c>
    </row>
    <row r="402" s="883" customFormat="1" ht="15.75" customHeight="1" spans="1:7">
      <c r="A402" s="944"/>
      <c r="B402" s="908" t="s">
        <v>185</v>
      </c>
      <c r="C402" s="908" t="s">
        <v>186</v>
      </c>
      <c r="D402" s="928"/>
      <c r="E402" s="912">
        <f t="shared" si="44"/>
        <v>44468</v>
      </c>
      <c r="F402" s="912">
        <f t="shared" si="44"/>
        <v>44472</v>
      </c>
      <c r="G402" s="994">
        <f t="shared" si="44"/>
        <v>44487</v>
      </c>
    </row>
    <row r="403" s="883" customFormat="1" ht="15.75" customHeight="1" spans="1:7">
      <c r="A403" s="944"/>
      <c r="B403" s="1004"/>
      <c r="C403" s="1004"/>
      <c r="D403" s="1005"/>
      <c r="E403" s="1004"/>
      <c r="F403" s="1004"/>
      <c r="G403" s="932"/>
    </row>
    <row r="404" s="883" customFormat="1" ht="15.75" customHeight="1" spans="1:7">
      <c r="A404" s="885"/>
      <c r="B404" s="885"/>
      <c r="C404" s="941"/>
      <c r="D404" s="942"/>
      <c r="E404" s="943"/>
      <c r="F404" s="940"/>
      <c r="G404" s="940"/>
    </row>
    <row r="405" s="883" customFormat="1" ht="15.75" customHeight="1" spans="1:7">
      <c r="A405" s="944" t="s">
        <v>253</v>
      </c>
      <c r="B405" s="902" t="s">
        <v>5</v>
      </c>
      <c r="C405" s="902" t="s">
        <v>6</v>
      </c>
      <c r="D405" s="903" t="s">
        <v>7</v>
      </c>
      <c r="E405" s="904" t="s">
        <v>8</v>
      </c>
      <c r="F405" s="904" t="s">
        <v>8</v>
      </c>
      <c r="G405" s="904" t="s">
        <v>254</v>
      </c>
    </row>
    <row r="406" s="883" customFormat="1" ht="15.75" customHeight="1" spans="1:7">
      <c r="A406" s="944"/>
      <c r="B406" s="905"/>
      <c r="C406" s="905"/>
      <c r="D406" s="906"/>
      <c r="E406" s="905" t="s">
        <v>9</v>
      </c>
      <c r="F406" s="904" t="s">
        <v>10</v>
      </c>
      <c r="G406" s="904" t="s">
        <v>11</v>
      </c>
    </row>
    <row r="407" s="883" customFormat="1" ht="15.75" customHeight="1" spans="1:7">
      <c r="A407" s="944"/>
      <c r="B407" s="904" t="s">
        <v>255</v>
      </c>
      <c r="C407" s="983" t="s">
        <v>256</v>
      </c>
      <c r="D407" s="1013" t="s">
        <v>257</v>
      </c>
      <c r="E407" s="912">
        <v>44438</v>
      </c>
      <c r="F407" s="912">
        <f>E407+4</f>
        <v>44442</v>
      </c>
      <c r="G407" s="912">
        <f>F407+15</f>
        <v>44457</v>
      </c>
    </row>
    <row r="408" s="883" customFormat="1" ht="15.75" customHeight="1" spans="1:7">
      <c r="A408" s="944"/>
      <c r="B408" s="904" t="s">
        <v>258</v>
      </c>
      <c r="C408" s="983" t="s">
        <v>259</v>
      </c>
      <c r="D408" s="1014"/>
      <c r="E408" s="912">
        <f t="shared" ref="E408:G411" si="45">E407+7</f>
        <v>44445</v>
      </c>
      <c r="F408" s="912">
        <f t="shared" si="45"/>
        <v>44449</v>
      </c>
      <c r="G408" s="994">
        <f t="shared" si="45"/>
        <v>44464</v>
      </c>
    </row>
    <row r="409" s="883" customFormat="1" ht="15.75" customHeight="1" spans="1:7">
      <c r="A409" s="944"/>
      <c r="B409" s="904" t="s">
        <v>260</v>
      </c>
      <c r="C409" s="983" t="s">
        <v>261</v>
      </c>
      <c r="D409" s="1014"/>
      <c r="E409" s="912">
        <f t="shared" si="45"/>
        <v>44452</v>
      </c>
      <c r="F409" s="912">
        <f t="shared" si="45"/>
        <v>44456</v>
      </c>
      <c r="G409" s="994">
        <f t="shared" si="45"/>
        <v>44471</v>
      </c>
    </row>
    <row r="410" s="883" customFormat="1" ht="15.75" customHeight="1" spans="1:7">
      <c r="A410" s="944"/>
      <c r="B410" s="902" t="s">
        <v>262</v>
      </c>
      <c r="C410" s="984" t="s">
        <v>263</v>
      </c>
      <c r="D410" s="1014"/>
      <c r="E410" s="912">
        <f t="shared" si="45"/>
        <v>44459</v>
      </c>
      <c r="F410" s="912">
        <f t="shared" si="45"/>
        <v>44463</v>
      </c>
      <c r="G410" s="994">
        <f t="shared" si="45"/>
        <v>44478</v>
      </c>
    </row>
    <row r="411" s="883" customFormat="1" ht="15.75" customHeight="1" spans="1:7">
      <c r="A411" s="944"/>
      <c r="B411" s="908" t="s">
        <v>264</v>
      </c>
      <c r="C411" s="908" t="s">
        <v>265</v>
      </c>
      <c r="D411" s="1015"/>
      <c r="E411" s="912">
        <f t="shared" si="45"/>
        <v>44466</v>
      </c>
      <c r="F411" s="912">
        <f t="shared" si="45"/>
        <v>44470</v>
      </c>
      <c r="G411" s="994">
        <f t="shared" si="45"/>
        <v>44485</v>
      </c>
    </row>
    <row r="412" s="883" customFormat="1" ht="15.75" customHeight="1" spans="1:7">
      <c r="A412" s="944"/>
      <c r="B412" s="1004"/>
      <c r="C412" s="1004"/>
      <c r="D412" s="1005"/>
      <c r="E412" s="1004"/>
      <c r="F412" s="932"/>
      <c r="G412" s="932"/>
    </row>
    <row r="413" s="883" customFormat="1" ht="15.75" customHeight="1" spans="1:7">
      <c r="A413" s="885"/>
      <c r="B413" s="885"/>
      <c r="C413" s="941"/>
      <c r="D413" s="942"/>
      <c r="E413" s="943"/>
      <c r="F413" s="940"/>
      <c r="G413" s="940"/>
    </row>
    <row r="414" s="883" customFormat="1" ht="15.75" customHeight="1" spans="1:7">
      <c r="A414" s="944" t="s">
        <v>266</v>
      </c>
      <c r="B414" s="902" t="s">
        <v>5</v>
      </c>
      <c r="C414" s="902" t="s">
        <v>6</v>
      </c>
      <c r="D414" s="903" t="s">
        <v>7</v>
      </c>
      <c r="E414" s="904" t="s">
        <v>8</v>
      </c>
      <c r="F414" s="904" t="s">
        <v>8</v>
      </c>
      <c r="G414" s="904" t="s">
        <v>267</v>
      </c>
    </row>
    <row r="415" s="883" customFormat="1" ht="15.75" customHeight="1" spans="1:7">
      <c r="A415" s="944"/>
      <c r="B415" s="905"/>
      <c r="C415" s="905"/>
      <c r="D415" s="906"/>
      <c r="E415" s="905" t="s">
        <v>9</v>
      </c>
      <c r="F415" s="904" t="s">
        <v>10</v>
      </c>
      <c r="G415" s="904" t="s">
        <v>11</v>
      </c>
    </row>
    <row r="416" s="883" customFormat="1" ht="15.75" customHeight="1" spans="1:7">
      <c r="A416" s="944"/>
      <c r="B416" s="904" t="s">
        <v>268</v>
      </c>
      <c r="C416" s="983" t="s">
        <v>269</v>
      </c>
      <c r="D416" s="1013" t="s">
        <v>270</v>
      </c>
      <c r="E416" s="912">
        <v>44440</v>
      </c>
      <c r="F416" s="912">
        <f>E416+4</f>
        <v>44444</v>
      </c>
      <c r="G416" s="912">
        <f>F416+15</f>
        <v>44459</v>
      </c>
    </row>
    <row r="417" s="883" customFormat="1" ht="15.75" customHeight="1" spans="1:7">
      <c r="A417" s="944"/>
      <c r="B417" s="904" t="s">
        <v>271</v>
      </c>
      <c r="C417" s="1016" t="s">
        <v>272</v>
      </c>
      <c r="D417" s="1014"/>
      <c r="E417" s="912">
        <f t="shared" ref="E417:G420" si="46">E416+7</f>
        <v>44447</v>
      </c>
      <c r="F417" s="912">
        <f t="shared" si="46"/>
        <v>44451</v>
      </c>
      <c r="G417" s="994">
        <f t="shared" si="46"/>
        <v>44466</v>
      </c>
    </row>
    <row r="418" s="883" customFormat="1" ht="15.75" customHeight="1" spans="1:7">
      <c r="A418" s="944"/>
      <c r="B418" s="904" t="s">
        <v>273</v>
      </c>
      <c r="C418" s="1016" t="s">
        <v>274</v>
      </c>
      <c r="D418" s="1014"/>
      <c r="E418" s="912">
        <f t="shared" si="46"/>
        <v>44454</v>
      </c>
      <c r="F418" s="912">
        <f t="shared" si="46"/>
        <v>44458</v>
      </c>
      <c r="G418" s="994">
        <f t="shared" si="46"/>
        <v>44473</v>
      </c>
    </row>
    <row r="419" s="883" customFormat="1" ht="15.75" customHeight="1" spans="1:7">
      <c r="A419" s="944"/>
      <c r="B419" s="904" t="s">
        <v>275</v>
      </c>
      <c r="C419" s="1016" t="s">
        <v>276</v>
      </c>
      <c r="D419" s="1014"/>
      <c r="E419" s="912">
        <f t="shared" si="46"/>
        <v>44461</v>
      </c>
      <c r="F419" s="912">
        <f t="shared" si="46"/>
        <v>44465</v>
      </c>
      <c r="G419" s="994">
        <f t="shared" si="46"/>
        <v>44480</v>
      </c>
    </row>
    <row r="420" s="883" customFormat="1" ht="15.75" customHeight="1" spans="1:7">
      <c r="A420" s="944"/>
      <c r="B420" s="904" t="s">
        <v>277</v>
      </c>
      <c r="C420" s="1016" t="s">
        <v>278</v>
      </c>
      <c r="D420" s="1015"/>
      <c r="E420" s="912">
        <f t="shared" si="46"/>
        <v>44468</v>
      </c>
      <c r="F420" s="912">
        <f t="shared" si="46"/>
        <v>44472</v>
      </c>
      <c r="G420" s="994">
        <f t="shared" si="46"/>
        <v>44487</v>
      </c>
    </row>
    <row r="421" s="883" customFormat="1" ht="15.75" customHeight="1" spans="1:7">
      <c r="A421" s="944"/>
      <c r="B421" s="1004"/>
      <c r="C421" s="1004"/>
      <c r="D421" s="1017"/>
      <c r="E421" s="1004"/>
      <c r="F421" s="932"/>
      <c r="G421" s="932"/>
    </row>
    <row r="422" s="883" customFormat="1" ht="15.75" customHeight="1" spans="1:7">
      <c r="A422" s="968" t="s">
        <v>279</v>
      </c>
      <c r="B422" s="968"/>
      <c r="C422" s="968"/>
      <c r="D422" s="968"/>
      <c r="E422" s="968"/>
      <c r="F422" s="968"/>
      <c r="G422" s="968"/>
    </row>
    <row r="423" s="883" customFormat="1" ht="15.75" customHeight="1" spans="1:7">
      <c r="A423" s="896" t="s">
        <v>209</v>
      </c>
      <c r="B423" s="896"/>
      <c r="C423" s="969"/>
      <c r="D423" s="970"/>
      <c r="E423" s="897"/>
      <c r="F423" s="899"/>
      <c r="G423" s="899"/>
    </row>
    <row r="424" s="883" customFormat="1" ht="15.75" customHeight="1" spans="1:7">
      <c r="A424" s="944" t="s">
        <v>280</v>
      </c>
      <c r="B424" s="902" t="s">
        <v>5</v>
      </c>
      <c r="C424" s="902" t="s">
        <v>6</v>
      </c>
      <c r="D424" s="903" t="s">
        <v>7</v>
      </c>
      <c r="E424" s="904" t="s">
        <v>8</v>
      </c>
      <c r="F424" s="904" t="s">
        <v>8</v>
      </c>
      <c r="G424" s="902" t="s">
        <v>280</v>
      </c>
    </row>
    <row r="425" s="883" customFormat="1" ht="15.75" customHeight="1" spans="1:7">
      <c r="A425" s="944"/>
      <c r="B425" s="905"/>
      <c r="C425" s="905"/>
      <c r="D425" s="906"/>
      <c r="E425" s="905" t="s">
        <v>9</v>
      </c>
      <c r="F425" s="945" t="s">
        <v>10</v>
      </c>
      <c r="G425" s="904" t="s">
        <v>281</v>
      </c>
    </row>
    <row r="426" s="883" customFormat="1" ht="15.75" customHeight="1" spans="1:7">
      <c r="A426" s="944"/>
      <c r="B426" s="908" t="s">
        <v>244</v>
      </c>
      <c r="C426" s="1018"/>
      <c r="D426" s="910" t="s">
        <v>282</v>
      </c>
      <c r="E426" s="911">
        <v>44442</v>
      </c>
      <c r="F426" s="911">
        <f>E426+4</f>
        <v>44446</v>
      </c>
      <c r="G426" s="912">
        <f>F426+6</f>
        <v>44452</v>
      </c>
    </row>
    <row r="427" s="883" customFormat="1" ht="15.75" customHeight="1" spans="1:7">
      <c r="A427" s="944"/>
      <c r="B427" s="908" t="s">
        <v>283</v>
      </c>
      <c r="C427" s="1018" t="s">
        <v>284</v>
      </c>
      <c r="D427" s="913"/>
      <c r="E427" s="926">
        <f t="shared" ref="E427:G430" si="47">E426+7</f>
        <v>44449</v>
      </c>
      <c r="F427" s="911">
        <f t="shared" si="47"/>
        <v>44453</v>
      </c>
      <c r="G427" s="912">
        <f t="shared" si="47"/>
        <v>44459</v>
      </c>
    </row>
    <row r="428" s="883" customFormat="1" ht="15.75" customHeight="1" spans="1:7">
      <c r="A428" s="944"/>
      <c r="B428" s="908" t="s">
        <v>285</v>
      </c>
      <c r="C428" s="1018" t="s">
        <v>286</v>
      </c>
      <c r="D428" s="913"/>
      <c r="E428" s="926">
        <f t="shared" si="47"/>
        <v>44456</v>
      </c>
      <c r="F428" s="911">
        <f t="shared" si="47"/>
        <v>44460</v>
      </c>
      <c r="G428" s="912">
        <f t="shared" si="47"/>
        <v>44466</v>
      </c>
    </row>
    <row r="429" s="883" customFormat="1" ht="15.75" customHeight="1" spans="1:7">
      <c r="A429" s="944"/>
      <c r="B429" s="908" t="s">
        <v>287</v>
      </c>
      <c r="C429" s="1018" t="s">
        <v>284</v>
      </c>
      <c r="D429" s="913"/>
      <c r="E429" s="926">
        <f t="shared" si="47"/>
        <v>44463</v>
      </c>
      <c r="F429" s="911">
        <f t="shared" si="47"/>
        <v>44467</v>
      </c>
      <c r="G429" s="912">
        <f t="shared" si="47"/>
        <v>44473</v>
      </c>
    </row>
    <row r="430" s="883" customFormat="1" ht="15.75" customHeight="1" spans="1:7">
      <c r="A430" s="944"/>
      <c r="B430" s="908" t="s">
        <v>288</v>
      </c>
      <c r="C430" s="1018" t="s">
        <v>284</v>
      </c>
      <c r="D430" s="917"/>
      <c r="E430" s="926">
        <f t="shared" si="47"/>
        <v>44470</v>
      </c>
      <c r="F430" s="911">
        <f t="shared" si="47"/>
        <v>44474</v>
      </c>
      <c r="G430" s="912">
        <f t="shared" si="47"/>
        <v>44480</v>
      </c>
    </row>
    <row r="431" s="883" customFormat="1" ht="15.75" customHeight="1" spans="1:7">
      <c r="A431" s="944"/>
      <c r="B431" s="941"/>
      <c r="C431" s="941"/>
      <c r="D431" s="942"/>
      <c r="E431" s="943"/>
      <c r="F431" s="940"/>
      <c r="G431" s="940"/>
    </row>
    <row r="432" s="883" customFormat="1" ht="15.75" customHeight="1" spans="1:7">
      <c r="A432" s="887"/>
      <c r="B432" s="887"/>
      <c r="C432" s="941" t="s">
        <v>209</v>
      </c>
      <c r="D432" s="942"/>
      <c r="E432" s="943"/>
      <c r="F432" s="940"/>
      <c r="G432" s="940"/>
    </row>
    <row r="433" s="883" customFormat="1" ht="15.75" customHeight="1" spans="1:7">
      <c r="A433" s="944" t="s">
        <v>289</v>
      </c>
      <c r="B433" s="902" t="s">
        <v>5</v>
      </c>
      <c r="C433" s="902" t="s">
        <v>6</v>
      </c>
      <c r="D433" s="903" t="s">
        <v>7</v>
      </c>
      <c r="E433" s="904" t="s">
        <v>8</v>
      </c>
      <c r="F433" s="904" t="s">
        <v>8</v>
      </c>
      <c r="G433" s="902" t="s">
        <v>290</v>
      </c>
    </row>
    <row r="434" s="883" customFormat="1" ht="15.75" customHeight="1" spans="1:7">
      <c r="A434" s="944"/>
      <c r="B434" s="905"/>
      <c r="C434" s="905"/>
      <c r="D434" s="906"/>
      <c r="E434" s="905" t="s">
        <v>9</v>
      </c>
      <c r="F434" s="945" t="s">
        <v>10</v>
      </c>
      <c r="G434" s="904" t="s">
        <v>11</v>
      </c>
    </row>
    <row r="435" s="883" customFormat="1" ht="15.75" customHeight="1" spans="1:7">
      <c r="A435" s="944"/>
      <c r="B435" s="908" t="s">
        <v>291</v>
      </c>
      <c r="C435" s="1018" t="s">
        <v>292</v>
      </c>
      <c r="D435" s="910" t="s">
        <v>293</v>
      </c>
      <c r="E435" s="911">
        <v>44442</v>
      </c>
      <c r="F435" s="911">
        <f>E435+4</f>
        <v>44446</v>
      </c>
      <c r="G435" s="912">
        <f>F435+10</f>
        <v>44456</v>
      </c>
    </row>
    <row r="436" s="883" customFormat="1" ht="15.75" customHeight="1" spans="1:7">
      <c r="A436" s="944"/>
      <c r="B436" s="908" t="s">
        <v>294</v>
      </c>
      <c r="C436" s="1018" t="s">
        <v>295</v>
      </c>
      <c r="D436" s="913"/>
      <c r="E436" s="926">
        <f t="shared" ref="E436:G439" si="48">E435+7</f>
        <v>44449</v>
      </c>
      <c r="F436" s="911">
        <f t="shared" si="48"/>
        <v>44453</v>
      </c>
      <c r="G436" s="912">
        <f t="shared" si="48"/>
        <v>44463</v>
      </c>
    </row>
    <row r="437" s="883" customFormat="1" ht="15.75" customHeight="1" spans="1:7">
      <c r="A437" s="944"/>
      <c r="B437" s="908" t="s">
        <v>296</v>
      </c>
      <c r="C437" s="1018" t="s">
        <v>297</v>
      </c>
      <c r="D437" s="913"/>
      <c r="E437" s="926">
        <f t="shared" si="48"/>
        <v>44456</v>
      </c>
      <c r="F437" s="911">
        <f t="shared" si="48"/>
        <v>44460</v>
      </c>
      <c r="G437" s="912">
        <f t="shared" si="48"/>
        <v>44470</v>
      </c>
    </row>
    <row r="438" s="883" customFormat="1" ht="15.75" customHeight="1" spans="1:7">
      <c r="A438" s="944"/>
      <c r="B438" s="908" t="s">
        <v>298</v>
      </c>
      <c r="C438" s="1019" t="s">
        <v>299</v>
      </c>
      <c r="D438" s="913"/>
      <c r="E438" s="926">
        <f t="shared" si="48"/>
        <v>44463</v>
      </c>
      <c r="F438" s="911">
        <f t="shared" si="48"/>
        <v>44467</v>
      </c>
      <c r="G438" s="912">
        <f t="shared" si="48"/>
        <v>44477</v>
      </c>
    </row>
    <row r="439" s="883" customFormat="1" ht="15.75" customHeight="1" spans="1:7">
      <c r="A439" s="944"/>
      <c r="B439" s="908" t="s">
        <v>300</v>
      </c>
      <c r="C439" s="1019" t="s">
        <v>236</v>
      </c>
      <c r="D439" s="917"/>
      <c r="E439" s="926">
        <f t="shared" si="48"/>
        <v>44470</v>
      </c>
      <c r="F439" s="911">
        <f t="shared" si="48"/>
        <v>44474</v>
      </c>
      <c r="G439" s="912">
        <f t="shared" si="48"/>
        <v>44484</v>
      </c>
    </row>
    <row r="440" s="883" customFormat="1" ht="15.75" customHeight="1" spans="1:7">
      <c r="A440" s="944"/>
      <c r="B440" s="941"/>
      <c r="C440" s="941"/>
      <c r="D440" s="942"/>
      <c r="E440" s="943"/>
      <c r="F440" s="940"/>
      <c r="G440" s="940"/>
    </row>
    <row r="441" s="883" customFormat="1" ht="15.75" customHeight="1" spans="1:7">
      <c r="A441" s="944"/>
      <c r="B441" s="920" t="s">
        <v>5</v>
      </c>
      <c r="C441" s="920" t="s">
        <v>6</v>
      </c>
      <c r="D441" s="921" t="s">
        <v>7</v>
      </c>
      <c r="E441" s="904" t="s">
        <v>8</v>
      </c>
      <c r="F441" s="904" t="s">
        <v>8</v>
      </c>
      <c r="G441" s="904" t="s">
        <v>290</v>
      </c>
    </row>
    <row r="442" s="883" customFormat="1" ht="15.75" customHeight="1" spans="1:7">
      <c r="A442" s="944"/>
      <c r="B442" s="922"/>
      <c r="C442" s="922"/>
      <c r="D442" s="923"/>
      <c r="E442" s="904" t="s">
        <v>9</v>
      </c>
      <c r="F442" s="904" t="s">
        <v>10</v>
      </c>
      <c r="G442" s="904" t="s">
        <v>11</v>
      </c>
    </row>
    <row r="443" s="883" customFormat="1" ht="15.75" customHeight="1" spans="1:7">
      <c r="A443" s="944"/>
      <c r="B443" s="908" t="s">
        <v>301</v>
      </c>
      <c r="C443" s="908" t="s">
        <v>302</v>
      </c>
      <c r="D443" s="910" t="s">
        <v>303</v>
      </c>
      <c r="E443" s="912">
        <v>44438</v>
      </c>
      <c r="F443" s="912">
        <f>E443+3</f>
        <v>44441</v>
      </c>
      <c r="G443" s="912">
        <f>F443+15</f>
        <v>44456</v>
      </c>
    </row>
    <row r="444" s="883" customFormat="1" ht="15.75" customHeight="1" spans="1:7">
      <c r="A444" s="944"/>
      <c r="B444" s="908" t="s">
        <v>304</v>
      </c>
      <c r="C444" s="908" t="s">
        <v>305</v>
      </c>
      <c r="D444" s="1020"/>
      <c r="E444" s="912">
        <f t="shared" ref="E444:G445" si="49">E443+7</f>
        <v>44445</v>
      </c>
      <c r="F444" s="912">
        <f t="shared" si="49"/>
        <v>44448</v>
      </c>
      <c r="G444" s="912">
        <f t="shared" si="49"/>
        <v>44463</v>
      </c>
    </row>
    <row r="445" s="883" customFormat="1" ht="15.75" customHeight="1" spans="1:7">
      <c r="A445" s="944"/>
      <c r="B445" s="908" t="s">
        <v>306</v>
      </c>
      <c r="C445" s="908" t="s">
        <v>95</v>
      </c>
      <c r="D445" s="1020"/>
      <c r="E445" s="912">
        <f t="shared" si="49"/>
        <v>44452</v>
      </c>
      <c r="F445" s="912">
        <f t="shared" si="49"/>
        <v>44455</v>
      </c>
      <c r="G445" s="912">
        <f t="shared" si="49"/>
        <v>44470</v>
      </c>
    </row>
    <row r="446" s="883" customFormat="1" ht="15.75" customHeight="1" spans="1:7">
      <c r="A446" s="944"/>
      <c r="B446" s="908" t="s">
        <v>307</v>
      </c>
      <c r="C446" s="908" t="s">
        <v>308</v>
      </c>
      <c r="D446" s="1020"/>
      <c r="E446" s="912">
        <f t="shared" ref="E446:G447" si="50">E445+7</f>
        <v>44459</v>
      </c>
      <c r="F446" s="912">
        <f t="shared" si="50"/>
        <v>44462</v>
      </c>
      <c r="G446" s="912">
        <f t="shared" si="50"/>
        <v>44477</v>
      </c>
    </row>
    <row r="447" s="883" customFormat="1" ht="15.75" customHeight="1" spans="1:7">
      <c r="A447" s="944"/>
      <c r="B447" s="908" t="s">
        <v>309</v>
      </c>
      <c r="C447" s="908" t="s">
        <v>310</v>
      </c>
      <c r="D447" s="1021"/>
      <c r="E447" s="912">
        <f t="shared" si="50"/>
        <v>44466</v>
      </c>
      <c r="F447" s="912">
        <f t="shared" si="50"/>
        <v>44469</v>
      </c>
      <c r="G447" s="912">
        <f t="shared" si="50"/>
        <v>44484</v>
      </c>
    </row>
    <row r="448" s="883" customFormat="1" ht="15.75" customHeight="1" spans="1:7">
      <c r="A448" s="944"/>
      <c r="B448" s="941"/>
      <c r="C448" s="941"/>
      <c r="D448" s="942"/>
      <c r="E448" s="943"/>
      <c r="F448" s="932"/>
      <c r="G448" s="940"/>
    </row>
    <row r="449" s="883" customFormat="1" ht="15.75" customHeight="1" spans="1:7">
      <c r="A449" s="887"/>
      <c r="B449" s="887"/>
      <c r="C449" s="941"/>
      <c r="D449" s="942"/>
      <c r="E449" s="943"/>
      <c r="F449" s="940"/>
      <c r="G449" s="940"/>
    </row>
    <row r="450" s="883" customFormat="1" ht="15.75" customHeight="1" spans="1:7">
      <c r="A450" s="944" t="s">
        <v>311</v>
      </c>
      <c r="B450" s="902" t="s">
        <v>5</v>
      </c>
      <c r="C450" s="902" t="s">
        <v>6</v>
      </c>
      <c r="D450" s="903" t="s">
        <v>7</v>
      </c>
      <c r="E450" s="904" t="s">
        <v>8</v>
      </c>
      <c r="F450" s="904" t="s">
        <v>8</v>
      </c>
      <c r="G450" s="902" t="s">
        <v>312</v>
      </c>
    </row>
    <row r="451" s="883" customFormat="1" ht="15.75" customHeight="1" spans="1:7">
      <c r="A451" s="944"/>
      <c r="B451" s="905"/>
      <c r="C451" s="905"/>
      <c r="D451" s="906"/>
      <c r="E451" s="905" t="s">
        <v>9</v>
      </c>
      <c r="F451" s="945" t="s">
        <v>10</v>
      </c>
      <c r="G451" s="904" t="s">
        <v>11</v>
      </c>
    </row>
    <row r="452" s="883" customFormat="1" ht="15.75" customHeight="1" spans="1:7">
      <c r="A452" s="944"/>
      <c r="B452" s="1022" t="s">
        <v>313</v>
      </c>
      <c r="C452" s="948" t="s">
        <v>160</v>
      </c>
      <c r="D452" s="910" t="s">
        <v>314</v>
      </c>
      <c r="E452" s="912">
        <v>44435</v>
      </c>
      <c r="F452" s="978">
        <f>E452+4</f>
        <v>44439</v>
      </c>
      <c r="G452" s="912">
        <f>F452+5</f>
        <v>44444</v>
      </c>
    </row>
    <row r="453" s="883" customFormat="1" ht="15.75" customHeight="1" spans="1:7">
      <c r="A453" s="944"/>
      <c r="B453" s="1022" t="s">
        <v>315</v>
      </c>
      <c r="C453" s="948" t="s">
        <v>54</v>
      </c>
      <c r="D453" s="913"/>
      <c r="E453" s="926">
        <f t="shared" ref="E453:G456" si="51">E452+7</f>
        <v>44442</v>
      </c>
      <c r="F453" s="978">
        <f t="shared" si="51"/>
        <v>44446</v>
      </c>
      <c r="G453" s="912">
        <f t="shared" si="51"/>
        <v>44451</v>
      </c>
    </row>
    <row r="454" s="883" customFormat="1" ht="15.75" customHeight="1" spans="1:7">
      <c r="A454" s="944"/>
      <c r="B454" s="1022" t="s">
        <v>316</v>
      </c>
      <c r="C454" s="948" t="s">
        <v>317</v>
      </c>
      <c r="D454" s="913"/>
      <c r="E454" s="926">
        <f t="shared" si="51"/>
        <v>44449</v>
      </c>
      <c r="F454" s="978">
        <f t="shared" si="51"/>
        <v>44453</v>
      </c>
      <c r="G454" s="912">
        <f t="shared" si="51"/>
        <v>44458</v>
      </c>
    </row>
    <row r="455" s="883" customFormat="1" ht="15.75" customHeight="1" spans="1:7">
      <c r="A455" s="944"/>
      <c r="B455" s="1022" t="s">
        <v>318</v>
      </c>
      <c r="C455" s="948" t="s">
        <v>319</v>
      </c>
      <c r="D455" s="913"/>
      <c r="E455" s="926">
        <f t="shared" si="51"/>
        <v>44456</v>
      </c>
      <c r="F455" s="978">
        <f t="shared" si="51"/>
        <v>44460</v>
      </c>
      <c r="G455" s="912">
        <f t="shared" si="51"/>
        <v>44465</v>
      </c>
    </row>
    <row r="456" s="883" customFormat="1" ht="15.75" customHeight="1" spans="1:7">
      <c r="A456" s="944"/>
      <c r="B456" s="1022" t="s">
        <v>320</v>
      </c>
      <c r="C456" s="948" t="s">
        <v>321</v>
      </c>
      <c r="D456" s="917"/>
      <c r="E456" s="926">
        <f t="shared" si="51"/>
        <v>44463</v>
      </c>
      <c r="F456" s="978">
        <f t="shared" si="51"/>
        <v>44467</v>
      </c>
      <c r="G456" s="912">
        <f t="shared" si="51"/>
        <v>44472</v>
      </c>
    </row>
    <row r="457" s="883" customFormat="1" ht="15.75" customHeight="1" spans="1:7">
      <c r="A457" s="944"/>
      <c r="B457" s="1023"/>
      <c r="C457" s="941"/>
      <c r="D457" s="942"/>
      <c r="E457" s="943"/>
      <c r="F457" s="940"/>
      <c r="G457" s="940"/>
    </row>
    <row r="458" s="883" customFormat="1" ht="15.75" customHeight="1" spans="1:7">
      <c r="A458" s="944"/>
      <c r="B458" s="1023"/>
      <c r="C458" s="941"/>
      <c r="D458" s="942"/>
      <c r="E458" s="943"/>
      <c r="F458" s="940"/>
      <c r="G458" s="940"/>
    </row>
    <row r="459" s="883" customFormat="1" ht="15.75" customHeight="1" spans="1:7">
      <c r="A459" s="944"/>
      <c r="B459" s="902" t="s">
        <v>5</v>
      </c>
      <c r="C459" s="902" t="s">
        <v>6</v>
      </c>
      <c r="D459" s="903" t="s">
        <v>7</v>
      </c>
      <c r="E459" s="904" t="s">
        <v>8</v>
      </c>
      <c r="F459" s="904" t="s">
        <v>8</v>
      </c>
      <c r="G459" s="902" t="s">
        <v>312</v>
      </c>
    </row>
    <row r="460" s="883" customFormat="1" ht="15.75" customHeight="1" spans="1:7">
      <c r="A460" s="944"/>
      <c r="B460" s="905"/>
      <c r="C460" s="905"/>
      <c r="D460" s="906"/>
      <c r="E460" s="905" t="s">
        <v>9</v>
      </c>
      <c r="F460" s="945" t="s">
        <v>10</v>
      </c>
      <c r="G460" s="904" t="s">
        <v>11</v>
      </c>
    </row>
    <row r="461" s="883" customFormat="1" ht="15.75" customHeight="1" spans="1:7">
      <c r="A461" s="944"/>
      <c r="B461" s="948" t="s">
        <v>322</v>
      </c>
      <c r="C461" s="948" t="s">
        <v>323</v>
      </c>
      <c r="D461" s="910" t="s">
        <v>324</v>
      </c>
      <c r="E461" s="912">
        <v>44437</v>
      </c>
      <c r="F461" s="912">
        <f>E461+4</f>
        <v>44441</v>
      </c>
      <c r="G461" s="912">
        <f>F461+9</f>
        <v>44450</v>
      </c>
    </row>
    <row r="462" s="883" customFormat="1" ht="15.75" customHeight="1" spans="1:7">
      <c r="A462" s="944"/>
      <c r="B462" s="948" t="s">
        <v>325</v>
      </c>
      <c r="C462" s="948" t="s">
        <v>326</v>
      </c>
      <c r="D462" s="913"/>
      <c r="E462" s="912">
        <f>E461+7</f>
        <v>44444</v>
      </c>
      <c r="F462" s="912">
        <f t="shared" ref="E462:G465" si="52">F461+7</f>
        <v>44448</v>
      </c>
      <c r="G462" s="912">
        <f t="shared" si="52"/>
        <v>44457</v>
      </c>
    </row>
    <row r="463" s="883" customFormat="1" ht="15.75" customHeight="1" spans="1:7">
      <c r="A463" s="944"/>
      <c r="B463" s="948" t="s">
        <v>327</v>
      </c>
      <c r="C463" s="948" t="s">
        <v>328</v>
      </c>
      <c r="D463" s="913"/>
      <c r="E463" s="912">
        <f t="shared" si="52"/>
        <v>44451</v>
      </c>
      <c r="F463" s="912">
        <f t="shared" si="52"/>
        <v>44455</v>
      </c>
      <c r="G463" s="912">
        <f t="shared" si="52"/>
        <v>44464</v>
      </c>
    </row>
    <row r="464" s="883" customFormat="1" ht="15.75" customHeight="1" spans="1:7">
      <c r="A464" s="944"/>
      <c r="B464" s="948" t="s">
        <v>329</v>
      </c>
      <c r="C464" s="948" t="s">
        <v>326</v>
      </c>
      <c r="D464" s="913"/>
      <c r="E464" s="912">
        <f t="shared" si="52"/>
        <v>44458</v>
      </c>
      <c r="F464" s="912">
        <f t="shared" si="52"/>
        <v>44462</v>
      </c>
      <c r="G464" s="912">
        <f t="shared" si="52"/>
        <v>44471</v>
      </c>
    </row>
    <row r="465" s="883" customFormat="1" ht="15.75" customHeight="1" spans="1:7">
      <c r="A465" s="944"/>
      <c r="B465" s="948" t="s">
        <v>330</v>
      </c>
      <c r="C465" s="948" t="s">
        <v>328</v>
      </c>
      <c r="D465" s="917"/>
      <c r="E465" s="912">
        <f t="shared" si="52"/>
        <v>44465</v>
      </c>
      <c r="F465" s="912">
        <f t="shared" si="52"/>
        <v>44469</v>
      </c>
      <c r="G465" s="912">
        <f t="shared" si="52"/>
        <v>44478</v>
      </c>
    </row>
    <row r="466" s="883" customFormat="1" ht="15.75" customHeight="1" spans="1:7">
      <c r="A466" s="944"/>
      <c r="B466" s="1023"/>
      <c r="C466" s="941"/>
      <c r="D466" s="942"/>
      <c r="E466" s="943"/>
      <c r="F466" s="940"/>
      <c r="G466" s="940"/>
    </row>
    <row r="467" s="883" customFormat="1" ht="15.75" customHeight="1" spans="1:7">
      <c r="A467" s="887"/>
      <c r="B467" s="887"/>
      <c r="C467" s="941"/>
      <c r="D467" s="942"/>
      <c r="E467" s="943"/>
      <c r="F467" s="940"/>
      <c r="G467" s="940"/>
    </row>
    <row r="468" s="883" customFormat="1" ht="15.75" customHeight="1" spans="1:7">
      <c r="A468" s="944" t="s">
        <v>331</v>
      </c>
      <c r="B468" s="902" t="s">
        <v>5</v>
      </c>
      <c r="C468" s="902" t="s">
        <v>6</v>
      </c>
      <c r="D468" s="903" t="s">
        <v>7</v>
      </c>
      <c r="E468" s="904" t="s">
        <v>8</v>
      </c>
      <c r="F468" s="904" t="s">
        <v>8</v>
      </c>
      <c r="G468" s="902" t="s">
        <v>332</v>
      </c>
    </row>
    <row r="469" s="883" customFormat="1" ht="15.75" customHeight="1" spans="1:7">
      <c r="A469" s="944"/>
      <c r="B469" s="905"/>
      <c r="C469" s="905"/>
      <c r="D469" s="906"/>
      <c r="E469" s="905" t="s">
        <v>9</v>
      </c>
      <c r="F469" s="945" t="s">
        <v>10</v>
      </c>
      <c r="G469" s="904" t="s">
        <v>11</v>
      </c>
    </row>
    <row r="470" s="883" customFormat="1" ht="15.75" customHeight="1" spans="1:7">
      <c r="A470" s="944"/>
      <c r="B470" s="948" t="s">
        <v>333</v>
      </c>
      <c r="C470" s="1024" t="s">
        <v>334</v>
      </c>
      <c r="D470" s="924" t="s">
        <v>335</v>
      </c>
      <c r="E470" s="978">
        <v>44436</v>
      </c>
      <c r="F470" s="978">
        <f>E470+4</f>
        <v>44440</v>
      </c>
      <c r="G470" s="912">
        <f>F470+3</f>
        <v>44443</v>
      </c>
    </row>
    <row r="471" s="883" customFormat="1" ht="15.75" customHeight="1" spans="1:7">
      <c r="A471" s="944"/>
      <c r="B471" s="948" t="s">
        <v>336</v>
      </c>
      <c r="C471" s="1024" t="s">
        <v>337</v>
      </c>
      <c r="D471" s="925"/>
      <c r="E471" s="978">
        <f t="shared" ref="E471:G474" si="53">E470+7</f>
        <v>44443</v>
      </c>
      <c r="F471" s="978">
        <f t="shared" si="53"/>
        <v>44447</v>
      </c>
      <c r="G471" s="912">
        <f t="shared" si="53"/>
        <v>44450</v>
      </c>
    </row>
    <row r="472" s="883" customFormat="1" ht="15.75" customHeight="1" spans="1:7">
      <c r="A472" s="944"/>
      <c r="B472" s="948" t="s">
        <v>333</v>
      </c>
      <c r="C472" s="1024" t="s">
        <v>338</v>
      </c>
      <c r="D472" s="925"/>
      <c r="E472" s="978">
        <f t="shared" si="53"/>
        <v>44450</v>
      </c>
      <c r="F472" s="978">
        <f t="shared" si="53"/>
        <v>44454</v>
      </c>
      <c r="G472" s="912">
        <f t="shared" si="53"/>
        <v>44457</v>
      </c>
    </row>
    <row r="473" s="883" customFormat="1" ht="15.75" customHeight="1" spans="1:7">
      <c r="A473" s="944"/>
      <c r="B473" s="948" t="s">
        <v>336</v>
      </c>
      <c r="C473" s="1024" t="s">
        <v>339</v>
      </c>
      <c r="D473" s="925"/>
      <c r="E473" s="978">
        <f t="shared" si="53"/>
        <v>44457</v>
      </c>
      <c r="F473" s="978">
        <f t="shared" si="53"/>
        <v>44461</v>
      </c>
      <c r="G473" s="912">
        <f t="shared" si="53"/>
        <v>44464</v>
      </c>
    </row>
    <row r="474" s="883" customFormat="1" ht="15.75" customHeight="1" spans="1:7">
      <c r="A474" s="944"/>
      <c r="B474" s="948" t="s">
        <v>333</v>
      </c>
      <c r="C474" s="1024" t="s">
        <v>340</v>
      </c>
      <c r="D474" s="928"/>
      <c r="E474" s="978">
        <f t="shared" si="53"/>
        <v>44464</v>
      </c>
      <c r="F474" s="978">
        <f t="shared" si="53"/>
        <v>44468</v>
      </c>
      <c r="G474" s="912">
        <f t="shared" si="53"/>
        <v>44471</v>
      </c>
    </row>
    <row r="475" s="883" customFormat="1" ht="15.75" customHeight="1" spans="1:7">
      <c r="A475" s="944"/>
      <c r="B475" s="941"/>
      <c r="C475" s="941"/>
      <c r="D475" s="942"/>
      <c r="E475" s="943"/>
      <c r="F475" s="940"/>
      <c r="G475" s="940"/>
    </row>
    <row r="476" s="883" customFormat="1" ht="15.75" customHeight="1" spans="1:7">
      <c r="A476" s="944"/>
      <c r="B476" s="941"/>
      <c r="C476" s="941"/>
      <c r="D476" s="942"/>
      <c r="E476" s="943"/>
      <c r="F476" s="940"/>
      <c r="G476" s="940"/>
    </row>
    <row r="477" s="883" customFormat="1" ht="15.75" customHeight="1" spans="1:7">
      <c r="A477" s="887"/>
      <c r="B477" s="887"/>
      <c r="C477" s="941"/>
      <c r="D477" s="942"/>
      <c r="E477" s="943"/>
      <c r="F477" s="940"/>
      <c r="G477" s="940"/>
    </row>
    <row r="478" s="883" customFormat="1" ht="15.75" customHeight="1" spans="1:7">
      <c r="A478" s="944" t="s">
        <v>341</v>
      </c>
      <c r="B478" s="985" t="s">
        <v>5</v>
      </c>
      <c r="C478" s="902" t="s">
        <v>6</v>
      </c>
      <c r="D478" s="903" t="s">
        <v>7</v>
      </c>
      <c r="E478" s="989" t="s">
        <v>8</v>
      </c>
      <c r="F478" s="989" t="s">
        <v>8</v>
      </c>
      <c r="G478" s="985" t="s">
        <v>342</v>
      </c>
    </row>
    <row r="479" s="883" customFormat="1" ht="15.75" customHeight="1" spans="1:7">
      <c r="A479" s="944"/>
      <c r="B479" s="991"/>
      <c r="C479" s="905"/>
      <c r="D479" s="906"/>
      <c r="E479" s="991" t="s">
        <v>9</v>
      </c>
      <c r="F479" s="992" t="s">
        <v>10</v>
      </c>
      <c r="G479" s="989" t="s">
        <v>11</v>
      </c>
    </row>
    <row r="480" s="883" customFormat="1" ht="15.75" customHeight="1" spans="1:7">
      <c r="A480" s="944"/>
      <c r="B480" s="962" t="s">
        <v>343</v>
      </c>
      <c r="C480" s="1025" t="s">
        <v>209</v>
      </c>
      <c r="D480" s="924" t="s">
        <v>344</v>
      </c>
      <c r="E480" s="993">
        <v>44442</v>
      </c>
      <c r="F480" s="993">
        <f>E480+4</f>
        <v>44446</v>
      </c>
      <c r="G480" s="994">
        <f>F480+7</f>
        <v>44453</v>
      </c>
    </row>
    <row r="481" s="883" customFormat="1" ht="15.75" customHeight="1" spans="1:7">
      <c r="A481" s="944" t="s">
        <v>345</v>
      </c>
      <c r="B481" s="962" t="s">
        <v>346</v>
      </c>
      <c r="C481" s="1025" t="s">
        <v>347</v>
      </c>
      <c r="D481" s="925"/>
      <c r="E481" s="993">
        <f t="shared" ref="E481:G484" si="54">E480+7</f>
        <v>44449</v>
      </c>
      <c r="F481" s="993">
        <f t="shared" si="54"/>
        <v>44453</v>
      </c>
      <c r="G481" s="994">
        <f t="shared" si="54"/>
        <v>44460</v>
      </c>
    </row>
    <row r="482" s="883" customFormat="1" ht="15.75" customHeight="1" spans="1:7">
      <c r="A482" s="944"/>
      <c r="B482" s="962" t="s">
        <v>348</v>
      </c>
      <c r="C482" s="1025" t="s">
        <v>349</v>
      </c>
      <c r="D482" s="925"/>
      <c r="E482" s="993">
        <f t="shared" si="54"/>
        <v>44456</v>
      </c>
      <c r="F482" s="993">
        <f t="shared" si="54"/>
        <v>44460</v>
      </c>
      <c r="G482" s="994">
        <f t="shared" si="54"/>
        <v>44467</v>
      </c>
    </row>
    <row r="483" s="883" customFormat="1" ht="15.75" customHeight="1" spans="1:7">
      <c r="A483" s="944"/>
      <c r="B483" s="962" t="s">
        <v>350</v>
      </c>
      <c r="C483" s="1025" t="s">
        <v>351</v>
      </c>
      <c r="D483" s="925"/>
      <c r="E483" s="993">
        <f t="shared" si="54"/>
        <v>44463</v>
      </c>
      <c r="F483" s="993">
        <f t="shared" si="54"/>
        <v>44467</v>
      </c>
      <c r="G483" s="994">
        <f t="shared" si="54"/>
        <v>44474</v>
      </c>
    </row>
    <row r="484" s="883" customFormat="1" ht="15.75" customHeight="1" spans="1:7">
      <c r="A484" s="944"/>
      <c r="B484" s="962" t="s">
        <v>352</v>
      </c>
      <c r="C484" s="1025" t="s">
        <v>353</v>
      </c>
      <c r="D484" s="928"/>
      <c r="E484" s="993">
        <f t="shared" si="54"/>
        <v>44470</v>
      </c>
      <c r="F484" s="993">
        <f t="shared" si="54"/>
        <v>44474</v>
      </c>
      <c r="G484" s="994">
        <f t="shared" si="54"/>
        <v>44481</v>
      </c>
    </row>
    <row r="485" s="883" customFormat="1" ht="15.75" customHeight="1" spans="1:7">
      <c r="A485" s="944"/>
      <c r="B485" s="1026"/>
      <c r="C485" s="1027"/>
      <c r="D485" s="930"/>
      <c r="E485" s="997"/>
      <c r="F485" s="997"/>
      <c r="G485" s="997"/>
    </row>
    <row r="486" s="883" customFormat="1" ht="15.75" customHeight="1" spans="1:7">
      <c r="A486" s="944"/>
      <c r="B486" s="941"/>
      <c r="C486" s="941"/>
      <c r="D486" s="942"/>
      <c r="E486" s="943"/>
      <c r="F486" s="940"/>
      <c r="G486" s="940"/>
    </row>
    <row r="487" s="883" customFormat="1" ht="15.75" customHeight="1" spans="1:7">
      <c r="A487" s="887"/>
      <c r="B487" s="887"/>
      <c r="C487" s="941"/>
      <c r="D487" s="942"/>
      <c r="E487" s="943"/>
      <c r="F487" s="940"/>
      <c r="G487" s="940"/>
    </row>
    <row r="488" s="883" customFormat="1" ht="15.75" customHeight="1" spans="1:7">
      <c r="A488" s="944" t="s">
        <v>354</v>
      </c>
      <c r="B488" s="985" t="s">
        <v>5</v>
      </c>
      <c r="C488" s="902" t="s">
        <v>6</v>
      </c>
      <c r="D488" s="903" t="s">
        <v>7</v>
      </c>
      <c r="E488" s="989" t="s">
        <v>8</v>
      </c>
      <c r="F488" s="989" t="s">
        <v>8</v>
      </c>
      <c r="G488" s="989" t="s">
        <v>355</v>
      </c>
    </row>
    <row r="489" s="883" customFormat="1" ht="15.75" customHeight="1" spans="1:7">
      <c r="A489" s="944"/>
      <c r="B489" s="991"/>
      <c r="C489" s="905"/>
      <c r="D489" s="906"/>
      <c r="E489" s="989" t="s">
        <v>9</v>
      </c>
      <c r="F489" s="989" t="s">
        <v>10</v>
      </c>
      <c r="G489" s="989" t="s">
        <v>11</v>
      </c>
    </row>
    <row r="490" s="883" customFormat="1" ht="15.75" customHeight="1" spans="1:7">
      <c r="A490" s="944"/>
      <c r="B490" s="961" t="s">
        <v>356</v>
      </c>
      <c r="C490" s="1024" t="s">
        <v>357</v>
      </c>
      <c r="D490" s="1028" t="s">
        <v>358</v>
      </c>
      <c r="E490" s="994">
        <v>44441</v>
      </c>
      <c r="F490" s="994">
        <f>E490+4</f>
        <v>44445</v>
      </c>
      <c r="G490" s="994">
        <f>F490+15</f>
        <v>44460</v>
      </c>
    </row>
    <row r="491" s="883" customFormat="1" ht="15.75" customHeight="1" spans="1:7">
      <c r="A491" s="944"/>
      <c r="B491" s="961" t="s">
        <v>359</v>
      </c>
      <c r="C491" s="1024" t="s">
        <v>360</v>
      </c>
      <c r="D491" s="1028"/>
      <c r="E491" s="994">
        <f t="shared" ref="E491:G494" si="55">E490+7</f>
        <v>44448</v>
      </c>
      <c r="F491" s="994">
        <f t="shared" si="55"/>
        <v>44452</v>
      </c>
      <c r="G491" s="994">
        <f t="shared" si="55"/>
        <v>44467</v>
      </c>
    </row>
    <row r="492" s="883" customFormat="1" ht="15.75" customHeight="1" spans="1:7">
      <c r="A492" s="944" t="s">
        <v>361</v>
      </c>
      <c r="B492" s="961" t="s">
        <v>362</v>
      </c>
      <c r="C492" s="1024" t="s">
        <v>363</v>
      </c>
      <c r="D492" s="1028"/>
      <c r="E492" s="994">
        <f t="shared" si="55"/>
        <v>44455</v>
      </c>
      <c r="F492" s="994">
        <f t="shared" si="55"/>
        <v>44459</v>
      </c>
      <c r="G492" s="994">
        <f t="shared" si="55"/>
        <v>44474</v>
      </c>
    </row>
    <row r="493" s="883" customFormat="1" ht="15.75" customHeight="1" spans="1:7">
      <c r="A493" s="944"/>
      <c r="B493" s="961" t="s">
        <v>364</v>
      </c>
      <c r="C493" s="1024" t="s">
        <v>365</v>
      </c>
      <c r="D493" s="1028"/>
      <c r="E493" s="994">
        <f t="shared" si="55"/>
        <v>44462</v>
      </c>
      <c r="F493" s="994">
        <f t="shared" si="55"/>
        <v>44466</v>
      </c>
      <c r="G493" s="994">
        <f t="shared" si="55"/>
        <v>44481</v>
      </c>
    </row>
    <row r="494" s="883" customFormat="1" ht="15.75" customHeight="1" spans="1:7">
      <c r="A494" s="944"/>
      <c r="B494" s="961" t="s">
        <v>356</v>
      </c>
      <c r="C494" s="1024" t="s">
        <v>366</v>
      </c>
      <c r="D494" s="1028"/>
      <c r="E494" s="994">
        <f t="shared" si="55"/>
        <v>44469</v>
      </c>
      <c r="F494" s="994">
        <f t="shared" si="55"/>
        <v>44473</v>
      </c>
      <c r="G494" s="994">
        <f t="shared" si="55"/>
        <v>44488</v>
      </c>
    </row>
    <row r="495" s="883" customFormat="1" ht="15.75" customHeight="1" spans="1:7">
      <c r="A495" s="944"/>
      <c r="B495" s="964"/>
      <c r="C495" s="1027"/>
      <c r="D495" s="1029"/>
      <c r="E495" s="997"/>
      <c r="F495" s="997"/>
      <c r="G495" s="997"/>
    </row>
    <row r="496" s="883" customFormat="1" ht="15.75" customHeight="1" spans="1:7">
      <c r="A496" s="887"/>
      <c r="B496" s="887"/>
      <c r="C496" s="941"/>
      <c r="D496" s="942"/>
      <c r="E496" s="943"/>
      <c r="F496" s="940"/>
      <c r="G496" s="940"/>
    </row>
    <row r="497" s="883" customFormat="1" ht="15.75" customHeight="1" spans="1:7">
      <c r="A497" s="944" t="s">
        <v>367</v>
      </c>
      <c r="B497" s="902" t="s">
        <v>5</v>
      </c>
      <c r="C497" s="902" t="s">
        <v>6</v>
      </c>
      <c r="D497" s="903" t="s">
        <v>7</v>
      </c>
      <c r="E497" s="904" t="s">
        <v>8</v>
      </c>
      <c r="F497" s="904" t="s">
        <v>8</v>
      </c>
      <c r="G497" s="904" t="s">
        <v>367</v>
      </c>
    </row>
    <row r="498" s="883" customFormat="1" ht="15.75" customHeight="1" spans="1:7">
      <c r="A498" s="944"/>
      <c r="B498" s="905"/>
      <c r="C498" s="905"/>
      <c r="D498" s="906"/>
      <c r="E498" s="905" t="s">
        <v>9</v>
      </c>
      <c r="F498" s="904" t="s">
        <v>10</v>
      </c>
      <c r="G498" s="904" t="s">
        <v>11</v>
      </c>
    </row>
    <row r="499" s="883" customFormat="1" ht="15.75" customHeight="1" spans="1:7">
      <c r="A499" s="944"/>
      <c r="B499" s="948"/>
      <c r="C499" s="986"/>
      <c r="D499" s="910" t="s">
        <v>368</v>
      </c>
      <c r="E499" s="912">
        <v>44438</v>
      </c>
      <c r="F499" s="912">
        <f>E499+4</f>
        <v>44442</v>
      </c>
      <c r="G499" s="912">
        <f>F499+12</f>
        <v>44454</v>
      </c>
    </row>
    <row r="500" s="883" customFormat="1" ht="15.75" customHeight="1" spans="1:7">
      <c r="A500" s="944"/>
      <c r="B500" s="948" t="s">
        <v>369</v>
      </c>
      <c r="C500" s="986" t="s">
        <v>370</v>
      </c>
      <c r="D500" s="913"/>
      <c r="E500" s="926">
        <f t="shared" ref="E500:G503" si="56">E499+7</f>
        <v>44445</v>
      </c>
      <c r="F500" s="912">
        <f t="shared" si="56"/>
        <v>44449</v>
      </c>
      <c r="G500" s="912">
        <f t="shared" si="56"/>
        <v>44461</v>
      </c>
    </row>
    <row r="501" s="883" customFormat="1" ht="15.75" customHeight="1" spans="1:7">
      <c r="A501" s="944"/>
      <c r="B501" s="948" t="s">
        <v>371</v>
      </c>
      <c r="C501" s="986" t="s">
        <v>372</v>
      </c>
      <c r="D501" s="913"/>
      <c r="E501" s="926">
        <f t="shared" si="56"/>
        <v>44452</v>
      </c>
      <c r="F501" s="912">
        <f t="shared" si="56"/>
        <v>44456</v>
      </c>
      <c r="G501" s="912">
        <f t="shared" si="56"/>
        <v>44468</v>
      </c>
    </row>
    <row r="502" s="883" customFormat="1" ht="15.75" customHeight="1" spans="1:7">
      <c r="A502" s="944"/>
      <c r="B502" s="948"/>
      <c r="C502" s="986"/>
      <c r="D502" s="913"/>
      <c r="E502" s="926">
        <f t="shared" si="56"/>
        <v>44459</v>
      </c>
      <c r="F502" s="912">
        <f t="shared" si="56"/>
        <v>44463</v>
      </c>
      <c r="G502" s="912">
        <f t="shared" si="56"/>
        <v>44475</v>
      </c>
    </row>
    <row r="503" s="883" customFormat="1" ht="15.75" customHeight="1" spans="1:7">
      <c r="A503" s="944"/>
      <c r="B503" s="1030" t="s">
        <v>369</v>
      </c>
      <c r="C503" s="948" t="s">
        <v>373</v>
      </c>
      <c r="D503" s="917"/>
      <c r="E503" s="926">
        <f t="shared" si="56"/>
        <v>44466</v>
      </c>
      <c r="F503" s="912">
        <f t="shared" si="56"/>
        <v>44470</v>
      </c>
      <c r="G503" s="912">
        <f t="shared" si="56"/>
        <v>44482</v>
      </c>
    </row>
    <row r="504" s="883" customFormat="1" ht="15.75" customHeight="1" spans="1:7">
      <c r="A504" s="944"/>
      <c r="B504" s="941"/>
      <c r="C504" s="941"/>
      <c r="D504" s="942"/>
      <c r="E504" s="943"/>
      <c r="F504" s="940"/>
      <c r="G504" s="940"/>
    </row>
    <row r="505" s="883" customFormat="1" ht="15.75" customHeight="1" spans="1:7">
      <c r="A505" s="944"/>
      <c r="B505" s="904" t="s">
        <v>5</v>
      </c>
      <c r="C505" s="904" t="s">
        <v>6</v>
      </c>
      <c r="D505" s="903" t="s">
        <v>7</v>
      </c>
      <c r="E505" s="904" t="s">
        <v>8</v>
      </c>
      <c r="F505" s="904" t="s">
        <v>8</v>
      </c>
      <c r="G505" s="902" t="s">
        <v>374</v>
      </c>
    </row>
    <row r="506" s="883" customFormat="1" ht="15.75" customHeight="1" spans="1:7">
      <c r="A506" s="944"/>
      <c r="B506" s="904"/>
      <c r="C506" s="904"/>
      <c r="D506" s="906"/>
      <c r="E506" s="905" t="s">
        <v>9</v>
      </c>
      <c r="F506" s="945" t="s">
        <v>10</v>
      </c>
      <c r="G506" s="904" t="s">
        <v>11</v>
      </c>
    </row>
    <row r="507" s="883" customFormat="1" ht="15.75" customHeight="1" spans="1:7">
      <c r="A507" s="944"/>
      <c r="B507" s="953"/>
      <c r="C507" s="953"/>
      <c r="D507" s="910" t="s">
        <v>375</v>
      </c>
      <c r="E507" s="912">
        <v>44437</v>
      </c>
      <c r="F507" s="912">
        <f>E507+4</f>
        <v>44441</v>
      </c>
      <c r="G507" s="912">
        <f>F507+9</f>
        <v>44450</v>
      </c>
    </row>
    <row r="508" s="883" customFormat="1" ht="15.75" customHeight="1" spans="1:7">
      <c r="A508" s="944"/>
      <c r="B508" s="948" t="s">
        <v>376</v>
      </c>
      <c r="C508" s="948" t="s">
        <v>377</v>
      </c>
      <c r="D508" s="1020"/>
      <c r="E508" s="926">
        <f t="shared" ref="E508:G511" si="57">E507+7</f>
        <v>44444</v>
      </c>
      <c r="F508" s="912">
        <f t="shared" si="57"/>
        <v>44448</v>
      </c>
      <c r="G508" s="912">
        <f t="shared" si="57"/>
        <v>44457</v>
      </c>
    </row>
    <row r="509" s="883" customFormat="1" ht="15.75" customHeight="1" spans="1:7">
      <c r="A509" s="944"/>
      <c r="B509" s="948" t="s">
        <v>378</v>
      </c>
      <c r="C509" s="948" t="s">
        <v>379</v>
      </c>
      <c r="D509" s="1020"/>
      <c r="E509" s="926">
        <f t="shared" si="57"/>
        <v>44451</v>
      </c>
      <c r="F509" s="912">
        <f t="shared" si="57"/>
        <v>44455</v>
      </c>
      <c r="G509" s="912">
        <f t="shared" si="57"/>
        <v>44464</v>
      </c>
    </row>
    <row r="510" s="883" customFormat="1" ht="15.75" customHeight="1" spans="1:7">
      <c r="A510" s="944"/>
      <c r="B510" s="948" t="s">
        <v>380</v>
      </c>
      <c r="C510" s="948" t="s">
        <v>381</v>
      </c>
      <c r="D510" s="1020"/>
      <c r="E510" s="926">
        <f t="shared" si="57"/>
        <v>44458</v>
      </c>
      <c r="F510" s="912">
        <f t="shared" si="57"/>
        <v>44462</v>
      </c>
      <c r="G510" s="912">
        <f t="shared" si="57"/>
        <v>44471</v>
      </c>
    </row>
    <row r="511" s="883" customFormat="1" ht="15.75" customHeight="1" spans="1:7">
      <c r="A511" s="944"/>
      <c r="B511" s="948" t="s">
        <v>376</v>
      </c>
      <c r="C511" s="948" t="s">
        <v>382</v>
      </c>
      <c r="D511" s="1021"/>
      <c r="E511" s="926">
        <f t="shared" si="57"/>
        <v>44465</v>
      </c>
      <c r="F511" s="912">
        <f t="shared" si="57"/>
        <v>44469</v>
      </c>
      <c r="G511" s="912">
        <f t="shared" si="57"/>
        <v>44478</v>
      </c>
    </row>
    <row r="512" s="883" customFormat="1" ht="15.75" customHeight="1" spans="1:7">
      <c r="A512" s="944"/>
      <c r="B512" s="941"/>
      <c r="C512" s="941"/>
      <c r="D512" s="942"/>
      <c r="E512" s="943"/>
      <c r="F512" s="940"/>
      <c r="G512" s="940"/>
    </row>
    <row r="513" s="883" customFormat="1" ht="15.75" customHeight="1" spans="1:7">
      <c r="A513" s="887"/>
      <c r="B513" s="887"/>
      <c r="C513" s="941"/>
      <c r="D513" s="942"/>
      <c r="E513" s="943"/>
      <c r="F513" s="940"/>
      <c r="G513" s="940"/>
    </row>
    <row r="514" s="883" customFormat="1" ht="15.75" customHeight="1" spans="1:7">
      <c r="A514" s="944" t="s">
        <v>383</v>
      </c>
      <c r="B514" s="904" t="s">
        <v>5</v>
      </c>
      <c r="C514" s="904" t="s">
        <v>6</v>
      </c>
      <c r="D514" s="956" t="s">
        <v>7</v>
      </c>
      <c r="E514" s="904" t="s">
        <v>8</v>
      </c>
      <c r="F514" s="1006" t="s">
        <v>8</v>
      </c>
      <c r="G514" s="902" t="s">
        <v>384</v>
      </c>
    </row>
    <row r="515" s="883" customFormat="1" ht="15.75" customHeight="1" spans="1:7">
      <c r="A515" s="944"/>
      <c r="B515" s="904"/>
      <c r="C515" s="904"/>
      <c r="D515" s="956"/>
      <c r="E515" s="904" t="s">
        <v>9</v>
      </c>
      <c r="F515" s="1031" t="s">
        <v>10</v>
      </c>
      <c r="G515" s="904" t="s">
        <v>11</v>
      </c>
    </row>
    <row r="516" s="883" customFormat="1" ht="15.75" customHeight="1" spans="1:7">
      <c r="A516" s="944"/>
      <c r="B516" s="948"/>
      <c r="C516" s="986"/>
      <c r="D516" s="1032" t="s">
        <v>368</v>
      </c>
      <c r="E516" s="912">
        <v>44438</v>
      </c>
      <c r="F516" s="1033">
        <f>E516+4</f>
        <v>44442</v>
      </c>
      <c r="G516" s="912">
        <f>F516+5</f>
        <v>44447</v>
      </c>
    </row>
    <row r="517" s="883" customFormat="1" ht="15.75" customHeight="1" spans="1:7">
      <c r="A517" s="944"/>
      <c r="B517" s="948" t="s">
        <v>369</v>
      </c>
      <c r="C517" s="986" t="s">
        <v>370</v>
      </c>
      <c r="D517" s="1034"/>
      <c r="E517" s="912">
        <f t="shared" ref="E517:G520" si="58">E516+7</f>
        <v>44445</v>
      </c>
      <c r="F517" s="1033">
        <f t="shared" si="58"/>
        <v>44449</v>
      </c>
      <c r="G517" s="912">
        <f t="shared" si="58"/>
        <v>44454</v>
      </c>
    </row>
    <row r="518" s="883" customFormat="1" ht="15.75" customHeight="1" spans="1:7">
      <c r="A518" s="944"/>
      <c r="B518" s="948" t="s">
        <v>371</v>
      </c>
      <c r="C518" s="986" t="s">
        <v>372</v>
      </c>
      <c r="D518" s="1034"/>
      <c r="E518" s="912">
        <f t="shared" si="58"/>
        <v>44452</v>
      </c>
      <c r="F518" s="1033">
        <f t="shared" si="58"/>
        <v>44456</v>
      </c>
      <c r="G518" s="912">
        <f t="shared" si="58"/>
        <v>44461</v>
      </c>
    </row>
    <row r="519" s="883" customFormat="1" ht="15.75" customHeight="1" spans="1:7">
      <c r="A519" s="944"/>
      <c r="B519" s="948"/>
      <c r="C519" s="986"/>
      <c r="D519" s="1034"/>
      <c r="E519" s="912">
        <f t="shared" si="58"/>
        <v>44459</v>
      </c>
      <c r="F519" s="1033">
        <f t="shared" si="58"/>
        <v>44463</v>
      </c>
      <c r="G519" s="912">
        <f t="shared" si="58"/>
        <v>44468</v>
      </c>
    </row>
    <row r="520" s="883" customFormat="1" ht="15.75" customHeight="1" spans="1:7">
      <c r="A520" s="944"/>
      <c r="B520" s="1030" t="s">
        <v>369</v>
      </c>
      <c r="C520" s="948" t="s">
        <v>373</v>
      </c>
      <c r="D520" s="1035"/>
      <c r="E520" s="912">
        <f t="shared" si="58"/>
        <v>44466</v>
      </c>
      <c r="F520" s="1033">
        <f t="shared" si="58"/>
        <v>44470</v>
      </c>
      <c r="G520" s="912">
        <f t="shared" si="58"/>
        <v>44475</v>
      </c>
    </row>
    <row r="521" s="883" customFormat="1" ht="15.75" customHeight="1" spans="1:7">
      <c r="A521" s="944"/>
      <c r="B521" s="941"/>
      <c r="C521" s="941"/>
      <c r="D521" s="942"/>
      <c r="E521" s="943"/>
      <c r="F521" s="940"/>
      <c r="G521" s="940"/>
    </row>
    <row r="522" s="883" customFormat="1" ht="15.75" customHeight="1" spans="1:7">
      <c r="A522" s="944"/>
      <c r="B522" s="1036"/>
      <c r="C522" s="1036"/>
      <c r="D522" s="1036"/>
      <c r="E522" s="1036"/>
      <c r="F522" s="1036"/>
      <c r="G522" s="1036"/>
    </row>
    <row r="523" s="883" customFormat="1" ht="15.75" customHeight="1" spans="1:7">
      <c r="A523" s="944"/>
      <c r="B523" s="904" t="s">
        <v>5</v>
      </c>
      <c r="C523" s="904" t="s">
        <v>6</v>
      </c>
      <c r="D523" s="903" t="s">
        <v>7</v>
      </c>
      <c r="E523" s="904" t="s">
        <v>8</v>
      </c>
      <c r="F523" s="904" t="s">
        <v>8</v>
      </c>
      <c r="G523" s="904" t="s">
        <v>385</v>
      </c>
    </row>
    <row r="524" s="883" customFormat="1" ht="15.75" customHeight="1" spans="1:7">
      <c r="A524" s="944"/>
      <c r="B524" s="904"/>
      <c r="C524" s="904"/>
      <c r="D524" s="906"/>
      <c r="E524" s="905" t="s">
        <v>9</v>
      </c>
      <c r="F524" s="945" t="s">
        <v>10</v>
      </c>
      <c r="G524" s="904" t="s">
        <v>11</v>
      </c>
    </row>
    <row r="525" s="883" customFormat="1" ht="15.75" customHeight="1" spans="1:7">
      <c r="A525" s="944"/>
      <c r="B525" s="953"/>
      <c r="C525" s="953"/>
      <c r="D525" s="910" t="s">
        <v>375</v>
      </c>
      <c r="E525" s="912">
        <v>44437</v>
      </c>
      <c r="F525" s="912">
        <f>E525+4</f>
        <v>44441</v>
      </c>
      <c r="G525" s="912">
        <f>F525+10</f>
        <v>44451</v>
      </c>
    </row>
    <row r="526" s="883" customFormat="1" ht="15.75" customHeight="1" spans="1:7">
      <c r="A526" s="944"/>
      <c r="B526" s="948" t="s">
        <v>376</v>
      </c>
      <c r="C526" s="948" t="s">
        <v>377</v>
      </c>
      <c r="D526" s="1020"/>
      <c r="E526" s="926">
        <f t="shared" ref="E526:G529" si="59">E525+7</f>
        <v>44444</v>
      </c>
      <c r="F526" s="912">
        <f t="shared" si="59"/>
        <v>44448</v>
      </c>
      <c r="G526" s="912">
        <f t="shared" si="59"/>
        <v>44458</v>
      </c>
    </row>
    <row r="527" s="883" customFormat="1" ht="15.75" customHeight="1" spans="1:7">
      <c r="A527" s="944"/>
      <c r="B527" s="948" t="s">
        <v>378</v>
      </c>
      <c r="C527" s="948" t="s">
        <v>379</v>
      </c>
      <c r="D527" s="1020"/>
      <c r="E527" s="926">
        <f t="shared" si="59"/>
        <v>44451</v>
      </c>
      <c r="F527" s="912">
        <f t="shared" si="59"/>
        <v>44455</v>
      </c>
      <c r="G527" s="912">
        <f t="shared" si="59"/>
        <v>44465</v>
      </c>
    </row>
    <row r="528" s="883" customFormat="1" ht="15.75" customHeight="1" spans="1:7">
      <c r="A528" s="944"/>
      <c r="B528" s="948" t="s">
        <v>380</v>
      </c>
      <c r="C528" s="948" t="s">
        <v>381</v>
      </c>
      <c r="D528" s="1020"/>
      <c r="E528" s="926">
        <f t="shared" si="59"/>
        <v>44458</v>
      </c>
      <c r="F528" s="912">
        <f t="shared" si="59"/>
        <v>44462</v>
      </c>
      <c r="G528" s="912">
        <f t="shared" si="59"/>
        <v>44472</v>
      </c>
    </row>
    <row r="529" s="883" customFormat="1" ht="15.75" customHeight="1" spans="1:7">
      <c r="A529" s="944"/>
      <c r="B529" s="948" t="s">
        <v>376</v>
      </c>
      <c r="C529" s="948" t="s">
        <v>382</v>
      </c>
      <c r="D529" s="1021"/>
      <c r="E529" s="926">
        <f t="shared" si="59"/>
        <v>44465</v>
      </c>
      <c r="F529" s="912">
        <f t="shared" si="59"/>
        <v>44469</v>
      </c>
      <c r="G529" s="912">
        <f t="shared" si="59"/>
        <v>44479</v>
      </c>
    </row>
    <row r="530" s="883" customFormat="1" ht="15.75" customHeight="1" spans="1:7">
      <c r="A530" s="944"/>
      <c r="B530" s="933"/>
      <c r="C530" s="933"/>
      <c r="D530" s="938"/>
      <c r="E530" s="955"/>
      <c r="F530" s="932"/>
      <c r="G530" s="932"/>
    </row>
    <row r="531" s="883" customFormat="1" ht="15.75" customHeight="1" spans="1:7">
      <c r="A531" s="887"/>
      <c r="B531" s="887"/>
      <c r="C531" s="941"/>
      <c r="D531" s="942"/>
      <c r="E531" s="943"/>
      <c r="F531" s="940"/>
      <c r="G531" s="940"/>
    </row>
    <row r="532" s="883" customFormat="1" ht="15.75" customHeight="1" spans="1:7">
      <c r="A532" s="944"/>
      <c r="B532" s="902" t="s">
        <v>5</v>
      </c>
      <c r="C532" s="902" t="s">
        <v>6</v>
      </c>
      <c r="D532" s="903" t="s">
        <v>7</v>
      </c>
      <c r="E532" s="904" t="s">
        <v>8</v>
      </c>
      <c r="F532" s="904" t="s">
        <v>8</v>
      </c>
      <c r="G532" s="902" t="s">
        <v>386</v>
      </c>
    </row>
    <row r="533" s="883" customFormat="1" ht="15.75" customHeight="1" spans="1:7">
      <c r="A533" s="944" t="s">
        <v>387</v>
      </c>
      <c r="B533" s="905"/>
      <c r="C533" s="905"/>
      <c r="D533" s="906"/>
      <c r="E533" s="905" t="s">
        <v>9</v>
      </c>
      <c r="F533" s="945" t="s">
        <v>10</v>
      </c>
      <c r="G533" s="904" t="s">
        <v>11</v>
      </c>
    </row>
    <row r="534" s="883" customFormat="1" ht="15.75" customHeight="1" spans="1:7">
      <c r="A534" s="944"/>
      <c r="B534" s="908" t="s">
        <v>301</v>
      </c>
      <c r="C534" s="908" t="s">
        <v>388</v>
      </c>
      <c r="D534" s="910" t="s">
        <v>389</v>
      </c>
      <c r="E534" s="911">
        <v>44436</v>
      </c>
      <c r="F534" s="911">
        <f>E534+5</f>
        <v>44441</v>
      </c>
      <c r="G534" s="912">
        <f>F534+7</f>
        <v>44448</v>
      </c>
    </row>
    <row r="535" s="883" customFormat="1" ht="15.75" customHeight="1" spans="1:7">
      <c r="A535" s="944"/>
      <c r="B535" s="908" t="s">
        <v>304</v>
      </c>
      <c r="C535" s="908" t="s">
        <v>305</v>
      </c>
      <c r="D535" s="913"/>
      <c r="E535" s="914">
        <f t="shared" ref="E535:G536" si="60">E534+7</f>
        <v>44443</v>
      </c>
      <c r="F535" s="911">
        <f t="shared" si="60"/>
        <v>44448</v>
      </c>
      <c r="G535" s="912">
        <f t="shared" si="60"/>
        <v>44455</v>
      </c>
    </row>
    <row r="536" s="883" customFormat="1" ht="15.75" customHeight="1" spans="1:7">
      <c r="A536" s="944"/>
      <c r="B536" s="908" t="s">
        <v>306</v>
      </c>
      <c r="C536" s="908" t="s">
        <v>95</v>
      </c>
      <c r="D536" s="913"/>
      <c r="E536" s="914">
        <f t="shared" si="60"/>
        <v>44450</v>
      </c>
      <c r="F536" s="911">
        <f t="shared" si="60"/>
        <v>44455</v>
      </c>
      <c r="G536" s="912">
        <f t="shared" si="60"/>
        <v>44462</v>
      </c>
    </row>
    <row r="537" s="883" customFormat="1" ht="15.75" customHeight="1" spans="1:7">
      <c r="A537" s="944"/>
      <c r="B537" s="908" t="s">
        <v>307</v>
      </c>
      <c r="C537" s="908" t="s">
        <v>308</v>
      </c>
      <c r="D537" s="913"/>
      <c r="E537" s="914">
        <f t="shared" ref="E537:G538" si="61">E536+7</f>
        <v>44457</v>
      </c>
      <c r="F537" s="911">
        <f t="shared" si="61"/>
        <v>44462</v>
      </c>
      <c r="G537" s="912">
        <f t="shared" si="61"/>
        <v>44469</v>
      </c>
    </row>
    <row r="538" s="883" customFormat="1" ht="15.75" customHeight="1" spans="1:7">
      <c r="A538" s="944"/>
      <c r="B538" s="908" t="s">
        <v>309</v>
      </c>
      <c r="C538" s="908" t="s">
        <v>310</v>
      </c>
      <c r="D538" s="917"/>
      <c r="E538" s="914">
        <f t="shared" si="61"/>
        <v>44464</v>
      </c>
      <c r="F538" s="911">
        <f t="shared" si="61"/>
        <v>44469</v>
      </c>
      <c r="G538" s="912">
        <f t="shared" si="61"/>
        <v>44476</v>
      </c>
    </row>
    <row r="539" s="883" customFormat="1" ht="15.75" customHeight="1" spans="1:7">
      <c r="A539" s="944"/>
      <c r="B539" s="933"/>
      <c r="C539" s="933"/>
      <c r="D539" s="930"/>
      <c r="E539" s="932"/>
      <c r="F539" s="932"/>
      <c r="G539" s="932"/>
    </row>
    <row r="540" s="883" customFormat="1" ht="15.75" customHeight="1" spans="1:7">
      <c r="A540" s="944"/>
      <c r="B540" s="902" t="s">
        <v>5</v>
      </c>
      <c r="C540" s="902" t="s">
        <v>6</v>
      </c>
      <c r="D540" s="903" t="s">
        <v>7</v>
      </c>
      <c r="E540" s="904" t="s">
        <v>8</v>
      </c>
      <c r="F540" s="904" t="s">
        <v>8</v>
      </c>
      <c r="G540" s="902" t="s">
        <v>386</v>
      </c>
    </row>
    <row r="541" s="883" customFormat="1" ht="15.75" customHeight="1" spans="1:7">
      <c r="A541" s="944"/>
      <c r="B541" s="905"/>
      <c r="C541" s="905"/>
      <c r="D541" s="906"/>
      <c r="E541" s="905" t="s">
        <v>9</v>
      </c>
      <c r="F541" s="945" t="s">
        <v>10</v>
      </c>
      <c r="G541" s="904" t="s">
        <v>11</v>
      </c>
    </row>
    <row r="542" s="883" customFormat="1" ht="15.75" customHeight="1" spans="1:7">
      <c r="A542" s="944"/>
      <c r="B542" s="908" t="s">
        <v>390</v>
      </c>
      <c r="C542" s="948" t="s">
        <v>143</v>
      </c>
      <c r="D542" s="924" t="s">
        <v>391</v>
      </c>
      <c r="E542" s="978">
        <v>44440</v>
      </c>
      <c r="F542" s="978">
        <f>E542+4</f>
        <v>44444</v>
      </c>
      <c r="G542" s="912">
        <f>F542+8</f>
        <v>44452</v>
      </c>
    </row>
    <row r="543" s="883" customFormat="1" ht="15.75" customHeight="1" spans="1:7">
      <c r="A543" s="944"/>
      <c r="B543" s="908" t="s">
        <v>392</v>
      </c>
      <c r="C543" s="948" t="s">
        <v>393</v>
      </c>
      <c r="D543" s="925"/>
      <c r="E543" s="978">
        <f t="shared" ref="E543:G546" si="62">E542+7</f>
        <v>44447</v>
      </c>
      <c r="F543" s="978">
        <f t="shared" si="62"/>
        <v>44451</v>
      </c>
      <c r="G543" s="912">
        <f t="shared" si="62"/>
        <v>44459</v>
      </c>
    </row>
    <row r="544" s="883" customFormat="1" ht="15.75" customHeight="1" spans="1:7">
      <c r="A544" s="944"/>
      <c r="B544" s="908" t="s">
        <v>394</v>
      </c>
      <c r="C544" s="948" t="s">
        <v>20</v>
      </c>
      <c r="D544" s="925"/>
      <c r="E544" s="978">
        <f t="shared" si="62"/>
        <v>44454</v>
      </c>
      <c r="F544" s="978">
        <f t="shared" si="62"/>
        <v>44458</v>
      </c>
      <c r="G544" s="912">
        <f t="shared" si="62"/>
        <v>44466</v>
      </c>
    </row>
    <row r="545" s="883" customFormat="1" ht="15.75" customHeight="1" spans="1:7">
      <c r="A545" s="944"/>
      <c r="B545" s="908" t="s">
        <v>395</v>
      </c>
      <c r="C545" s="948" t="s">
        <v>396</v>
      </c>
      <c r="D545" s="925"/>
      <c r="E545" s="978">
        <f t="shared" si="62"/>
        <v>44461</v>
      </c>
      <c r="F545" s="978">
        <f t="shared" si="62"/>
        <v>44465</v>
      </c>
      <c r="G545" s="912">
        <f t="shared" si="62"/>
        <v>44473</v>
      </c>
    </row>
    <row r="546" s="883" customFormat="1" ht="15.75" customHeight="1" spans="1:7">
      <c r="A546" s="944"/>
      <c r="B546" s="948"/>
      <c r="C546" s="948"/>
      <c r="D546" s="928"/>
      <c r="E546" s="978">
        <f t="shared" si="62"/>
        <v>44468</v>
      </c>
      <c r="F546" s="978">
        <f t="shared" si="62"/>
        <v>44472</v>
      </c>
      <c r="G546" s="912">
        <f t="shared" si="62"/>
        <v>44480</v>
      </c>
    </row>
    <row r="547" s="883" customFormat="1" ht="15.75" customHeight="1" spans="1:7">
      <c r="A547" s="944"/>
      <c r="B547" s="933"/>
      <c r="C547" s="933"/>
      <c r="D547" s="930"/>
      <c r="E547" s="932"/>
      <c r="F547" s="932"/>
      <c r="G547" s="932"/>
    </row>
    <row r="548" s="883" customFormat="1" ht="15.75" customHeight="1" spans="1:7">
      <c r="A548" s="1037"/>
      <c r="B548" s="933"/>
      <c r="C548" s="933"/>
      <c r="D548" s="930"/>
      <c r="E548" s="932"/>
      <c r="F548" s="932"/>
      <c r="G548" s="932"/>
    </row>
    <row r="549" s="883" customFormat="1" ht="15.75" customHeight="1" spans="1:7">
      <c r="A549" s="944"/>
      <c r="B549" s="902" t="s">
        <v>5</v>
      </c>
      <c r="C549" s="902" t="s">
        <v>6</v>
      </c>
      <c r="D549" s="903" t="s">
        <v>7</v>
      </c>
      <c r="E549" s="904" t="s">
        <v>8</v>
      </c>
      <c r="F549" s="904" t="s">
        <v>8</v>
      </c>
      <c r="G549" s="902" t="s">
        <v>397</v>
      </c>
    </row>
    <row r="550" s="883" customFormat="1" ht="15.75" customHeight="1" spans="1:7">
      <c r="A550" s="944" t="s">
        <v>398</v>
      </c>
      <c r="B550" s="905"/>
      <c r="C550" s="905"/>
      <c r="D550" s="906"/>
      <c r="E550" s="905" t="s">
        <v>9</v>
      </c>
      <c r="F550" s="945" t="s">
        <v>10</v>
      </c>
      <c r="G550" s="904" t="s">
        <v>11</v>
      </c>
    </row>
    <row r="551" s="883" customFormat="1" ht="15.75" customHeight="1" spans="1:7">
      <c r="A551" s="944"/>
      <c r="B551" s="986" t="s">
        <v>399</v>
      </c>
      <c r="C551" s="986" t="s">
        <v>328</v>
      </c>
      <c r="D551" s="1038" t="s">
        <v>400</v>
      </c>
      <c r="E551" s="978">
        <v>44440</v>
      </c>
      <c r="F551" s="978">
        <f>E551+4</f>
        <v>44444</v>
      </c>
      <c r="G551" s="912">
        <f>F551+6</f>
        <v>44450</v>
      </c>
    </row>
    <row r="552" s="883" customFormat="1" ht="15.75" customHeight="1" spans="1:7">
      <c r="A552" s="944"/>
      <c r="B552" s="986" t="s">
        <v>401</v>
      </c>
      <c r="C552" s="986" t="s">
        <v>402</v>
      </c>
      <c r="D552" s="1039"/>
      <c r="E552" s="978">
        <f t="shared" ref="E552:G555" si="63">E551+7</f>
        <v>44447</v>
      </c>
      <c r="F552" s="978">
        <f t="shared" si="63"/>
        <v>44451</v>
      </c>
      <c r="G552" s="912">
        <f t="shared" si="63"/>
        <v>44457</v>
      </c>
    </row>
    <row r="553" s="883" customFormat="1" ht="15.75" customHeight="1" spans="1:7">
      <c r="A553" s="944"/>
      <c r="B553" s="986" t="s">
        <v>399</v>
      </c>
      <c r="C553" s="986" t="s">
        <v>403</v>
      </c>
      <c r="D553" s="1039"/>
      <c r="E553" s="978">
        <f t="shared" si="63"/>
        <v>44454</v>
      </c>
      <c r="F553" s="978">
        <f t="shared" si="63"/>
        <v>44458</v>
      </c>
      <c r="G553" s="912">
        <f t="shared" si="63"/>
        <v>44464</v>
      </c>
    </row>
    <row r="554" s="883" customFormat="1" ht="15.75" customHeight="1" spans="1:7">
      <c r="A554" s="944"/>
      <c r="B554" s="948" t="s">
        <v>401</v>
      </c>
      <c r="C554" s="948" t="s">
        <v>328</v>
      </c>
      <c r="D554" s="1039"/>
      <c r="E554" s="978">
        <f t="shared" si="63"/>
        <v>44461</v>
      </c>
      <c r="F554" s="978">
        <f t="shared" si="63"/>
        <v>44465</v>
      </c>
      <c r="G554" s="912">
        <f t="shared" si="63"/>
        <v>44471</v>
      </c>
    </row>
    <row r="555" s="883" customFormat="1" ht="15.75" customHeight="1" spans="1:7">
      <c r="A555" s="944"/>
      <c r="B555" s="986" t="s">
        <v>399</v>
      </c>
      <c r="C555" s="986" t="s">
        <v>404</v>
      </c>
      <c r="D555" s="1040"/>
      <c r="E555" s="978">
        <f t="shared" si="63"/>
        <v>44468</v>
      </c>
      <c r="F555" s="978">
        <f t="shared" si="63"/>
        <v>44472</v>
      </c>
      <c r="G555" s="912">
        <f t="shared" si="63"/>
        <v>44478</v>
      </c>
    </row>
    <row r="556" s="883" customFormat="1" ht="15.75" customHeight="1" spans="1:8">
      <c r="A556" s="944"/>
      <c r="B556" s="1041"/>
      <c r="C556" s="1041"/>
      <c r="D556" s="1042"/>
      <c r="E556" s="932"/>
      <c r="F556" s="932"/>
      <c r="G556" s="932"/>
      <c r="H556" s="1043"/>
    </row>
    <row r="557" s="883" customFormat="1" ht="15.75" customHeight="1" spans="1:7">
      <c r="A557" s="944" t="s">
        <v>405</v>
      </c>
      <c r="B557" s="902" t="s">
        <v>5</v>
      </c>
      <c r="C557" s="902" t="s">
        <v>6</v>
      </c>
      <c r="D557" s="903" t="s">
        <v>7</v>
      </c>
      <c r="E557" s="904" t="s">
        <v>8</v>
      </c>
      <c r="F557" s="904" t="s">
        <v>8</v>
      </c>
      <c r="G557" s="902" t="s">
        <v>406</v>
      </c>
    </row>
    <row r="558" s="883" customFormat="1" ht="15.75" customHeight="1" spans="1:7">
      <c r="A558" s="944"/>
      <c r="B558" s="905"/>
      <c r="C558" s="905"/>
      <c r="D558" s="906"/>
      <c r="E558" s="905" t="s">
        <v>9</v>
      </c>
      <c r="F558" s="945" t="s">
        <v>10</v>
      </c>
      <c r="G558" s="904" t="s">
        <v>11</v>
      </c>
    </row>
    <row r="559" s="883" customFormat="1" ht="15.75" customHeight="1" spans="1:7">
      <c r="A559" s="944"/>
      <c r="B559" s="948"/>
      <c r="C559" s="986"/>
      <c r="D559" s="1038" t="s">
        <v>368</v>
      </c>
      <c r="E559" s="912">
        <v>44438</v>
      </c>
      <c r="F559" s="978">
        <f>E559+4</f>
        <v>44442</v>
      </c>
      <c r="G559" s="912">
        <f>F559+5</f>
        <v>44447</v>
      </c>
    </row>
    <row r="560" s="883" customFormat="1" ht="15.75" customHeight="1" spans="1:7">
      <c r="A560" s="944"/>
      <c r="B560" s="948" t="s">
        <v>369</v>
      </c>
      <c r="C560" s="986" t="s">
        <v>370</v>
      </c>
      <c r="D560" s="1039"/>
      <c r="E560" s="912">
        <f t="shared" ref="E560:G563" si="64">E559+7</f>
        <v>44445</v>
      </c>
      <c r="F560" s="978">
        <f t="shared" si="64"/>
        <v>44449</v>
      </c>
      <c r="G560" s="912">
        <f t="shared" si="64"/>
        <v>44454</v>
      </c>
    </row>
    <row r="561" s="883" customFormat="1" ht="15.75" customHeight="1" spans="1:7">
      <c r="A561" s="944"/>
      <c r="B561" s="948" t="s">
        <v>371</v>
      </c>
      <c r="C561" s="986" t="s">
        <v>372</v>
      </c>
      <c r="D561" s="1039"/>
      <c r="E561" s="912">
        <f t="shared" si="64"/>
        <v>44452</v>
      </c>
      <c r="F561" s="978">
        <f t="shared" si="64"/>
        <v>44456</v>
      </c>
      <c r="G561" s="912">
        <f t="shared" si="64"/>
        <v>44461</v>
      </c>
    </row>
    <row r="562" s="883" customFormat="1" ht="15.75" customHeight="1" spans="1:7">
      <c r="A562" s="944"/>
      <c r="B562" s="948"/>
      <c r="C562" s="986"/>
      <c r="D562" s="1039"/>
      <c r="E562" s="912">
        <f t="shared" si="64"/>
        <v>44459</v>
      </c>
      <c r="F562" s="978">
        <f t="shared" si="64"/>
        <v>44463</v>
      </c>
      <c r="G562" s="912">
        <f t="shared" si="64"/>
        <v>44468</v>
      </c>
    </row>
    <row r="563" s="883" customFormat="1" ht="15.75" customHeight="1" spans="1:7">
      <c r="A563" s="944"/>
      <c r="B563" s="1030" t="s">
        <v>369</v>
      </c>
      <c r="C563" s="948" t="s">
        <v>373</v>
      </c>
      <c r="D563" s="1040"/>
      <c r="E563" s="912">
        <f t="shared" si="64"/>
        <v>44466</v>
      </c>
      <c r="F563" s="978">
        <f t="shared" si="64"/>
        <v>44470</v>
      </c>
      <c r="G563" s="912">
        <f t="shared" si="64"/>
        <v>44475</v>
      </c>
    </row>
    <row r="564" s="883" customFormat="1" ht="15.75" customHeight="1" spans="1:7">
      <c r="A564" s="944"/>
      <c r="B564" s="933"/>
      <c r="C564" s="933"/>
      <c r="D564" s="1044"/>
      <c r="E564" s="932"/>
      <c r="F564" s="932"/>
      <c r="G564" s="932"/>
    </row>
    <row r="565" s="883" customFormat="1" ht="15.75" customHeight="1" spans="1:7">
      <c r="A565" s="1045" t="s">
        <v>407</v>
      </c>
      <c r="B565" s="1046"/>
      <c r="C565" s="1046"/>
      <c r="D565" s="1047"/>
      <c r="E565" s="1046"/>
      <c r="F565" s="1046"/>
      <c r="G565" s="1046"/>
    </row>
    <row r="566" s="883" customFormat="1" ht="15.75" customHeight="1" spans="1:7">
      <c r="A566" s="1048"/>
      <c r="B566" s="1048"/>
      <c r="C566" s="969"/>
      <c r="D566" s="970"/>
      <c r="E566" s="897"/>
      <c r="F566" s="899"/>
      <c r="G566" s="899"/>
    </row>
    <row r="567" s="883" customFormat="1" ht="15.75" customHeight="1" spans="1:7">
      <c r="A567" s="944" t="s">
        <v>408</v>
      </c>
      <c r="B567" s="902" t="s">
        <v>5</v>
      </c>
      <c r="C567" s="902" t="s">
        <v>6</v>
      </c>
      <c r="D567" s="903" t="s">
        <v>7</v>
      </c>
      <c r="E567" s="904" t="s">
        <v>8</v>
      </c>
      <c r="F567" s="904" t="s">
        <v>8</v>
      </c>
      <c r="G567" s="904" t="s">
        <v>408</v>
      </c>
    </row>
    <row r="568" s="883" customFormat="1" ht="15.75" customHeight="1" spans="1:7">
      <c r="A568" s="944"/>
      <c r="B568" s="905"/>
      <c r="C568" s="905"/>
      <c r="D568" s="906"/>
      <c r="E568" s="904" t="s">
        <v>9</v>
      </c>
      <c r="F568" s="904" t="s">
        <v>10</v>
      </c>
      <c r="G568" s="904" t="s">
        <v>11</v>
      </c>
    </row>
    <row r="569" s="883" customFormat="1" ht="15.75" customHeight="1" spans="1:7">
      <c r="A569" s="944"/>
      <c r="B569" s="1049"/>
      <c r="C569" s="1049"/>
      <c r="D569" s="910" t="s">
        <v>409</v>
      </c>
      <c r="E569" s="912">
        <v>44440</v>
      </c>
      <c r="F569" s="912">
        <f>E569+3</f>
        <v>44443</v>
      </c>
      <c r="G569" s="912">
        <f>F569+2</f>
        <v>44445</v>
      </c>
    </row>
    <row r="570" s="883" customFormat="1" ht="15.75" customHeight="1" spans="1:7">
      <c r="A570" s="944"/>
      <c r="B570" s="904" t="s">
        <v>410</v>
      </c>
      <c r="C570" s="904" t="s">
        <v>411</v>
      </c>
      <c r="D570" s="913"/>
      <c r="E570" s="912">
        <f t="shared" ref="E570:G573" si="65">E569+7</f>
        <v>44447</v>
      </c>
      <c r="F570" s="912">
        <f t="shared" si="65"/>
        <v>44450</v>
      </c>
      <c r="G570" s="912">
        <f t="shared" si="65"/>
        <v>44452</v>
      </c>
    </row>
    <row r="571" s="883" customFormat="1" ht="15.75" customHeight="1" spans="1:7">
      <c r="A571" s="944"/>
      <c r="B571" s="904" t="s">
        <v>410</v>
      </c>
      <c r="C571" s="904" t="s">
        <v>412</v>
      </c>
      <c r="D571" s="913"/>
      <c r="E571" s="912">
        <f t="shared" si="65"/>
        <v>44454</v>
      </c>
      <c r="F571" s="912">
        <f t="shared" si="65"/>
        <v>44457</v>
      </c>
      <c r="G571" s="912">
        <f t="shared" si="65"/>
        <v>44459</v>
      </c>
    </row>
    <row r="572" s="883" customFormat="1" ht="15.75" customHeight="1" spans="1:7">
      <c r="A572" s="944"/>
      <c r="B572" s="904" t="s">
        <v>413</v>
      </c>
      <c r="C572" s="904" t="s">
        <v>411</v>
      </c>
      <c r="D572" s="913"/>
      <c r="E572" s="912">
        <f t="shared" si="65"/>
        <v>44461</v>
      </c>
      <c r="F572" s="912">
        <f t="shared" si="65"/>
        <v>44464</v>
      </c>
      <c r="G572" s="912">
        <f t="shared" si="65"/>
        <v>44466</v>
      </c>
    </row>
    <row r="573" s="883" customFormat="1" ht="15.75" customHeight="1" spans="1:7">
      <c r="A573" s="944"/>
      <c r="B573" s="904" t="s">
        <v>413</v>
      </c>
      <c r="C573" s="904" t="s">
        <v>412</v>
      </c>
      <c r="D573" s="917"/>
      <c r="E573" s="912">
        <f t="shared" si="65"/>
        <v>44468</v>
      </c>
      <c r="F573" s="912">
        <f t="shared" si="65"/>
        <v>44471</v>
      </c>
      <c r="G573" s="912">
        <f t="shared" si="65"/>
        <v>44473</v>
      </c>
    </row>
    <row r="574" s="883" customFormat="1" ht="15.75" customHeight="1" spans="1:7">
      <c r="A574" s="944"/>
      <c r="B574" s="1004"/>
      <c r="C574" s="1004"/>
      <c r="D574" s="1005"/>
      <c r="E574" s="1004"/>
      <c r="F574" s="932"/>
      <c r="G574" s="932"/>
    </row>
    <row r="575" s="883" customFormat="1" ht="15.75" customHeight="1" spans="1:7">
      <c r="A575" s="885"/>
      <c r="B575" s="885"/>
      <c r="C575" s="941"/>
      <c r="D575" s="942"/>
      <c r="E575" s="943"/>
      <c r="F575" s="940"/>
      <c r="G575" s="940"/>
    </row>
    <row r="576" s="883" customFormat="1" ht="15.75" customHeight="1" spans="1:7">
      <c r="A576" s="944" t="s">
        <v>414</v>
      </c>
      <c r="B576" s="902" t="s">
        <v>5</v>
      </c>
      <c r="C576" s="902" t="s">
        <v>6</v>
      </c>
      <c r="D576" s="903" t="s">
        <v>7</v>
      </c>
      <c r="E576" s="904" t="s">
        <v>8</v>
      </c>
      <c r="F576" s="904" t="s">
        <v>8</v>
      </c>
      <c r="G576" s="904" t="s">
        <v>414</v>
      </c>
    </row>
    <row r="577" s="883" customFormat="1" ht="15.75" customHeight="1" spans="1:7">
      <c r="A577" s="944"/>
      <c r="B577" s="905"/>
      <c r="C577" s="905"/>
      <c r="D577" s="906"/>
      <c r="E577" s="904" t="s">
        <v>9</v>
      </c>
      <c r="F577" s="904" t="s">
        <v>10</v>
      </c>
      <c r="G577" s="904" t="s">
        <v>11</v>
      </c>
    </row>
    <row r="578" s="883" customFormat="1" ht="15.75" customHeight="1" spans="2:7">
      <c r="B578" s="1049"/>
      <c r="C578" s="1049"/>
      <c r="D578" s="910" t="s">
        <v>409</v>
      </c>
      <c r="E578" s="912">
        <v>44440</v>
      </c>
      <c r="F578" s="912">
        <f>E578+3</f>
        <v>44443</v>
      </c>
      <c r="G578" s="912">
        <f>F578+2</f>
        <v>44445</v>
      </c>
    </row>
    <row r="579" s="883" customFormat="1" ht="15.75" customHeight="1" spans="1:7">
      <c r="A579" s="944"/>
      <c r="B579" s="904" t="s">
        <v>410</v>
      </c>
      <c r="C579" s="904" t="s">
        <v>411</v>
      </c>
      <c r="D579" s="913"/>
      <c r="E579" s="912">
        <f t="shared" ref="E579:G582" si="66">E578+7</f>
        <v>44447</v>
      </c>
      <c r="F579" s="912">
        <f t="shared" si="66"/>
        <v>44450</v>
      </c>
      <c r="G579" s="912">
        <f t="shared" si="66"/>
        <v>44452</v>
      </c>
    </row>
    <row r="580" s="883" customFormat="1" ht="15.75" customHeight="1" spans="1:7">
      <c r="A580" s="944"/>
      <c r="B580" s="904" t="s">
        <v>410</v>
      </c>
      <c r="C580" s="904" t="s">
        <v>412</v>
      </c>
      <c r="D580" s="913"/>
      <c r="E580" s="912">
        <f t="shared" si="66"/>
        <v>44454</v>
      </c>
      <c r="F580" s="912">
        <f t="shared" si="66"/>
        <v>44457</v>
      </c>
      <c r="G580" s="912">
        <f t="shared" si="66"/>
        <v>44459</v>
      </c>
    </row>
    <row r="581" s="883" customFormat="1" ht="15.75" customHeight="1" spans="1:7">
      <c r="A581" s="944"/>
      <c r="B581" s="904" t="s">
        <v>413</v>
      </c>
      <c r="C581" s="904" t="s">
        <v>411</v>
      </c>
      <c r="D581" s="913"/>
      <c r="E581" s="912">
        <f t="shared" si="66"/>
        <v>44461</v>
      </c>
      <c r="F581" s="912">
        <f t="shared" si="66"/>
        <v>44464</v>
      </c>
      <c r="G581" s="912">
        <f t="shared" si="66"/>
        <v>44466</v>
      </c>
    </row>
    <row r="582" s="883" customFormat="1" ht="15.75" customHeight="1" spans="1:7">
      <c r="A582" s="944"/>
      <c r="B582" s="904" t="s">
        <v>413</v>
      </c>
      <c r="C582" s="904" t="s">
        <v>412</v>
      </c>
      <c r="D582" s="917"/>
      <c r="E582" s="912">
        <f t="shared" si="66"/>
        <v>44468</v>
      </c>
      <c r="F582" s="912">
        <f t="shared" si="66"/>
        <v>44471</v>
      </c>
      <c r="G582" s="912">
        <f t="shared" si="66"/>
        <v>44473</v>
      </c>
    </row>
    <row r="583" s="883" customFormat="1" ht="15.75" customHeight="1" spans="1:7">
      <c r="A583" s="944"/>
      <c r="B583" s="1004"/>
      <c r="C583" s="1004"/>
      <c r="D583" s="1005"/>
      <c r="E583" s="1004"/>
      <c r="F583" s="932"/>
      <c r="G583" s="932"/>
    </row>
    <row r="584" s="883" customFormat="1" ht="15.75" customHeight="1" spans="1:7">
      <c r="A584" s="885"/>
      <c r="B584" s="885"/>
      <c r="C584" s="941"/>
      <c r="D584" s="942"/>
      <c r="E584" s="943"/>
      <c r="F584" s="940"/>
      <c r="G584" s="940"/>
    </row>
    <row r="585" s="883" customFormat="1" ht="15.75" customHeight="1" spans="1:7">
      <c r="A585" s="944" t="s">
        <v>415</v>
      </c>
      <c r="B585" s="920" t="s">
        <v>5</v>
      </c>
      <c r="C585" s="920" t="s">
        <v>6</v>
      </c>
      <c r="D585" s="921" t="s">
        <v>7</v>
      </c>
      <c r="E585" s="1050" t="s">
        <v>8</v>
      </c>
      <c r="F585" s="1050" t="s">
        <v>8</v>
      </c>
      <c r="G585" s="1050" t="s">
        <v>415</v>
      </c>
    </row>
    <row r="586" s="883" customFormat="1" ht="15.75" customHeight="1" spans="1:7">
      <c r="A586" s="944"/>
      <c r="B586" s="922"/>
      <c r="C586" s="922"/>
      <c r="D586" s="923"/>
      <c r="E586" s="1051" t="s">
        <v>9</v>
      </c>
      <c r="F586" s="1050" t="s">
        <v>10</v>
      </c>
      <c r="G586" s="1050" t="s">
        <v>11</v>
      </c>
    </row>
    <row r="587" s="883" customFormat="1" ht="15.75" customHeight="1" spans="1:7">
      <c r="A587" s="944"/>
      <c r="B587" s="1050" t="s">
        <v>416</v>
      </c>
      <c r="C587" s="1050" t="s">
        <v>417</v>
      </c>
      <c r="D587" s="1052" t="s">
        <v>418</v>
      </c>
      <c r="E587" s="1053">
        <v>44442</v>
      </c>
      <c r="F587" s="1053">
        <f>E587+3</f>
        <v>44445</v>
      </c>
      <c r="G587" s="1053">
        <f>F587+3</f>
        <v>44448</v>
      </c>
    </row>
    <row r="588" s="883" customFormat="1" ht="15.75" customHeight="1" spans="2:7">
      <c r="B588" s="1050" t="s">
        <v>416</v>
      </c>
      <c r="C588" s="1050" t="s">
        <v>419</v>
      </c>
      <c r="D588" s="1054"/>
      <c r="E588" s="1055">
        <f t="shared" ref="E588:G591" si="67">E587+7</f>
        <v>44449</v>
      </c>
      <c r="F588" s="1053">
        <f t="shared" si="67"/>
        <v>44452</v>
      </c>
      <c r="G588" s="1053">
        <f t="shared" si="67"/>
        <v>44455</v>
      </c>
    </row>
    <row r="589" s="883" customFormat="1" ht="15.75" customHeight="1" spans="1:7">
      <c r="A589" s="944"/>
      <c r="B589" s="1050" t="s">
        <v>416</v>
      </c>
      <c r="C589" s="1050" t="s">
        <v>420</v>
      </c>
      <c r="D589" s="1054"/>
      <c r="E589" s="1055">
        <f t="shared" si="67"/>
        <v>44456</v>
      </c>
      <c r="F589" s="1053">
        <f t="shared" si="67"/>
        <v>44459</v>
      </c>
      <c r="G589" s="1053">
        <f t="shared" si="67"/>
        <v>44462</v>
      </c>
    </row>
    <row r="590" s="883" customFormat="1" ht="15.75" customHeight="1" spans="1:7">
      <c r="A590" s="944"/>
      <c r="B590" s="1050" t="s">
        <v>416</v>
      </c>
      <c r="C590" s="1050" t="s">
        <v>421</v>
      </c>
      <c r="D590" s="1054"/>
      <c r="E590" s="1055">
        <f t="shared" si="67"/>
        <v>44463</v>
      </c>
      <c r="F590" s="1053">
        <f t="shared" si="67"/>
        <v>44466</v>
      </c>
      <c r="G590" s="1053">
        <f t="shared" si="67"/>
        <v>44469</v>
      </c>
    </row>
    <row r="591" s="883" customFormat="1" ht="15.75" customHeight="1" spans="1:7">
      <c r="A591" s="944"/>
      <c r="B591" s="1050" t="s">
        <v>416</v>
      </c>
      <c r="C591" s="1050" t="s">
        <v>422</v>
      </c>
      <c r="D591" s="1054"/>
      <c r="E591" s="1055">
        <f t="shared" si="67"/>
        <v>44470</v>
      </c>
      <c r="F591" s="1053">
        <f t="shared" si="67"/>
        <v>44473</v>
      </c>
      <c r="G591" s="1053">
        <f t="shared" si="67"/>
        <v>44476</v>
      </c>
    </row>
    <row r="592" s="883" customFormat="1" ht="15.75" customHeight="1" spans="1:8">
      <c r="A592" s="885"/>
      <c r="B592" s="885"/>
      <c r="C592" s="885"/>
      <c r="D592" s="885"/>
      <c r="E592" s="885"/>
      <c r="F592" s="885"/>
      <c r="G592" s="885"/>
      <c r="H592" s="885"/>
    </row>
    <row r="593" s="883" customFormat="1" ht="15.75" customHeight="1" spans="1:7">
      <c r="A593" s="944" t="s">
        <v>423</v>
      </c>
      <c r="B593" s="920" t="s">
        <v>5</v>
      </c>
      <c r="C593" s="920" t="s">
        <v>6</v>
      </c>
      <c r="D593" s="921" t="s">
        <v>7</v>
      </c>
      <c r="E593" s="904" t="s">
        <v>8</v>
      </c>
      <c r="F593" s="904" t="s">
        <v>8</v>
      </c>
      <c r="G593" s="904" t="s">
        <v>424</v>
      </c>
    </row>
    <row r="594" s="883" customFormat="1" ht="15.75" customHeight="1" spans="1:7">
      <c r="A594" s="944"/>
      <c r="B594" s="922"/>
      <c r="C594" s="922"/>
      <c r="D594" s="923"/>
      <c r="E594" s="904" t="s">
        <v>9</v>
      </c>
      <c r="F594" s="904" t="s">
        <v>10</v>
      </c>
      <c r="G594" s="904" t="s">
        <v>11</v>
      </c>
    </row>
    <row r="595" s="883" customFormat="1" ht="15.75" customHeight="1" spans="1:7">
      <c r="A595" s="944"/>
      <c r="B595" s="1050" t="s">
        <v>416</v>
      </c>
      <c r="C595" s="1050" t="s">
        <v>417</v>
      </c>
      <c r="D595" s="903" t="s">
        <v>425</v>
      </c>
      <c r="E595" s="1053">
        <v>44442</v>
      </c>
      <c r="F595" s="912">
        <f>E595+3</f>
        <v>44445</v>
      </c>
      <c r="G595" s="912">
        <f>F595+3</f>
        <v>44448</v>
      </c>
    </row>
    <row r="596" s="883" customFormat="1" ht="15.75" customHeight="1" spans="2:7">
      <c r="B596" s="1050" t="s">
        <v>416</v>
      </c>
      <c r="C596" s="1050" t="s">
        <v>419</v>
      </c>
      <c r="D596" s="1056"/>
      <c r="E596" s="926">
        <f>E595+7</f>
        <v>44449</v>
      </c>
      <c r="F596" s="912">
        <f t="shared" ref="E596:G599" si="68">F595+7</f>
        <v>44452</v>
      </c>
      <c r="G596" s="912">
        <f t="shared" si="68"/>
        <v>44455</v>
      </c>
    </row>
    <row r="597" s="883" customFormat="1" ht="15.75" customHeight="1" spans="1:7">
      <c r="A597" s="944"/>
      <c r="B597" s="1050" t="s">
        <v>416</v>
      </c>
      <c r="C597" s="1050" t="s">
        <v>420</v>
      </c>
      <c r="D597" s="1056"/>
      <c r="E597" s="926">
        <f t="shared" si="68"/>
        <v>44456</v>
      </c>
      <c r="F597" s="912">
        <f t="shared" si="68"/>
        <v>44459</v>
      </c>
      <c r="G597" s="912">
        <f t="shared" si="68"/>
        <v>44462</v>
      </c>
    </row>
    <row r="598" s="883" customFormat="1" ht="15.75" customHeight="1" spans="1:7">
      <c r="A598" s="944"/>
      <c r="B598" s="1050" t="s">
        <v>416</v>
      </c>
      <c r="C598" s="1050" t="s">
        <v>421</v>
      </c>
      <c r="D598" s="1056"/>
      <c r="E598" s="926">
        <f t="shared" si="68"/>
        <v>44463</v>
      </c>
      <c r="F598" s="912">
        <f t="shared" si="68"/>
        <v>44466</v>
      </c>
      <c r="G598" s="912">
        <f t="shared" si="68"/>
        <v>44469</v>
      </c>
    </row>
    <row r="599" s="883" customFormat="1" ht="15.75" customHeight="1" spans="1:7">
      <c r="A599" s="944"/>
      <c r="B599" s="1050" t="s">
        <v>416</v>
      </c>
      <c r="C599" s="1050" t="s">
        <v>422</v>
      </c>
      <c r="D599" s="1057"/>
      <c r="E599" s="926">
        <f t="shared" si="68"/>
        <v>44470</v>
      </c>
      <c r="F599" s="912">
        <f t="shared" si="68"/>
        <v>44473</v>
      </c>
      <c r="G599" s="912">
        <f t="shared" si="68"/>
        <v>44476</v>
      </c>
    </row>
    <row r="600" s="883" customFormat="1" ht="15.75" customHeight="1" spans="1:7">
      <c r="A600" s="1037"/>
      <c r="C600" s="941"/>
      <c r="D600" s="942"/>
      <c r="E600" s="943"/>
      <c r="F600" s="940"/>
      <c r="G600" s="940"/>
    </row>
    <row r="601" s="883" customFormat="1" ht="15.75" customHeight="1" spans="1:7">
      <c r="A601" s="944" t="s">
        <v>426</v>
      </c>
      <c r="B601" s="902" t="s">
        <v>5</v>
      </c>
      <c r="C601" s="902" t="s">
        <v>6</v>
      </c>
      <c r="D601" s="903" t="s">
        <v>7</v>
      </c>
      <c r="E601" s="904" t="s">
        <v>8</v>
      </c>
      <c r="F601" s="904" t="s">
        <v>8</v>
      </c>
      <c r="G601" s="904" t="s">
        <v>426</v>
      </c>
    </row>
    <row r="602" s="883" customFormat="1" ht="15.75" customHeight="1" spans="1:7">
      <c r="A602" s="944"/>
      <c r="B602" s="905"/>
      <c r="C602" s="905"/>
      <c r="D602" s="906"/>
      <c r="E602" s="998" t="s">
        <v>9</v>
      </c>
      <c r="F602" s="904" t="s">
        <v>10</v>
      </c>
      <c r="G602" s="904" t="s">
        <v>11</v>
      </c>
    </row>
    <row r="603" s="883" customFormat="1" ht="15.75" customHeight="1" spans="2:7">
      <c r="B603" s="904" t="s">
        <v>427</v>
      </c>
      <c r="C603" s="905" t="s">
        <v>428</v>
      </c>
      <c r="D603" s="910" t="s">
        <v>429</v>
      </c>
      <c r="E603" s="912">
        <v>44441</v>
      </c>
      <c r="F603" s="926">
        <f>E603+3</f>
        <v>44444</v>
      </c>
      <c r="G603" s="912">
        <f>F603+3</f>
        <v>44447</v>
      </c>
    </row>
    <row r="604" s="883" customFormat="1" ht="15.75" customHeight="1" spans="1:7">
      <c r="A604" s="944"/>
      <c r="B604" s="904" t="s">
        <v>427</v>
      </c>
      <c r="C604" s="905" t="s">
        <v>430</v>
      </c>
      <c r="D604" s="913"/>
      <c r="E604" s="926">
        <f t="shared" ref="E604:G607" si="69">E603+7</f>
        <v>44448</v>
      </c>
      <c r="F604" s="926">
        <f t="shared" si="69"/>
        <v>44451</v>
      </c>
      <c r="G604" s="912">
        <f t="shared" si="69"/>
        <v>44454</v>
      </c>
    </row>
    <row r="605" s="883" customFormat="1" ht="15.75" customHeight="1" spans="1:7">
      <c r="A605" s="944"/>
      <c r="B605" s="904" t="s">
        <v>427</v>
      </c>
      <c r="C605" s="905" t="s">
        <v>431</v>
      </c>
      <c r="D605" s="913"/>
      <c r="E605" s="926">
        <f t="shared" si="69"/>
        <v>44455</v>
      </c>
      <c r="F605" s="926">
        <f t="shared" si="69"/>
        <v>44458</v>
      </c>
      <c r="G605" s="912">
        <f t="shared" si="69"/>
        <v>44461</v>
      </c>
    </row>
    <row r="606" s="883" customFormat="1" ht="15.75" customHeight="1" spans="1:7">
      <c r="A606" s="944"/>
      <c r="B606" s="904" t="s">
        <v>427</v>
      </c>
      <c r="C606" s="905" t="s">
        <v>432</v>
      </c>
      <c r="D606" s="913"/>
      <c r="E606" s="926">
        <f t="shared" si="69"/>
        <v>44462</v>
      </c>
      <c r="F606" s="926">
        <f t="shared" si="69"/>
        <v>44465</v>
      </c>
      <c r="G606" s="912">
        <f t="shared" si="69"/>
        <v>44468</v>
      </c>
    </row>
    <row r="607" s="883" customFormat="1" ht="15.75" customHeight="1" spans="1:7">
      <c r="A607" s="944"/>
      <c r="B607" s="904" t="s">
        <v>427</v>
      </c>
      <c r="C607" s="905" t="s">
        <v>433</v>
      </c>
      <c r="D607" s="917"/>
      <c r="E607" s="926">
        <f t="shared" si="69"/>
        <v>44469</v>
      </c>
      <c r="F607" s="926">
        <f t="shared" si="69"/>
        <v>44472</v>
      </c>
      <c r="G607" s="912">
        <f t="shared" si="69"/>
        <v>44475</v>
      </c>
    </row>
    <row r="608" s="883" customFormat="1" ht="15.75" customHeight="1" spans="1:7">
      <c r="A608" s="944"/>
      <c r="B608" s="1058"/>
      <c r="C608" s="1058"/>
      <c r="D608" s="1059"/>
      <c r="E608" s="941"/>
      <c r="F608" s="943"/>
      <c r="G608" s="940"/>
    </row>
    <row r="609" s="883" customFormat="1" ht="15.75" customHeight="1" spans="1:7">
      <c r="A609" s="944"/>
      <c r="B609" s="1004"/>
      <c r="C609" s="1004"/>
      <c r="D609" s="1005"/>
      <c r="E609" s="1004"/>
      <c r="F609" s="932"/>
      <c r="G609" s="932"/>
    </row>
    <row r="610" s="883" customFormat="1" ht="15.75" customHeight="1" spans="1:7">
      <c r="A610" s="944"/>
      <c r="B610" s="885"/>
      <c r="C610" s="941"/>
      <c r="D610" s="942"/>
      <c r="E610" s="943"/>
      <c r="F610" s="940"/>
      <c r="G610" s="940"/>
    </row>
    <row r="611" s="883" customFormat="1" ht="15.75" customHeight="1" spans="1:7">
      <c r="A611" s="944"/>
      <c r="B611" s="902" t="s">
        <v>5</v>
      </c>
      <c r="C611" s="902" t="s">
        <v>6</v>
      </c>
      <c r="D611" s="903" t="s">
        <v>7</v>
      </c>
      <c r="E611" s="904" t="s">
        <v>8</v>
      </c>
      <c r="F611" s="904" t="s">
        <v>8</v>
      </c>
      <c r="G611" s="904" t="s">
        <v>434</v>
      </c>
    </row>
    <row r="612" s="883" customFormat="1" ht="15.75" customHeight="1" spans="1:7">
      <c r="A612" s="944" t="s">
        <v>435</v>
      </c>
      <c r="B612" s="905"/>
      <c r="C612" s="905"/>
      <c r="D612" s="906"/>
      <c r="E612" s="998" t="s">
        <v>9</v>
      </c>
      <c r="F612" s="904" t="s">
        <v>10</v>
      </c>
      <c r="G612" s="904" t="s">
        <v>11</v>
      </c>
    </row>
    <row r="613" s="883" customFormat="1" ht="15.75" customHeight="1" spans="1:7">
      <c r="A613" s="944"/>
      <c r="B613" s="904" t="s">
        <v>427</v>
      </c>
      <c r="C613" s="905" t="s">
        <v>436</v>
      </c>
      <c r="D613" s="910" t="s">
        <v>437</v>
      </c>
      <c r="E613" s="912">
        <v>44434</v>
      </c>
      <c r="F613" s="926">
        <f>E613+3</f>
        <v>44437</v>
      </c>
      <c r="G613" s="912">
        <f>F613+3</f>
        <v>44440</v>
      </c>
    </row>
    <row r="614" s="883" customFormat="1" ht="15.75" customHeight="1" spans="1:7">
      <c r="A614" s="944"/>
      <c r="B614" s="904" t="s">
        <v>427</v>
      </c>
      <c r="C614" s="905" t="s">
        <v>428</v>
      </c>
      <c r="D614" s="913"/>
      <c r="E614" s="926">
        <f t="shared" ref="E614:G617" si="70">E613+7</f>
        <v>44441</v>
      </c>
      <c r="F614" s="926">
        <f t="shared" si="70"/>
        <v>44444</v>
      </c>
      <c r="G614" s="912">
        <f t="shared" si="70"/>
        <v>44447</v>
      </c>
    </row>
    <row r="615" s="883" customFormat="1" ht="15.75" customHeight="1" spans="1:7">
      <c r="A615" s="944"/>
      <c r="B615" s="904" t="s">
        <v>427</v>
      </c>
      <c r="C615" s="905" t="s">
        <v>430</v>
      </c>
      <c r="D615" s="913"/>
      <c r="E615" s="926">
        <f t="shared" si="70"/>
        <v>44448</v>
      </c>
      <c r="F615" s="926">
        <f t="shared" si="70"/>
        <v>44451</v>
      </c>
      <c r="G615" s="912">
        <f t="shared" si="70"/>
        <v>44454</v>
      </c>
    </row>
    <row r="616" s="883" customFormat="1" ht="15.75" customHeight="1" spans="1:7">
      <c r="A616" s="944"/>
      <c r="B616" s="904" t="s">
        <v>427</v>
      </c>
      <c r="C616" s="905" t="s">
        <v>431</v>
      </c>
      <c r="D616" s="913"/>
      <c r="E616" s="926">
        <f t="shared" si="70"/>
        <v>44455</v>
      </c>
      <c r="F616" s="926">
        <f t="shared" si="70"/>
        <v>44458</v>
      </c>
      <c r="G616" s="912">
        <f t="shared" si="70"/>
        <v>44461</v>
      </c>
    </row>
    <row r="617" s="883" customFormat="1" ht="15.75" customHeight="1" spans="1:7">
      <c r="A617" s="1037"/>
      <c r="B617" s="904" t="s">
        <v>427</v>
      </c>
      <c r="C617" s="905" t="s">
        <v>432</v>
      </c>
      <c r="D617" s="917"/>
      <c r="E617" s="926">
        <f t="shared" si="70"/>
        <v>44462</v>
      </c>
      <c r="F617" s="926">
        <f t="shared" si="70"/>
        <v>44465</v>
      </c>
      <c r="G617" s="912">
        <f t="shared" si="70"/>
        <v>44468</v>
      </c>
    </row>
    <row r="618" s="883" customFormat="1" ht="15.75" customHeight="1" spans="1:7">
      <c r="A618" s="944"/>
      <c r="B618" s="885"/>
      <c r="C618" s="941"/>
      <c r="D618" s="942"/>
      <c r="E618" s="943"/>
      <c r="F618" s="940"/>
      <c r="G618" s="940"/>
    </row>
    <row r="619" s="883" customFormat="1" ht="15.75" customHeight="1" spans="1:7">
      <c r="A619" s="944"/>
      <c r="B619" s="1004"/>
      <c r="C619" s="1004"/>
      <c r="D619" s="1005"/>
      <c r="E619" s="931"/>
      <c r="F619" s="931"/>
      <c r="G619" s="932"/>
    </row>
    <row r="620" s="883" customFormat="1" ht="15.75" customHeight="1" spans="1:7">
      <c r="A620" s="944"/>
      <c r="B620" s="902" t="s">
        <v>5</v>
      </c>
      <c r="C620" s="902" t="s">
        <v>6</v>
      </c>
      <c r="D620" s="903" t="s">
        <v>7</v>
      </c>
      <c r="E620" s="904" t="s">
        <v>8</v>
      </c>
      <c r="F620" s="904" t="s">
        <v>8</v>
      </c>
      <c r="G620" s="904" t="s">
        <v>438</v>
      </c>
    </row>
    <row r="621" s="883" customFormat="1" ht="15.75" customHeight="1" spans="1:7">
      <c r="A621" s="944" t="s">
        <v>438</v>
      </c>
      <c r="B621" s="905"/>
      <c r="C621" s="905"/>
      <c r="D621" s="906"/>
      <c r="E621" s="998" t="s">
        <v>9</v>
      </c>
      <c r="F621" s="904" t="s">
        <v>10</v>
      </c>
      <c r="G621" s="904" t="s">
        <v>11</v>
      </c>
    </row>
    <row r="622" s="883" customFormat="1" ht="15.75" customHeight="1" spans="1:7">
      <c r="A622" s="944"/>
      <c r="B622" s="953"/>
      <c r="C622" s="953"/>
      <c r="D622" s="910" t="s">
        <v>439</v>
      </c>
      <c r="E622" s="912">
        <v>44439</v>
      </c>
      <c r="F622" s="926">
        <f>E622+3</f>
        <v>44442</v>
      </c>
      <c r="G622" s="912">
        <f>F622+4</f>
        <v>44446</v>
      </c>
    </row>
    <row r="623" s="883" customFormat="1" ht="15.75" customHeight="1" spans="1:7">
      <c r="A623" s="944"/>
      <c r="B623" s="953" t="s">
        <v>327</v>
      </c>
      <c r="C623" s="953" t="s">
        <v>440</v>
      </c>
      <c r="D623" s="913"/>
      <c r="E623" s="926">
        <f t="shared" ref="E623:G626" si="71">E622+7</f>
        <v>44446</v>
      </c>
      <c r="F623" s="926">
        <f t="shared" si="71"/>
        <v>44449</v>
      </c>
      <c r="G623" s="912">
        <f t="shared" si="71"/>
        <v>44453</v>
      </c>
    </row>
    <row r="624" s="883" customFormat="1" ht="15.75" customHeight="1" spans="1:7">
      <c r="A624" s="944"/>
      <c r="B624" s="905" t="s">
        <v>329</v>
      </c>
      <c r="C624" s="953" t="s">
        <v>441</v>
      </c>
      <c r="D624" s="913"/>
      <c r="E624" s="926">
        <f t="shared" si="71"/>
        <v>44453</v>
      </c>
      <c r="F624" s="926">
        <f t="shared" si="71"/>
        <v>44456</v>
      </c>
      <c r="G624" s="912">
        <f t="shared" si="71"/>
        <v>44460</v>
      </c>
    </row>
    <row r="625" s="883" customFormat="1" ht="15.75" customHeight="1" spans="1:7">
      <c r="A625" s="1037"/>
      <c r="B625" s="904" t="s">
        <v>330</v>
      </c>
      <c r="C625" s="953" t="s">
        <v>440</v>
      </c>
      <c r="D625" s="913"/>
      <c r="E625" s="926">
        <f t="shared" si="71"/>
        <v>44460</v>
      </c>
      <c r="F625" s="926">
        <f t="shared" si="71"/>
        <v>44463</v>
      </c>
      <c r="G625" s="912">
        <f t="shared" si="71"/>
        <v>44467</v>
      </c>
    </row>
    <row r="626" s="883" customFormat="1" ht="15.75" customHeight="1" spans="1:7">
      <c r="A626" s="944"/>
      <c r="B626" s="904" t="s">
        <v>442</v>
      </c>
      <c r="C626" s="953" t="s">
        <v>440</v>
      </c>
      <c r="D626" s="917"/>
      <c r="E626" s="926">
        <f t="shared" si="71"/>
        <v>44467</v>
      </c>
      <c r="F626" s="926">
        <f t="shared" si="71"/>
        <v>44470</v>
      </c>
      <c r="G626" s="912">
        <f t="shared" si="71"/>
        <v>44474</v>
      </c>
    </row>
    <row r="627" s="883" customFormat="1" ht="15.75" customHeight="1" spans="1:7">
      <c r="A627" s="944"/>
      <c r="B627" s="885"/>
      <c r="C627" s="941"/>
      <c r="D627" s="942"/>
      <c r="E627" s="943"/>
      <c r="F627" s="940"/>
      <c r="G627" s="940"/>
    </row>
    <row r="628" s="883" customFormat="1" ht="15.75" customHeight="1" spans="1:7">
      <c r="A628" s="944" t="s">
        <v>443</v>
      </c>
      <c r="B628" s="902" t="s">
        <v>5</v>
      </c>
      <c r="C628" s="902" t="s">
        <v>6</v>
      </c>
      <c r="D628" s="903" t="s">
        <v>7</v>
      </c>
      <c r="E628" s="904" t="s">
        <v>8</v>
      </c>
      <c r="F628" s="904" t="s">
        <v>8</v>
      </c>
      <c r="G628" s="904" t="s">
        <v>443</v>
      </c>
    </row>
    <row r="629" s="883" customFormat="1" ht="15.75" customHeight="1" spans="1:7">
      <c r="A629" s="944"/>
      <c r="B629" s="905"/>
      <c r="C629" s="905"/>
      <c r="D629" s="906"/>
      <c r="E629" s="998" t="s">
        <v>9</v>
      </c>
      <c r="F629" s="904" t="s">
        <v>10</v>
      </c>
      <c r="G629" s="904" t="s">
        <v>11</v>
      </c>
    </row>
    <row r="630" s="883" customFormat="1" ht="15.75" customHeight="1" spans="1:7">
      <c r="A630" s="944"/>
      <c r="B630" s="904" t="s">
        <v>444</v>
      </c>
      <c r="C630" s="1060" t="s">
        <v>445</v>
      </c>
      <c r="D630" s="910" t="s">
        <v>446</v>
      </c>
      <c r="E630" s="1061">
        <v>44438</v>
      </c>
      <c r="F630" s="1061">
        <f>E630+3</f>
        <v>44441</v>
      </c>
      <c r="G630" s="1061">
        <f>F630+3</f>
        <v>44444</v>
      </c>
    </row>
    <row r="631" s="883" customFormat="1" ht="15.75" customHeight="1" spans="1:7">
      <c r="A631" s="944"/>
      <c r="B631" s="904" t="s">
        <v>444</v>
      </c>
      <c r="C631" s="1060" t="s">
        <v>447</v>
      </c>
      <c r="D631" s="1007"/>
      <c r="E631" s="1061">
        <f t="shared" ref="E631:G634" si="72">E630+7</f>
        <v>44445</v>
      </c>
      <c r="F631" s="1061">
        <f t="shared" si="72"/>
        <v>44448</v>
      </c>
      <c r="G631" s="1061">
        <f t="shared" si="72"/>
        <v>44451</v>
      </c>
    </row>
    <row r="632" s="883" customFormat="1" ht="15.75" customHeight="1" spans="1:7">
      <c r="A632" s="944"/>
      <c r="B632" s="904" t="s">
        <v>444</v>
      </c>
      <c r="C632" s="1060" t="s">
        <v>448</v>
      </c>
      <c r="D632" s="1007"/>
      <c r="E632" s="1061">
        <f t="shared" si="72"/>
        <v>44452</v>
      </c>
      <c r="F632" s="1061">
        <f t="shared" si="72"/>
        <v>44455</v>
      </c>
      <c r="G632" s="1061">
        <f t="shared" si="72"/>
        <v>44458</v>
      </c>
    </row>
    <row r="633" s="883" customFormat="1" ht="15.75" customHeight="1" spans="1:7">
      <c r="A633" s="944"/>
      <c r="B633" s="904" t="s">
        <v>444</v>
      </c>
      <c r="C633" s="1060" t="s">
        <v>449</v>
      </c>
      <c r="D633" s="1007"/>
      <c r="E633" s="1061">
        <f t="shared" si="72"/>
        <v>44459</v>
      </c>
      <c r="F633" s="1061">
        <f t="shared" si="72"/>
        <v>44462</v>
      </c>
      <c r="G633" s="1061">
        <f t="shared" si="72"/>
        <v>44465</v>
      </c>
    </row>
    <row r="634" s="883" customFormat="1" ht="15.75" customHeight="1" spans="1:7">
      <c r="A634" s="944"/>
      <c r="B634" s="904" t="s">
        <v>444</v>
      </c>
      <c r="C634" s="1060" t="s">
        <v>450</v>
      </c>
      <c r="D634" s="906"/>
      <c r="E634" s="1061">
        <f t="shared" si="72"/>
        <v>44466</v>
      </c>
      <c r="F634" s="1061">
        <f t="shared" si="72"/>
        <v>44469</v>
      </c>
      <c r="G634" s="1061">
        <f t="shared" si="72"/>
        <v>44472</v>
      </c>
    </row>
    <row r="635" s="883" customFormat="1" ht="15.75" customHeight="1" spans="1:7">
      <c r="A635" s="944"/>
      <c r="B635" s="1004"/>
      <c r="C635" s="1062"/>
      <c r="D635" s="1005"/>
      <c r="E635" s="1004"/>
      <c r="F635" s="1063"/>
      <c r="G635" s="1063"/>
    </row>
    <row r="636" s="883" customFormat="1" ht="15.75" customHeight="1" spans="1:7">
      <c r="A636" s="944"/>
      <c r="B636" s="902" t="s">
        <v>5</v>
      </c>
      <c r="C636" s="902" t="s">
        <v>6</v>
      </c>
      <c r="D636" s="903" t="s">
        <v>7</v>
      </c>
      <c r="E636" s="904" t="s">
        <v>8</v>
      </c>
      <c r="F636" s="904" t="s">
        <v>8</v>
      </c>
      <c r="G636" s="904" t="s">
        <v>443</v>
      </c>
    </row>
    <row r="637" s="883" customFormat="1" ht="15.75" customHeight="1" spans="1:7">
      <c r="A637" s="944"/>
      <c r="B637" s="905"/>
      <c r="C637" s="905"/>
      <c r="D637" s="906"/>
      <c r="E637" s="998" t="s">
        <v>9</v>
      </c>
      <c r="F637" s="904" t="s">
        <v>10</v>
      </c>
      <c r="G637" s="904" t="s">
        <v>11</v>
      </c>
    </row>
    <row r="638" s="883" customFormat="1" ht="15.75" customHeight="1" spans="1:7">
      <c r="A638" s="944"/>
      <c r="B638" s="904" t="s">
        <v>451</v>
      </c>
      <c r="C638" s="1003" t="s">
        <v>452</v>
      </c>
      <c r="D638" s="910" t="s">
        <v>453</v>
      </c>
      <c r="E638" s="912">
        <v>44437</v>
      </c>
      <c r="F638" s="912">
        <f>E638+3</f>
        <v>44440</v>
      </c>
      <c r="G638" s="912">
        <f>F638+3</f>
        <v>44443</v>
      </c>
    </row>
    <row r="639" s="883" customFormat="1" ht="15.75" customHeight="1" spans="1:7">
      <c r="A639" s="944"/>
      <c r="B639" s="904" t="s">
        <v>454</v>
      </c>
      <c r="C639" s="1003" t="s">
        <v>455</v>
      </c>
      <c r="D639" s="1007"/>
      <c r="E639" s="912">
        <f t="shared" ref="E639:G642" si="73">E638+7</f>
        <v>44444</v>
      </c>
      <c r="F639" s="912">
        <f t="shared" si="73"/>
        <v>44447</v>
      </c>
      <c r="G639" s="912">
        <f t="shared" si="73"/>
        <v>44450</v>
      </c>
    </row>
    <row r="640" s="883" customFormat="1" ht="15.75" customHeight="1" spans="1:7">
      <c r="A640" s="944"/>
      <c r="B640" s="904" t="s">
        <v>451</v>
      </c>
      <c r="C640" s="1003" t="s">
        <v>456</v>
      </c>
      <c r="D640" s="1007"/>
      <c r="E640" s="912">
        <f t="shared" si="73"/>
        <v>44451</v>
      </c>
      <c r="F640" s="912">
        <f t="shared" si="73"/>
        <v>44454</v>
      </c>
      <c r="G640" s="912">
        <f t="shared" si="73"/>
        <v>44457</v>
      </c>
    </row>
    <row r="641" s="883" customFormat="1" ht="15.75" customHeight="1" spans="1:7">
      <c r="A641" s="944"/>
      <c r="B641" s="904" t="s">
        <v>454</v>
      </c>
      <c r="C641" s="1003" t="s">
        <v>457</v>
      </c>
      <c r="D641" s="1007"/>
      <c r="E641" s="912">
        <f t="shared" si="73"/>
        <v>44458</v>
      </c>
      <c r="F641" s="912">
        <f t="shared" si="73"/>
        <v>44461</v>
      </c>
      <c r="G641" s="912">
        <f t="shared" si="73"/>
        <v>44464</v>
      </c>
    </row>
    <row r="642" s="883" customFormat="1" ht="15.75" customHeight="1" spans="1:7">
      <c r="A642" s="944"/>
      <c r="B642" s="904" t="s">
        <v>451</v>
      </c>
      <c r="C642" s="1003" t="s">
        <v>455</v>
      </c>
      <c r="D642" s="906"/>
      <c r="E642" s="912">
        <f t="shared" si="73"/>
        <v>44465</v>
      </c>
      <c r="F642" s="912">
        <f t="shared" si="73"/>
        <v>44468</v>
      </c>
      <c r="G642" s="912">
        <f t="shared" si="73"/>
        <v>44471</v>
      </c>
    </row>
    <row r="643" s="883" customFormat="1" ht="15.75" customHeight="1" spans="1:7">
      <c r="A643" s="944"/>
      <c r="B643" s="1004"/>
      <c r="C643" s="1004"/>
      <c r="D643" s="1005"/>
      <c r="E643" s="1004"/>
      <c r="F643" s="932"/>
      <c r="G643" s="932"/>
    </row>
    <row r="644" s="883" customFormat="1" ht="15.75" customHeight="1" spans="1:7">
      <c r="A644" s="944"/>
      <c r="B644" s="885"/>
      <c r="C644" s="941"/>
      <c r="D644" s="942"/>
      <c r="E644" s="943"/>
      <c r="F644" s="940"/>
      <c r="G644" s="940"/>
    </row>
    <row r="645" s="883" customFormat="1" ht="15.75" customHeight="1" spans="1:7">
      <c r="A645" s="944" t="s">
        <v>458</v>
      </c>
      <c r="B645" s="902" t="s">
        <v>5</v>
      </c>
      <c r="C645" s="902" t="s">
        <v>6</v>
      </c>
      <c r="D645" s="903" t="s">
        <v>7</v>
      </c>
      <c r="E645" s="904" t="s">
        <v>8</v>
      </c>
      <c r="F645" s="904" t="s">
        <v>8</v>
      </c>
      <c r="G645" s="904" t="s">
        <v>458</v>
      </c>
    </row>
    <row r="646" s="883" customFormat="1" ht="15.75" customHeight="1" spans="1:7">
      <c r="A646" s="944"/>
      <c r="B646" s="905"/>
      <c r="C646" s="905"/>
      <c r="D646" s="906"/>
      <c r="E646" s="998" t="s">
        <v>9</v>
      </c>
      <c r="F646" s="904" t="s">
        <v>10</v>
      </c>
      <c r="G646" s="904" t="s">
        <v>11</v>
      </c>
    </row>
    <row r="647" s="883" customFormat="1" ht="15.75" customHeight="1" spans="1:7">
      <c r="A647" s="944"/>
      <c r="B647" s="904" t="s">
        <v>459</v>
      </c>
      <c r="C647" s="904" t="s">
        <v>460</v>
      </c>
      <c r="D647" s="910" t="s">
        <v>461</v>
      </c>
      <c r="E647" s="912">
        <v>44437</v>
      </c>
      <c r="F647" s="912">
        <f>E647+3</f>
        <v>44440</v>
      </c>
      <c r="G647" s="912">
        <f>F647+3</f>
        <v>44443</v>
      </c>
    </row>
    <row r="648" s="883" customFormat="1" ht="15.75" customHeight="1" spans="1:7">
      <c r="A648" s="944"/>
      <c r="B648" s="904" t="s">
        <v>459</v>
      </c>
      <c r="C648" s="904" t="s">
        <v>462</v>
      </c>
      <c r="D648" s="1007"/>
      <c r="E648" s="912">
        <f t="shared" ref="E648:G651" si="74">E647+7</f>
        <v>44444</v>
      </c>
      <c r="F648" s="912">
        <f t="shared" si="74"/>
        <v>44447</v>
      </c>
      <c r="G648" s="912">
        <f t="shared" si="74"/>
        <v>44450</v>
      </c>
    </row>
    <row r="649" s="883" customFormat="1" ht="15.75" customHeight="1" spans="1:7">
      <c r="A649" s="944"/>
      <c r="B649" s="904" t="s">
        <v>459</v>
      </c>
      <c r="C649" s="904" t="s">
        <v>463</v>
      </c>
      <c r="D649" s="1007"/>
      <c r="E649" s="912">
        <f t="shared" si="74"/>
        <v>44451</v>
      </c>
      <c r="F649" s="912">
        <f t="shared" si="74"/>
        <v>44454</v>
      </c>
      <c r="G649" s="912">
        <f t="shared" si="74"/>
        <v>44457</v>
      </c>
    </row>
    <row r="650" s="883" customFormat="1" ht="15.75" customHeight="1" spans="1:7">
      <c r="A650" s="944"/>
      <c r="B650" s="904" t="s">
        <v>459</v>
      </c>
      <c r="C650" s="904" t="s">
        <v>464</v>
      </c>
      <c r="D650" s="1007"/>
      <c r="E650" s="912">
        <f t="shared" si="74"/>
        <v>44458</v>
      </c>
      <c r="F650" s="912">
        <f t="shared" si="74"/>
        <v>44461</v>
      </c>
      <c r="G650" s="912">
        <f t="shared" si="74"/>
        <v>44464</v>
      </c>
    </row>
    <row r="651" s="883" customFormat="1" ht="15.75" customHeight="1" spans="1:7">
      <c r="A651" s="944"/>
      <c r="B651" s="904" t="s">
        <v>459</v>
      </c>
      <c r="C651" s="904" t="s">
        <v>465</v>
      </c>
      <c r="D651" s="906"/>
      <c r="E651" s="912">
        <f t="shared" si="74"/>
        <v>44465</v>
      </c>
      <c r="F651" s="912">
        <f t="shared" si="74"/>
        <v>44468</v>
      </c>
      <c r="G651" s="912">
        <f t="shared" si="74"/>
        <v>44471</v>
      </c>
    </row>
    <row r="652" s="883" customFormat="1" ht="15.75" customHeight="1" spans="1:7">
      <c r="A652" s="944"/>
      <c r="B652" s="941"/>
      <c r="C652" s="941"/>
      <c r="D652" s="1064"/>
      <c r="E652" s="941"/>
      <c r="F652" s="943"/>
      <c r="G652" s="940"/>
    </row>
    <row r="653" s="883" customFormat="1" ht="15.75" customHeight="1" spans="1:7">
      <c r="A653" s="944"/>
      <c r="B653" s="902" t="s">
        <v>5</v>
      </c>
      <c r="C653" s="902" t="s">
        <v>6</v>
      </c>
      <c r="D653" s="903" t="s">
        <v>7</v>
      </c>
      <c r="E653" s="904" t="s">
        <v>8</v>
      </c>
      <c r="F653" s="904" t="s">
        <v>8</v>
      </c>
      <c r="G653" s="904" t="s">
        <v>458</v>
      </c>
    </row>
    <row r="654" s="883" customFormat="1" ht="15.75" customHeight="1" spans="1:7">
      <c r="A654" s="944"/>
      <c r="B654" s="905"/>
      <c r="C654" s="905"/>
      <c r="D654" s="906"/>
      <c r="E654" s="998" t="s">
        <v>9</v>
      </c>
      <c r="F654" s="904" t="s">
        <v>10</v>
      </c>
      <c r="G654" s="904" t="s">
        <v>11</v>
      </c>
    </row>
    <row r="655" s="883" customFormat="1" ht="15.75" customHeight="1" spans="1:7">
      <c r="A655" s="944"/>
      <c r="B655" s="904" t="s">
        <v>466</v>
      </c>
      <c r="C655" s="1003" t="s">
        <v>448</v>
      </c>
      <c r="D655" s="910" t="s">
        <v>467</v>
      </c>
      <c r="E655" s="912">
        <v>44440</v>
      </c>
      <c r="F655" s="912">
        <f>E655+3</f>
        <v>44443</v>
      </c>
      <c r="G655" s="912">
        <f>F655+4</f>
        <v>44447</v>
      </c>
    </row>
    <row r="656" s="883" customFormat="1" ht="15.75" customHeight="1" spans="1:7">
      <c r="A656" s="944"/>
      <c r="B656" s="904" t="s">
        <v>466</v>
      </c>
      <c r="C656" s="1003" t="s">
        <v>449</v>
      </c>
      <c r="D656" s="913"/>
      <c r="E656" s="912">
        <f t="shared" ref="E656:G659" si="75">E655+7</f>
        <v>44447</v>
      </c>
      <c r="F656" s="912">
        <f t="shared" si="75"/>
        <v>44450</v>
      </c>
      <c r="G656" s="912">
        <f t="shared" si="75"/>
        <v>44454</v>
      </c>
    </row>
    <row r="657" s="883" customFormat="1" ht="15.75" customHeight="1" spans="1:7">
      <c r="A657" s="944"/>
      <c r="B657" s="904" t="s">
        <v>466</v>
      </c>
      <c r="C657" s="1003" t="s">
        <v>450</v>
      </c>
      <c r="D657" s="913"/>
      <c r="E657" s="912">
        <f t="shared" si="75"/>
        <v>44454</v>
      </c>
      <c r="F657" s="912">
        <f t="shared" si="75"/>
        <v>44457</v>
      </c>
      <c r="G657" s="912">
        <f t="shared" si="75"/>
        <v>44461</v>
      </c>
    </row>
    <row r="658" s="883" customFormat="1" ht="15.75" customHeight="1" spans="1:7">
      <c r="A658" s="944"/>
      <c r="B658" s="904" t="s">
        <v>466</v>
      </c>
      <c r="C658" s="1003" t="s">
        <v>468</v>
      </c>
      <c r="D658" s="913"/>
      <c r="E658" s="912">
        <f t="shared" si="75"/>
        <v>44461</v>
      </c>
      <c r="F658" s="912">
        <f t="shared" si="75"/>
        <v>44464</v>
      </c>
      <c r="G658" s="912">
        <f t="shared" si="75"/>
        <v>44468</v>
      </c>
    </row>
    <row r="659" s="883" customFormat="1" ht="15.75" customHeight="1" spans="1:7">
      <c r="A659" s="944"/>
      <c r="B659" s="904"/>
      <c r="C659" s="1003"/>
      <c r="D659" s="917"/>
      <c r="E659" s="912">
        <f t="shared" si="75"/>
        <v>44468</v>
      </c>
      <c r="F659" s="912">
        <f t="shared" si="75"/>
        <v>44471</v>
      </c>
      <c r="G659" s="912">
        <f t="shared" si="75"/>
        <v>44475</v>
      </c>
    </row>
    <row r="660" s="883" customFormat="1" ht="15.75" customHeight="1" spans="1:7">
      <c r="A660" s="944"/>
      <c r="B660" s="1065"/>
      <c r="C660" s="1004"/>
      <c r="D660" s="1005"/>
      <c r="E660" s="1004"/>
      <c r="F660" s="932"/>
      <c r="G660" s="932"/>
    </row>
    <row r="661" s="883" customFormat="1" ht="15.75" customHeight="1" spans="1:7">
      <c r="A661" s="944"/>
      <c r="B661" s="885"/>
      <c r="C661" s="941"/>
      <c r="D661" s="942"/>
      <c r="E661" s="943"/>
      <c r="F661" s="940"/>
      <c r="G661" s="940"/>
    </row>
    <row r="662" s="883" customFormat="1" ht="15.75" customHeight="1" spans="1:7">
      <c r="A662" s="944"/>
      <c r="B662" s="902" t="s">
        <v>5</v>
      </c>
      <c r="C662" s="902" t="s">
        <v>6</v>
      </c>
      <c r="D662" s="903" t="s">
        <v>7</v>
      </c>
      <c r="E662" s="904" t="s">
        <v>8</v>
      </c>
      <c r="F662" s="904" t="s">
        <v>8</v>
      </c>
      <c r="G662" s="904" t="s">
        <v>469</v>
      </c>
    </row>
    <row r="663" s="883" customFormat="1" ht="15.75" customHeight="1" spans="1:7">
      <c r="A663" s="944" t="s">
        <v>470</v>
      </c>
      <c r="B663" s="905"/>
      <c r="C663" s="905"/>
      <c r="D663" s="906"/>
      <c r="E663" s="998" t="s">
        <v>9</v>
      </c>
      <c r="F663" s="904" t="s">
        <v>10</v>
      </c>
      <c r="G663" s="904" t="s">
        <v>11</v>
      </c>
    </row>
    <row r="664" s="883" customFormat="1" ht="15.75" customHeight="1" spans="1:7">
      <c r="A664" s="944"/>
      <c r="B664" s="904" t="s">
        <v>471</v>
      </c>
      <c r="C664" s="973" t="s">
        <v>337</v>
      </c>
      <c r="D664" s="956" t="s">
        <v>472</v>
      </c>
      <c r="E664" s="912">
        <v>44440</v>
      </c>
      <c r="F664" s="912">
        <f>E664+4</f>
        <v>44444</v>
      </c>
      <c r="G664" s="912">
        <f>F664+4</f>
        <v>44448</v>
      </c>
    </row>
    <row r="665" s="883" customFormat="1" ht="15.75" customHeight="1" spans="1:7">
      <c r="A665" s="944"/>
      <c r="B665" s="904" t="s">
        <v>471</v>
      </c>
      <c r="C665" s="973" t="s">
        <v>338</v>
      </c>
      <c r="D665" s="956"/>
      <c r="E665" s="912">
        <f t="shared" ref="E665:G668" si="76">E664+7</f>
        <v>44447</v>
      </c>
      <c r="F665" s="912">
        <f t="shared" si="76"/>
        <v>44451</v>
      </c>
      <c r="G665" s="912">
        <f t="shared" si="76"/>
        <v>44455</v>
      </c>
    </row>
    <row r="666" s="883" customFormat="1" ht="15.75" customHeight="1" spans="1:7">
      <c r="A666" s="944"/>
      <c r="B666" s="904" t="s">
        <v>471</v>
      </c>
      <c r="C666" s="973" t="s">
        <v>339</v>
      </c>
      <c r="D666" s="956"/>
      <c r="E666" s="912">
        <f t="shared" si="76"/>
        <v>44454</v>
      </c>
      <c r="F666" s="912">
        <f t="shared" si="76"/>
        <v>44458</v>
      </c>
      <c r="G666" s="912">
        <f t="shared" si="76"/>
        <v>44462</v>
      </c>
    </row>
    <row r="667" s="883" customFormat="1" ht="15.75" customHeight="1" spans="1:7">
      <c r="A667" s="944"/>
      <c r="B667" s="904" t="s">
        <v>471</v>
      </c>
      <c r="C667" s="973" t="s">
        <v>340</v>
      </c>
      <c r="D667" s="956"/>
      <c r="E667" s="912">
        <f t="shared" si="76"/>
        <v>44461</v>
      </c>
      <c r="F667" s="912">
        <f t="shared" si="76"/>
        <v>44465</v>
      </c>
      <c r="G667" s="912">
        <f t="shared" si="76"/>
        <v>44469</v>
      </c>
    </row>
    <row r="668" s="883" customFormat="1" ht="15.75" customHeight="1" spans="1:7">
      <c r="A668" s="1037"/>
      <c r="B668" s="904" t="s">
        <v>471</v>
      </c>
      <c r="C668" s="973" t="s">
        <v>473</v>
      </c>
      <c r="D668" s="956"/>
      <c r="E668" s="912">
        <f t="shared" si="76"/>
        <v>44468</v>
      </c>
      <c r="F668" s="912">
        <f t="shared" si="76"/>
        <v>44472</v>
      </c>
      <c r="G668" s="912">
        <f t="shared" si="76"/>
        <v>44476</v>
      </c>
    </row>
    <row r="669" s="883" customFormat="1" ht="15.75" customHeight="1" spans="1:7">
      <c r="A669" s="944"/>
      <c r="B669" s="1004"/>
      <c r="C669" s="1004"/>
      <c r="D669" s="1005"/>
      <c r="E669" s="932"/>
      <c r="F669" s="932"/>
      <c r="G669" s="932"/>
    </row>
    <row r="670" s="883" customFormat="1" ht="15.75" customHeight="1" spans="1:7">
      <c r="A670" s="944"/>
      <c r="B670" s="885"/>
      <c r="C670" s="941"/>
      <c r="D670" s="942"/>
      <c r="E670" s="943"/>
      <c r="F670" s="940"/>
      <c r="G670" s="940"/>
    </row>
    <row r="671" s="883" customFormat="1" ht="15.75" customHeight="1" spans="1:7">
      <c r="A671" s="944"/>
      <c r="B671" s="920" t="s">
        <v>5</v>
      </c>
      <c r="C671" s="920" t="s">
        <v>6</v>
      </c>
      <c r="D671" s="921" t="s">
        <v>7</v>
      </c>
      <c r="E671" s="904" t="s">
        <v>8</v>
      </c>
      <c r="F671" s="904" t="s">
        <v>8</v>
      </c>
      <c r="G671" s="904" t="s">
        <v>474</v>
      </c>
    </row>
    <row r="672" s="883" customFormat="1" ht="15.75" customHeight="1" spans="1:7">
      <c r="A672" s="944" t="s">
        <v>475</v>
      </c>
      <c r="B672" s="922"/>
      <c r="C672" s="922"/>
      <c r="D672" s="923"/>
      <c r="E672" s="904" t="s">
        <v>9</v>
      </c>
      <c r="F672" s="904" t="s">
        <v>10</v>
      </c>
      <c r="G672" s="904" t="s">
        <v>11</v>
      </c>
    </row>
    <row r="673" s="883" customFormat="1" ht="15.75" customHeight="1" spans="1:7">
      <c r="A673" s="944"/>
      <c r="B673" s="904" t="s">
        <v>476</v>
      </c>
      <c r="C673" s="973" t="s">
        <v>338</v>
      </c>
      <c r="D673" s="921" t="s">
        <v>477</v>
      </c>
      <c r="E673" s="912">
        <v>44443</v>
      </c>
      <c r="F673" s="912">
        <f>E673+3</f>
        <v>44446</v>
      </c>
      <c r="G673" s="912">
        <f>F673+5</f>
        <v>44451</v>
      </c>
    </row>
    <row r="674" s="883" customFormat="1" ht="15.75" customHeight="1" spans="1:7">
      <c r="A674" s="944"/>
      <c r="B674" s="904" t="s">
        <v>476</v>
      </c>
      <c r="C674" s="973" t="s">
        <v>339</v>
      </c>
      <c r="D674" s="1066"/>
      <c r="E674" s="912">
        <f t="shared" ref="E674:G677" si="77">E673+7</f>
        <v>44450</v>
      </c>
      <c r="F674" s="912">
        <f t="shared" si="77"/>
        <v>44453</v>
      </c>
      <c r="G674" s="912">
        <f t="shared" si="77"/>
        <v>44458</v>
      </c>
    </row>
    <row r="675" s="883" customFormat="1" ht="15.75" customHeight="1" spans="1:7">
      <c r="A675" s="944"/>
      <c r="B675" s="904" t="s">
        <v>476</v>
      </c>
      <c r="C675" s="973" t="s">
        <v>340</v>
      </c>
      <c r="D675" s="1066"/>
      <c r="E675" s="912">
        <f t="shared" si="77"/>
        <v>44457</v>
      </c>
      <c r="F675" s="912">
        <f t="shared" si="77"/>
        <v>44460</v>
      </c>
      <c r="G675" s="912">
        <f t="shared" si="77"/>
        <v>44465</v>
      </c>
    </row>
    <row r="676" s="883" customFormat="1" ht="15.75" customHeight="1" spans="1:7">
      <c r="A676" s="944"/>
      <c r="B676" s="904" t="s">
        <v>476</v>
      </c>
      <c r="C676" s="973" t="s">
        <v>473</v>
      </c>
      <c r="D676" s="1066"/>
      <c r="E676" s="912">
        <f t="shared" si="77"/>
        <v>44464</v>
      </c>
      <c r="F676" s="912">
        <f t="shared" si="77"/>
        <v>44467</v>
      </c>
      <c r="G676" s="912">
        <f t="shared" si="77"/>
        <v>44472</v>
      </c>
    </row>
    <row r="677" s="883" customFormat="1" ht="15.75" customHeight="1" spans="1:7">
      <c r="A677" s="944"/>
      <c r="B677" s="904"/>
      <c r="C677" s="973"/>
      <c r="D677" s="923"/>
      <c r="E677" s="912">
        <f t="shared" si="77"/>
        <v>44471</v>
      </c>
      <c r="F677" s="912">
        <f t="shared" si="77"/>
        <v>44474</v>
      </c>
      <c r="G677" s="912">
        <f t="shared" si="77"/>
        <v>44479</v>
      </c>
    </row>
    <row r="678" s="883" customFormat="1" ht="15.75" customHeight="1" spans="1:7">
      <c r="A678" s="944"/>
      <c r="B678" s="941"/>
      <c r="C678" s="941"/>
      <c r="D678" s="942"/>
      <c r="E678" s="943"/>
      <c r="F678" s="940"/>
      <c r="G678" s="940"/>
    </row>
    <row r="679" s="883" customFormat="1" spans="1:7">
      <c r="A679" s="944"/>
      <c r="B679" s="902" t="s">
        <v>5</v>
      </c>
      <c r="C679" s="902" t="s">
        <v>6</v>
      </c>
      <c r="D679" s="903" t="s">
        <v>7</v>
      </c>
      <c r="E679" s="904" t="s">
        <v>8</v>
      </c>
      <c r="F679" s="904" t="s">
        <v>8</v>
      </c>
      <c r="G679" s="904" t="s">
        <v>474</v>
      </c>
    </row>
    <row r="680" s="883" customFormat="1" ht="15.75" customHeight="1" spans="1:7">
      <c r="A680" s="944"/>
      <c r="B680" s="905"/>
      <c r="C680" s="905"/>
      <c r="D680" s="906"/>
      <c r="E680" s="998" t="s">
        <v>9</v>
      </c>
      <c r="F680" s="904" t="s">
        <v>10</v>
      </c>
      <c r="G680" s="904" t="s">
        <v>11</v>
      </c>
    </row>
    <row r="681" s="883" customFormat="1" ht="15.75" customHeight="1" spans="1:7">
      <c r="A681" s="944"/>
      <c r="B681" s="904" t="s">
        <v>478</v>
      </c>
      <c r="C681" s="973" t="s">
        <v>337</v>
      </c>
      <c r="D681" s="903" t="s">
        <v>479</v>
      </c>
      <c r="E681" s="912">
        <v>44439</v>
      </c>
      <c r="F681" s="912">
        <f>E681+3</f>
        <v>44442</v>
      </c>
      <c r="G681" s="912">
        <f>F681+3</f>
        <v>44445</v>
      </c>
    </row>
    <row r="682" s="883" customFormat="1" ht="15.75" customHeight="1" spans="1:7">
      <c r="A682" s="944"/>
      <c r="B682" s="904" t="s">
        <v>478</v>
      </c>
      <c r="C682" s="973" t="s">
        <v>338</v>
      </c>
      <c r="D682" s="1007"/>
      <c r="E682" s="912">
        <f t="shared" ref="E682:G685" si="78">E681+7</f>
        <v>44446</v>
      </c>
      <c r="F682" s="912">
        <f t="shared" si="78"/>
        <v>44449</v>
      </c>
      <c r="G682" s="912">
        <f t="shared" si="78"/>
        <v>44452</v>
      </c>
    </row>
    <row r="683" s="883" customFormat="1" ht="15.75" customHeight="1" spans="1:7">
      <c r="A683" s="944"/>
      <c r="B683" s="904" t="s">
        <v>478</v>
      </c>
      <c r="C683" s="973" t="s">
        <v>339</v>
      </c>
      <c r="D683" s="1007"/>
      <c r="E683" s="912">
        <f t="shared" si="78"/>
        <v>44453</v>
      </c>
      <c r="F683" s="912">
        <f t="shared" si="78"/>
        <v>44456</v>
      </c>
      <c r="G683" s="912">
        <f t="shared" si="78"/>
        <v>44459</v>
      </c>
    </row>
    <row r="684" s="883" customFormat="1" ht="15.75" customHeight="1" spans="1:7">
      <c r="A684" s="944"/>
      <c r="B684" s="904" t="s">
        <v>478</v>
      </c>
      <c r="C684" s="973" t="s">
        <v>340</v>
      </c>
      <c r="D684" s="1007"/>
      <c r="E684" s="912">
        <f t="shared" si="78"/>
        <v>44460</v>
      </c>
      <c r="F684" s="912">
        <f t="shared" si="78"/>
        <v>44463</v>
      </c>
      <c r="G684" s="912">
        <f t="shared" si="78"/>
        <v>44466</v>
      </c>
    </row>
    <row r="685" s="883" customFormat="1" ht="15.75" customHeight="1" spans="1:7">
      <c r="A685" s="944"/>
      <c r="B685" s="904" t="s">
        <v>478</v>
      </c>
      <c r="C685" s="973" t="s">
        <v>473</v>
      </c>
      <c r="D685" s="906"/>
      <c r="E685" s="912">
        <f t="shared" si="78"/>
        <v>44467</v>
      </c>
      <c r="F685" s="912">
        <f t="shared" si="78"/>
        <v>44470</v>
      </c>
      <c r="G685" s="912">
        <f t="shared" si="78"/>
        <v>44473</v>
      </c>
    </row>
    <row r="686" s="883" customFormat="1" ht="15.75" customHeight="1" spans="1:7">
      <c r="A686" s="944"/>
      <c r="B686" s="1004"/>
      <c r="C686" s="1004"/>
      <c r="D686" s="1005"/>
      <c r="E686" s="1004"/>
      <c r="F686" s="932"/>
      <c r="G686" s="932"/>
    </row>
    <row r="687" s="883" customFormat="1" ht="15.75" customHeight="1" spans="1:7">
      <c r="A687" s="944"/>
      <c r="B687" s="885"/>
      <c r="C687" s="941"/>
      <c r="D687" s="942"/>
      <c r="E687" s="943"/>
      <c r="F687" s="940"/>
      <c r="G687" s="940"/>
    </row>
    <row r="688" s="883" customFormat="1" ht="15.75" customHeight="1" spans="1:7">
      <c r="A688" s="944" t="s">
        <v>480</v>
      </c>
      <c r="B688" s="902" t="s">
        <v>5</v>
      </c>
      <c r="C688" s="902" t="s">
        <v>6</v>
      </c>
      <c r="D688" s="903" t="s">
        <v>7</v>
      </c>
      <c r="E688" s="904" t="s">
        <v>8</v>
      </c>
      <c r="F688" s="904" t="s">
        <v>8</v>
      </c>
      <c r="G688" s="904" t="s">
        <v>481</v>
      </c>
    </row>
    <row r="689" s="883" customFormat="1" ht="15.75" customHeight="1" spans="1:7">
      <c r="A689" s="944"/>
      <c r="B689" s="905"/>
      <c r="C689" s="905"/>
      <c r="D689" s="906"/>
      <c r="E689" s="998" t="s">
        <v>9</v>
      </c>
      <c r="F689" s="904" t="s">
        <v>10</v>
      </c>
      <c r="G689" s="904" t="s">
        <v>11</v>
      </c>
    </row>
    <row r="690" s="883" customFormat="1" ht="15.75" customHeight="1" spans="1:7">
      <c r="A690" s="944"/>
      <c r="B690" s="904" t="s">
        <v>471</v>
      </c>
      <c r="C690" s="973" t="s">
        <v>337</v>
      </c>
      <c r="D690" s="903" t="s">
        <v>472</v>
      </c>
      <c r="E690" s="912">
        <v>44440</v>
      </c>
      <c r="F690" s="912">
        <f>E690+4</f>
        <v>44444</v>
      </c>
      <c r="G690" s="912">
        <f>F690+4</f>
        <v>44448</v>
      </c>
    </row>
    <row r="691" s="883" customFormat="1" ht="15.75" customHeight="1" spans="1:7">
      <c r="A691" s="944"/>
      <c r="B691" s="904" t="s">
        <v>471</v>
      </c>
      <c r="C691" s="973" t="s">
        <v>338</v>
      </c>
      <c r="D691" s="1007"/>
      <c r="E691" s="912">
        <f t="shared" ref="E691:G694" si="79">E690+7</f>
        <v>44447</v>
      </c>
      <c r="F691" s="912">
        <f t="shared" si="79"/>
        <v>44451</v>
      </c>
      <c r="G691" s="912">
        <f t="shared" si="79"/>
        <v>44455</v>
      </c>
    </row>
    <row r="692" s="883" customFormat="1" ht="15.75" customHeight="1" spans="1:7">
      <c r="A692" s="944"/>
      <c r="B692" s="904" t="s">
        <v>471</v>
      </c>
      <c r="C692" s="973" t="s">
        <v>339</v>
      </c>
      <c r="D692" s="1007"/>
      <c r="E692" s="912">
        <f t="shared" si="79"/>
        <v>44454</v>
      </c>
      <c r="F692" s="912">
        <f t="shared" si="79"/>
        <v>44458</v>
      </c>
      <c r="G692" s="912">
        <f t="shared" si="79"/>
        <v>44462</v>
      </c>
    </row>
    <row r="693" s="883" customFormat="1" ht="15.75" customHeight="1" spans="1:7">
      <c r="A693" s="944"/>
      <c r="B693" s="904" t="s">
        <v>471</v>
      </c>
      <c r="C693" s="973" t="s">
        <v>340</v>
      </c>
      <c r="D693" s="1007"/>
      <c r="E693" s="912">
        <f t="shared" si="79"/>
        <v>44461</v>
      </c>
      <c r="F693" s="912">
        <f t="shared" si="79"/>
        <v>44465</v>
      </c>
      <c r="G693" s="912">
        <f t="shared" si="79"/>
        <v>44469</v>
      </c>
    </row>
    <row r="694" s="883" customFormat="1" ht="15.75" customHeight="1" spans="1:7">
      <c r="A694" s="944"/>
      <c r="B694" s="904" t="s">
        <v>471</v>
      </c>
      <c r="C694" s="973" t="s">
        <v>473</v>
      </c>
      <c r="D694" s="906"/>
      <c r="E694" s="912">
        <f t="shared" si="79"/>
        <v>44468</v>
      </c>
      <c r="F694" s="912">
        <f t="shared" si="79"/>
        <v>44472</v>
      </c>
      <c r="G694" s="912">
        <f t="shared" si="79"/>
        <v>44476</v>
      </c>
    </row>
    <row r="695" s="883" customFormat="1" ht="15.75" customHeight="1" spans="1:7">
      <c r="A695" s="944"/>
      <c r="B695" s="1067"/>
      <c r="C695" s="1067"/>
      <c r="D695" s="1067"/>
      <c r="E695" s="932"/>
      <c r="F695" s="932"/>
      <c r="G695" s="932"/>
    </row>
    <row r="696" s="883" customFormat="1" ht="15.75" customHeight="1" spans="1:7">
      <c r="A696" s="944"/>
      <c r="B696" s="929"/>
      <c r="C696" s="929"/>
      <c r="D696" s="929"/>
      <c r="E696" s="932"/>
      <c r="F696" s="932"/>
      <c r="G696" s="932"/>
    </row>
    <row r="697" s="883" customFormat="1" ht="15.75" customHeight="1" spans="1:7">
      <c r="A697" s="1045" t="s">
        <v>407</v>
      </c>
      <c r="B697" s="1046"/>
      <c r="C697" s="1046"/>
      <c r="D697" s="1047"/>
      <c r="E697" s="1046"/>
      <c r="F697" s="1046"/>
      <c r="G697" s="1046"/>
    </row>
    <row r="698" s="883" customFormat="1" ht="15.75" customHeight="1" spans="1:7">
      <c r="A698" s="944"/>
      <c r="B698" s="941"/>
      <c r="C698" s="940"/>
      <c r="D698" s="970"/>
      <c r="E698" s="943"/>
      <c r="F698" s="940"/>
      <c r="G698" s="940"/>
    </row>
    <row r="699" s="883" customFormat="1" ht="15.75" customHeight="1" spans="1:7">
      <c r="A699" s="944" t="s">
        <v>482</v>
      </c>
      <c r="B699" s="902" t="s">
        <v>5</v>
      </c>
      <c r="C699" s="902" t="s">
        <v>6</v>
      </c>
      <c r="D699" s="903" t="s">
        <v>7</v>
      </c>
      <c r="E699" s="904" t="s">
        <v>8</v>
      </c>
      <c r="F699" s="904" t="s">
        <v>8</v>
      </c>
      <c r="G699" s="902" t="s">
        <v>483</v>
      </c>
    </row>
    <row r="700" s="883" customFormat="1" ht="15.75" customHeight="1" spans="1:7">
      <c r="A700" s="944"/>
      <c r="B700" s="905"/>
      <c r="C700" s="905"/>
      <c r="D700" s="906"/>
      <c r="E700" s="905" t="s">
        <v>9</v>
      </c>
      <c r="F700" s="945" t="s">
        <v>10</v>
      </c>
      <c r="G700" s="904" t="s">
        <v>11</v>
      </c>
    </row>
    <row r="701" s="883" customFormat="1" ht="15.75" customHeight="1" spans="1:7">
      <c r="A701" s="944"/>
      <c r="B701" s="948" t="s">
        <v>484</v>
      </c>
      <c r="C701" s="1024" t="s">
        <v>485</v>
      </c>
      <c r="D701" s="924" t="s">
        <v>486</v>
      </c>
      <c r="E701" s="978">
        <v>44437</v>
      </c>
      <c r="F701" s="978">
        <f>E701+4</f>
        <v>44441</v>
      </c>
      <c r="G701" s="912">
        <f>F701+3</f>
        <v>44444</v>
      </c>
    </row>
    <row r="702" s="883" customFormat="1" ht="15.75" customHeight="1" spans="1:7">
      <c r="A702" s="944"/>
      <c r="B702" s="948" t="s">
        <v>487</v>
      </c>
      <c r="C702" s="1024" t="s">
        <v>488</v>
      </c>
      <c r="D702" s="925"/>
      <c r="E702" s="978">
        <f t="shared" ref="E702:G705" si="80">E701+7</f>
        <v>44444</v>
      </c>
      <c r="F702" s="978">
        <f t="shared" si="80"/>
        <v>44448</v>
      </c>
      <c r="G702" s="912">
        <f t="shared" si="80"/>
        <v>44451</v>
      </c>
    </row>
    <row r="703" s="883" customFormat="1" ht="15.75" customHeight="1" spans="1:7">
      <c r="A703" s="944"/>
      <c r="B703" s="948" t="s">
        <v>484</v>
      </c>
      <c r="C703" s="1024" t="s">
        <v>489</v>
      </c>
      <c r="D703" s="925"/>
      <c r="E703" s="978">
        <f t="shared" si="80"/>
        <v>44451</v>
      </c>
      <c r="F703" s="978">
        <f t="shared" si="80"/>
        <v>44455</v>
      </c>
      <c r="G703" s="912">
        <f t="shared" si="80"/>
        <v>44458</v>
      </c>
    </row>
    <row r="704" s="883" customFormat="1" ht="15.75" customHeight="1" spans="1:7">
      <c r="A704" s="1068"/>
      <c r="B704" s="948" t="s">
        <v>487</v>
      </c>
      <c r="C704" s="1024" t="s">
        <v>490</v>
      </c>
      <c r="D704" s="925"/>
      <c r="E704" s="978">
        <f t="shared" si="80"/>
        <v>44458</v>
      </c>
      <c r="F704" s="978">
        <f t="shared" si="80"/>
        <v>44462</v>
      </c>
      <c r="G704" s="912">
        <f t="shared" si="80"/>
        <v>44465</v>
      </c>
    </row>
    <row r="705" s="883" customFormat="1" ht="15.75" customHeight="1" spans="1:7">
      <c r="A705" s="944"/>
      <c r="B705" s="948" t="s">
        <v>484</v>
      </c>
      <c r="C705" s="1024" t="s">
        <v>491</v>
      </c>
      <c r="D705" s="928"/>
      <c r="E705" s="978">
        <f t="shared" si="80"/>
        <v>44465</v>
      </c>
      <c r="F705" s="978">
        <f t="shared" si="80"/>
        <v>44469</v>
      </c>
      <c r="G705" s="912">
        <f t="shared" si="80"/>
        <v>44472</v>
      </c>
    </row>
    <row r="706" s="883" customFormat="1" ht="15.75" customHeight="1" spans="1:7">
      <c r="A706" s="944"/>
      <c r="B706" s="933"/>
      <c r="C706" s="933"/>
      <c r="D706" s="930"/>
      <c r="E706" s="932"/>
      <c r="F706" s="932"/>
      <c r="G706" s="932"/>
    </row>
    <row r="707" s="883" customFormat="1" ht="15.75" customHeight="1" spans="1:7">
      <c r="A707" s="944"/>
      <c r="B707" s="902" t="s">
        <v>5</v>
      </c>
      <c r="C707" s="902" t="s">
        <v>6</v>
      </c>
      <c r="D707" s="903" t="s">
        <v>7</v>
      </c>
      <c r="E707" s="904" t="s">
        <v>8</v>
      </c>
      <c r="F707" s="904" t="s">
        <v>8</v>
      </c>
      <c r="G707" s="902" t="s">
        <v>483</v>
      </c>
    </row>
    <row r="708" s="883" customFormat="1" ht="15.75" customHeight="1" spans="1:7">
      <c r="A708" s="944"/>
      <c r="B708" s="905"/>
      <c r="C708" s="905"/>
      <c r="D708" s="906"/>
      <c r="E708" s="905" t="s">
        <v>9</v>
      </c>
      <c r="F708" s="945" t="s">
        <v>10</v>
      </c>
      <c r="G708" s="904" t="s">
        <v>11</v>
      </c>
    </row>
    <row r="709" s="883" customFormat="1" ht="15.75" customHeight="1" spans="1:7">
      <c r="A709" s="944"/>
      <c r="B709" s="908" t="s">
        <v>301</v>
      </c>
      <c r="C709" s="908" t="s">
        <v>388</v>
      </c>
      <c r="D709" s="954" t="s">
        <v>492</v>
      </c>
      <c r="E709" s="978">
        <v>44437</v>
      </c>
      <c r="F709" s="978">
        <f>E709+4</f>
        <v>44441</v>
      </c>
      <c r="G709" s="912">
        <f>F709+3</f>
        <v>44444</v>
      </c>
    </row>
    <row r="710" s="883" customFormat="1" ht="15.75" customHeight="1" spans="1:7">
      <c r="A710" s="944"/>
      <c r="B710" s="908" t="s">
        <v>304</v>
      </c>
      <c r="C710" s="908" t="s">
        <v>305</v>
      </c>
      <c r="D710" s="954"/>
      <c r="E710" s="978">
        <f t="shared" ref="E710:G713" si="81">E709+7</f>
        <v>44444</v>
      </c>
      <c r="F710" s="978">
        <f t="shared" si="81"/>
        <v>44448</v>
      </c>
      <c r="G710" s="912">
        <f t="shared" si="81"/>
        <v>44451</v>
      </c>
    </row>
    <row r="711" s="883" customFormat="1" ht="15.75" customHeight="1" spans="1:7">
      <c r="A711" s="944"/>
      <c r="B711" s="908" t="s">
        <v>306</v>
      </c>
      <c r="C711" s="908" t="s">
        <v>95</v>
      </c>
      <c r="D711" s="954"/>
      <c r="E711" s="978">
        <f t="shared" si="81"/>
        <v>44451</v>
      </c>
      <c r="F711" s="978">
        <f t="shared" si="81"/>
        <v>44455</v>
      </c>
      <c r="G711" s="912">
        <f t="shared" si="81"/>
        <v>44458</v>
      </c>
    </row>
    <row r="712" s="883" customFormat="1" ht="15.75" customHeight="1" spans="1:7">
      <c r="A712" s="944"/>
      <c r="B712" s="908" t="s">
        <v>307</v>
      </c>
      <c r="C712" s="908" t="s">
        <v>308</v>
      </c>
      <c r="D712" s="954"/>
      <c r="E712" s="978">
        <f t="shared" si="81"/>
        <v>44458</v>
      </c>
      <c r="F712" s="978">
        <f t="shared" si="81"/>
        <v>44462</v>
      </c>
      <c r="G712" s="912">
        <f t="shared" si="81"/>
        <v>44465</v>
      </c>
    </row>
    <row r="713" s="883" customFormat="1" ht="15.75" customHeight="1" spans="1:7">
      <c r="A713" s="944"/>
      <c r="B713" s="908" t="s">
        <v>309</v>
      </c>
      <c r="C713" s="908" t="s">
        <v>310</v>
      </c>
      <c r="D713" s="954"/>
      <c r="E713" s="978">
        <f t="shared" si="81"/>
        <v>44465</v>
      </c>
      <c r="F713" s="978">
        <f t="shared" si="81"/>
        <v>44469</v>
      </c>
      <c r="G713" s="912">
        <f t="shared" si="81"/>
        <v>44472</v>
      </c>
    </row>
    <row r="714" s="883" customFormat="1" ht="15.75" customHeight="1" spans="1:7">
      <c r="A714" s="944"/>
      <c r="B714" s="933"/>
      <c r="C714" s="933"/>
      <c r="D714" s="930"/>
      <c r="E714" s="932"/>
      <c r="F714" s="932"/>
      <c r="G714" s="932"/>
    </row>
    <row r="715" s="883" customFormat="1" ht="15.75" customHeight="1" spans="1:7">
      <c r="A715" s="944"/>
      <c r="B715" s="902" t="s">
        <v>5</v>
      </c>
      <c r="C715" s="902" t="s">
        <v>6</v>
      </c>
      <c r="D715" s="903" t="s">
        <v>7</v>
      </c>
      <c r="E715" s="904" t="s">
        <v>8</v>
      </c>
      <c r="F715" s="904" t="s">
        <v>8</v>
      </c>
      <c r="G715" s="902" t="s">
        <v>483</v>
      </c>
    </row>
    <row r="716" s="883" customFormat="1" ht="15.75" customHeight="1" spans="1:7">
      <c r="A716" s="944"/>
      <c r="B716" s="905"/>
      <c r="C716" s="905"/>
      <c r="D716" s="906"/>
      <c r="E716" s="905" t="s">
        <v>9</v>
      </c>
      <c r="F716" s="945" t="s">
        <v>10</v>
      </c>
      <c r="G716" s="904" t="s">
        <v>11</v>
      </c>
    </row>
    <row r="717" s="883" customFormat="1" ht="15.75" customHeight="1" spans="1:7">
      <c r="A717" s="944"/>
      <c r="B717" s="948" t="s">
        <v>493</v>
      </c>
      <c r="C717" s="1069" t="s">
        <v>494</v>
      </c>
      <c r="D717" s="924" t="s">
        <v>495</v>
      </c>
      <c r="E717" s="978">
        <v>44441</v>
      </c>
      <c r="F717" s="978">
        <f>E717+4</f>
        <v>44445</v>
      </c>
      <c r="G717" s="912">
        <f>F717+3</f>
        <v>44448</v>
      </c>
    </row>
    <row r="718" s="883" customFormat="1" ht="15.75" customHeight="1" spans="1:7">
      <c r="A718" s="944"/>
      <c r="B718" s="948" t="s">
        <v>496</v>
      </c>
      <c r="C718" s="1070" t="s">
        <v>216</v>
      </c>
      <c r="D718" s="925"/>
      <c r="E718" s="978">
        <f t="shared" ref="E718:G721" si="82">E717+7</f>
        <v>44448</v>
      </c>
      <c r="F718" s="978">
        <f t="shared" si="82"/>
        <v>44452</v>
      </c>
      <c r="G718" s="912">
        <f t="shared" si="82"/>
        <v>44455</v>
      </c>
    </row>
    <row r="719" s="883" customFormat="1" ht="15.75" customHeight="1" spans="1:7">
      <c r="A719" s="944"/>
      <c r="B719" s="948" t="s">
        <v>497</v>
      </c>
      <c r="C719" s="1069" t="s">
        <v>218</v>
      </c>
      <c r="D719" s="925"/>
      <c r="E719" s="978">
        <f t="shared" si="82"/>
        <v>44455</v>
      </c>
      <c r="F719" s="978">
        <f t="shared" si="82"/>
        <v>44459</v>
      </c>
      <c r="G719" s="912">
        <f t="shared" si="82"/>
        <v>44462</v>
      </c>
    </row>
    <row r="720" s="883" customFormat="1" ht="15.75" customHeight="1" spans="1:7">
      <c r="A720" s="944"/>
      <c r="B720" s="948" t="s">
        <v>498</v>
      </c>
      <c r="C720" s="1070" t="s">
        <v>499</v>
      </c>
      <c r="D720" s="925"/>
      <c r="E720" s="978">
        <f t="shared" si="82"/>
        <v>44462</v>
      </c>
      <c r="F720" s="978">
        <f t="shared" si="82"/>
        <v>44466</v>
      </c>
      <c r="G720" s="912">
        <f t="shared" si="82"/>
        <v>44469</v>
      </c>
    </row>
    <row r="721" s="883" customFormat="1" ht="15.75" customHeight="1" spans="1:7">
      <c r="A721" s="944"/>
      <c r="B721" s="948" t="s">
        <v>493</v>
      </c>
      <c r="C721" s="1069" t="s">
        <v>500</v>
      </c>
      <c r="D721" s="928"/>
      <c r="E721" s="978">
        <f t="shared" si="82"/>
        <v>44469</v>
      </c>
      <c r="F721" s="978">
        <f t="shared" si="82"/>
        <v>44473</v>
      </c>
      <c r="G721" s="912">
        <f t="shared" si="82"/>
        <v>44476</v>
      </c>
    </row>
    <row r="722" s="883" customFormat="1" ht="15.75" customHeight="1" spans="1:7">
      <c r="A722" s="944"/>
      <c r="B722" s="933"/>
      <c r="C722" s="1071"/>
      <c r="D722" s="1072"/>
      <c r="E722" s="932"/>
      <c r="F722" s="932"/>
      <c r="G722" s="932"/>
    </row>
    <row r="723" s="883" customFormat="1" ht="15.75" customHeight="1" spans="1:7">
      <c r="A723" s="944"/>
      <c r="B723" s="933"/>
      <c r="C723" s="933"/>
      <c r="D723" s="930"/>
      <c r="E723" s="932"/>
      <c r="F723" s="932"/>
      <c r="G723" s="932"/>
    </row>
    <row r="724" s="883" customFormat="1" ht="15.75" customHeight="1" spans="1:7">
      <c r="A724" s="968" t="s">
        <v>501</v>
      </c>
      <c r="B724" s="968"/>
      <c r="C724" s="968"/>
      <c r="D724" s="968"/>
      <c r="E724" s="968"/>
      <c r="F724" s="968"/>
      <c r="G724" s="968"/>
    </row>
    <row r="725" s="883" customFormat="1" ht="15.75" customHeight="1" spans="1:7">
      <c r="A725" s="944"/>
      <c r="B725" s="887"/>
      <c r="C725" s="941"/>
      <c r="D725" s="942"/>
      <c r="E725" s="943"/>
      <c r="F725" s="940"/>
      <c r="G725" s="940"/>
    </row>
    <row r="726" s="883" customFormat="1" ht="15.75" customHeight="1" spans="1:7">
      <c r="A726" s="944" t="s">
        <v>502</v>
      </c>
      <c r="B726" s="920" t="s">
        <v>5</v>
      </c>
      <c r="C726" s="920" t="s">
        <v>6</v>
      </c>
      <c r="D726" s="921" t="s">
        <v>7</v>
      </c>
      <c r="E726" s="904" t="s">
        <v>8</v>
      </c>
      <c r="F726" s="904" t="s">
        <v>8</v>
      </c>
      <c r="G726" s="904" t="s">
        <v>503</v>
      </c>
    </row>
    <row r="727" s="883" customFormat="1" ht="15.75" customHeight="1" spans="1:7">
      <c r="A727" s="944"/>
      <c r="B727" s="922"/>
      <c r="C727" s="922"/>
      <c r="D727" s="923"/>
      <c r="E727" s="904" t="s">
        <v>9</v>
      </c>
      <c r="F727" s="904" t="s">
        <v>10</v>
      </c>
      <c r="G727" s="904" t="s">
        <v>504</v>
      </c>
    </row>
    <row r="728" s="883" customFormat="1" ht="15.75" customHeight="1" spans="1:7">
      <c r="A728" s="944"/>
      <c r="B728" s="1073" t="s">
        <v>505</v>
      </c>
      <c r="C728" s="1074" t="s">
        <v>506</v>
      </c>
      <c r="D728" s="910" t="s">
        <v>507</v>
      </c>
      <c r="E728" s="911">
        <v>44436</v>
      </c>
      <c r="F728" s="911">
        <f>E728+4</f>
        <v>44440</v>
      </c>
      <c r="G728" s="912">
        <f>F728+13</f>
        <v>44453</v>
      </c>
    </row>
    <row r="729" s="883" customFormat="1" ht="15.75" customHeight="1" spans="1:7">
      <c r="A729" s="944"/>
      <c r="B729" s="1073" t="s">
        <v>99</v>
      </c>
      <c r="C729" s="1074" t="s">
        <v>209</v>
      </c>
      <c r="D729" s="913"/>
      <c r="E729" s="926">
        <f t="shared" ref="E729:G732" si="83">E728+7</f>
        <v>44443</v>
      </c>
      <c r="F729" s="911">
        <f t="shared" si="83"/>
        <v>44447</v>
      </c>
      <c r="G729" s="912">
        <f t="shared" si="83"/>
        <v>44460</v>
      </c>
    </row>
    <row r="730" s="883" customFormat="1" ht="15.75" customHeight="1" spans="1:7">
      <c r="A730" s="944"/>
      <c r="B730" s="1073" t="s">
        <v>99</v>
      </c>
      <c r="C730" s="1074" t="s">
        <v>209</v>
      </c>
      <c r="D730" s="913"/>
      <c r="E730" s="926">
        <f t="shared" si="83"/>
        <v>44450</v>
      </c>
      <c r="F730" s="911">
        <f t="shared" si="83"/>
        <v>44454</v>
      </c>
      <c r="G730" s="912">
        <f t="shared" si="83"/>
        <v>44467</v>
      </c>
    </row>
    <row r="731" s="883" customFormat="1" ht="15.75" customHeight="1" spans="1:7">
      <c r="A731" s="944"/>
      <c r="B731" s="1073" t="s">
        <v>99</v>
      </c>
      <c r="C731" s="1074" t="s">
        <v>209</v>
      </c>
      <c r="D731" s="913"/>
      <c r="E731" s="926">
        <f t="shared" si="83"/>
        <v>44457</v>
      </c>
      <c r="F731" s="911">
        <f t="shared" si="83"/>
        <v>44461</v>
      </c>
      <c r="G731" s="912">
        <f t="shared" si="83"/>
        <v>44474</v>
      </c>
    </row>
    <row r="732" s="883" customFormat="1" ht="15.75" customHeight="1" spans="1:7">
      <c r="A732" s="944"/>
      <c r="B732" s="1073" t="s">
        <v>508</v>
      </c>
      <c r="C732" s="1019" t="s">
        <v>509</v>
      </c>
      <c r="D732" s="917"/>
      <c r="E732" s="926">
        <f t="shared" si="83"/>
        <v>44464</v>
      </c>
      <c r="F732" s="911">
        <f t="shared" si="83"/>
        <v>44468</v>
      </c>
      <c r="G732" s="912">
        <f t="shared" si="83"/>
        <v>44481</v>
      </c>
    </row>
    <row r="733" s="883" customFormat="1" ht="15.75" customHeight="1" spans="1:7">
      <c r="A733" s="944"/>
      <c r="B733" s="941"/>
      <c r="C733" s="941"/>
      <c r="D733" s="942"/>
      <c r="E733" s="943"/>
      <c r="F733" s="940"/>
      <c r="G733" s="940"/>
    </row>
    <row r="734" s="883" customFormat="1" ht="15.75" customHeight="1" spans="1:7">
      <c r="A734" s="944"/>
      <c r="B734" s="941"/>
      <c r="C734" s="941"/>
      <c r="D734" s="942"/>
      <c r="E734" s="943"/>
      <c r="F734" s="940"/>
      <c r="G734" s="940"/>
    </row>
    <row r="735" s="883" customFormat="1" ht="15.75" customHeight="1" spans="1:7">
      <c r="A735" s="944"/>
      <c r="B735" s="887"/>
      <c r="C735" s="940"/>
      <c r="D735" s="942"/>
      <c r="E735" s="943"/>
      <c r="F735" s="940"/>
      <c r="G735" s="940"/>
    </row>
    <row r="736" s="883" customFormat="1" ht="15.75" customHeight="1" spans="1:7">
      <c r="A736" s="944"/>
      <c r="B736" s="902" t="s">
        <v>5</v>
      </c>
      <c r="C736" s="902" t="s">
        <v>6</v>
      </c>
      <c r="D736" s="903" t="s">
        <v>7</v>
      </c>
      <c r="E736" s="904" t="s">
        <v>8</v>
      </c>
      <c r="F736" s="904" t="s">
        <v>8</v>
      </c>
      <c r="G736" s="902" t="s">
        <v>510</v>
      </c>
    </row>
    <row r="737" s="883" customFormat="1" ht="15.75" customHeight="1" spans="1:7">
      <c r="A737" s="944" t="s">
        <v>511</v>
      </c>
      <c r="B737" s="905"/>
      <c r="C737" s="905"/>
      <c r="D737" s="906"/>
      <c r="E737" s="998" t="s">
        <v>9</v>
      </c>
      <c r="F737" s="945" t="s">
        <v>10</v>
      </c>
      <c r="G737" s="904" t="s">
        <v>11</v>
      </c>
    </row>
    <row r="738" s="883" customFormat="1" ht="15.75" customHeight="1" spans="1:7">
      <c r="A738" s="944"/>
      <c r="B738" s="908" t="s">
        <v>512</v>
      </c>
      <c r="C738" s="908" t="s">
        <v>513</v>
      </c>
      <c r="D738" s="910" t="s">
        <v>514</v>
      </c>
      <c r="E738" s="978">
        <v>44440</v>
      </c>
      <c r="F738" s="978">
        <f>E738+5</f>
        <v>44445</v>
      </c>
      <c r="G738" s="912">
        <f>F738+19</f>
        <v>44464</v>
      </c>
    </row>
    <row r="739" s="883" customFormat="1" ht="15.75" customHeight="1" spans="1:7">
      <c r="A739" s="944"/>
      <c r="B739" s="908" t="s">
        <v>515</v>
      </c>
      <c r="C739" s="908" t="s">
        <v>516</v>
      </c>
      <c r="D739" s="913"/>
      <c r="E739" s="978">
        <f t="shared" ref="E739:G742" si="84">E738+7</f>
        <v>44447</v>
      </c>
      <c r="F739" s="978">
        <f t="shared" si="84"/>
        <v>44452</v>
      </c>
      <c r="G739" s="912">
        <f t="shared" si="84"/>
        <v>44471</v>
      </c>
    </row>
    <row r="740" s="883" customFormat="1" ht="15.75" customHeight="1" spans="1:7">
      <c r="A740" s="944"/>
      <c r="B740" s="908" t="s">
        <v>517</v>
      </c>
      <c r="C740" s="908" t="s">
        <v>518</v>
      </c>
      <c r="D740" s="913"/>
      <c r="E740" s="978">
        <f t="shared" si="84"/>
        <v>44454</v>
      </c>
      <c r="F740" s="978">
        <f t="shared" si="84"/>
        <v>44459</v>
      </c>
      <c r="G740" s="912">
        <f t="shared" si="84"/>
        <v>44478</v>
      </c>
    </row>
    <row r="741" s="883" customFormat="1" ht="15.75" customHeight="1" spans="1:7">
      <c r="A741" s="944"/>
      <c r="B741" s="908" t="s">
        <v>519</v>
      </c>
      <c r="C741" s="908" t="s">
        <v>520</v>
      </c>
      <c r="D741" s="913"/>
      <c r="E741" s="978">
        <f t="shared" si="84"/>
        <v>44461</v>
      </c>
      <c r="F741" s="978">
        <f t="shared" si="84"/>
        <v>44466</v>
      </c>
      <c r="G741" s="912">
        <f t="shared" si="84"/>
        <v>44485</v>
      </c>
    </row>
    <row r="742" s="883" customFormat="1" ht="15.75" customHeight="1" spans="1:7">
      <c r="A742" s="1037"/>
      <c r="B742" s="908" t="s">
        <v>521</v>
      </c>
      <c r="C742" s="908" t="s">
        <v>522</v>
      </c>
      <c r="D742" s="917"/>
      <c r="E742" s="978">
        <f t="shared" si="84"/>
        <v>44468</v>
      </c>
      <c r="F742" s="978">
        <f t="shared" si="84"/>
        <v>44473</v>
      </c>
      <c r="G742" s="912">
        <f t="shared" si="84"/>
        <v>44492</v>
      </c>
    </row>
    <row r="743" s="883" customFormat="1" ht="15.75" customHeight="1" spans="1:7">
      <c r="A743" s="944"/>
      <c r="B743" s="941"/>
      <c r="C743" s="940"/>
      <c r="D743" s="942"/>
      <c r="E743" s="943"/>
      <c r="F743" s="940"/>
      <c r="G743" s="940"/>
    </row>
    <row r="744" s="883" customFormat="1" ht="15.75" customHeight="1" spans="1:7">
      <c r="A744" s="944"/>
      <c r="B744" s="887"/>
      <c r="C744" s="941"/>
      <c r="D744" s="942"/>
      <c r="E744" s="943"/>
      <c r="F744" s="940"/>
      <c r="G744" s="940"/>
    </row>
    <row r="745" s="883" customFormat="1" ht="15.75" customHeight="1" spans="1:7">
      <c r="A745" s="944" t="s">
        <v>523</v>
      </c>
      <c r="B745" s="902" t="s">
        <v>5</v>
      </c>
      <c r="C745" s="902" t="s">
        <v>6</v>
      </c>
      <c r="D745" s="903" t="s">
        <v>7</v>
      </c>
      <c r="E745" s="904" t="s">
        <v>8</v>
      </c>
      <c r="F745" s="904" t="s">
        <v>8</v>
      </c>
      <c r="G745" s="902" t="s">
        <v>510</v>
      </c>
    </row>
    <row r="746" s="883" customFormat="1" ht="15.75" customHeight="1" spans="1:7">
      <c r="A746" s="944"/>
      <c r="B746" s="905"/>
      <c r="C746" s="905"/>
      <c r="D746" s="906"/>
      <c r="E746" s="998" t="s">
        <v>9</v>
      </c>
      <c r="F746" s="945" t="s">
        <v>10</v>
      </c>
      <c r="G746" s="904" t="s">
        <v>11</v>
      </c>
    </row>
    <row r="747" s="883" customFormat="1" ht="15.75" customHeight="1" spans="1:7">
      <c r="A747" s="944"/>
      <c r="B747" s="908" t="s">
        <v>291</v>
      </c>
      <c r="C747" s="1018" t="s">
        <v>292</v>
      </c>
      <c r="D747" s="910" t="s">
        <v>293</v>
      </c>
      <c r="E747" s="911">
        <v>44442</v>
      </c>
      <c r="F747" s="911">
        <f>E747+4</f>
        <v>44446</v>
      </c>
      <c r="G747" s="912">
        <f>F747+10</f>
        <v>44456</v>
      </c>
    </row>
    <row r="748" s="883" customFormat="1" ht="15.75" customHeight="1" spans="1:7">
      <c r="A748" s="944"/>
      <c r="B748" s="908" t="s">
        <v>294</v>
      </c>
      <c r="C748" s="1018" t="s">
        <v>295</v>
      </c>
      <c r="D748" s="913"/>
      <c r="E748" s="926">
        <f t="shared" ref="E748:G751" si="85">E747+7</f>
        <v>44449</v>
      </c>
      <c r="F748" s="911">
        <f t="shared" si="85"/>
        <v>44453</v>
      </c>
      <c r="G748" s="912">
        <f t="shared" si="85"/>
        <v>44463</v>
      </c>
    </row>
    <row r="749" s="883" customFormat="1" ht="15.75" customHeight="1" spans="1:7">
      <c r="A749" s="944"/>
      <c r="B749" s="908" t="s">
        <v>296</v>
      </c>
      <c r="C749" s="1018" t="s">
        <v>297</v>
      </c>
      <c r="D749" s="913"/>
      <c r="E749" s="926">
        <f t="shared" si="85"/>
        <v>44456</v>
      </c>
      <c r="F749" s="911">
        <f t="shared" si="85"/>
        <v>44460</v>
      </c>
      <c r="G749" s="912">
        <f t="shared" si="85"/>
        <v>44470</v>
      </c>
    </row>
    <row r="750" s="883" customFormat="1" ht="15.75" customHeight="1" spans="1:7">
      <c r="A750" s="944"/>
      <c r="B750" s="908" t="s">
        <v>298</v>
      </c>
      <c r="C750" s="1019" t="s">
        <v>299</v>
      </c>
      <c r="D750" s="913"/>
      <c r="E750" s="926">
        <f t="shared" si="85"/>
        <v>44463</v>
      </c>
      <c r="F750" s="911">
        <f t="shared" si="85"/>
        <v>44467</v>
      </c>
      <c r="G750" s="912">
        <f t="shared" si="85"/>
        <v>44477</v>
      </c>
    </row>
    <row r="751" s="883" customFormat="1" ht="15.75" customHeight="1" spans="1:7">
      <c r="A751" s="944"/>
      <c r="B751" s="908" t="s">
        <v>300</v>
      </c>
      <c r="C751" s="1019" t="s">
        <v>236</v>
      </c>
      <c r="D751" s="917"/>
      <c r="E751" s="926">
        <f t="shared" si="85"/>
        <v>44470</v>
      </c>
      <c r="F751" s="911">
        <f t="shared" si="85"/>
        <v>44474</v>
      </c>
      <c r="G751" s="912">
        <f t="shared" si="85"/>
        <v>44484</v>
      </c>
    </row>
    <row r="752" s="883" customFormat="1" ht="15.75" customHeight="1" spans="1:7">
      <c r="A752" s="944"/>
      <c r="B752" s="1023"/>
      <c r="C752" s="941"/>
      <c r="D752" s="942"/>
      <c r="E752" s="943"/>
      <c r="F752" s="940"/>
      <c r="G752" s="940"/>
    </row>
    <row r="753" s="883" customFormat="1" ht="15.75" customHeight="1" spans="1:7">
      <c r="A753" s="944"/>
      <c r="B753" s="887"/>
      <c r="C753" s="941"/>
      <c r="D753" s="942"/>
      <c r="E753" s="943"/>
      <c r="F753" s="940"/>
      <c r="G753" s="940"/>
    </row>
    <row r="754" s="883" customFormat="1" ht="15.75" customHeight="1" spans="1:7">
      <c r="A754" s="944"/>
      <c r="B754" s="933"/>
      <c r="C754" s="933"/>
      <c r="D754" s="938"/>
      <c r="E754" s="955"/>
      <c r="F754" s="932"/>
      <c r="G754" s="932"/>
    </row>
    <row r="755" s="883" customFormat="1" ht="15.75" customHeight="1" spans="1:7">
      <c r="A755" s="944" t="s">
        <v>524</v>
      </c>
      <c r="B755" s="920" t="s">
        <v>5</v>
      </c>
      <c r="C755" s="920" t="s">
        <v>6</v>
      </c>
      <c r="D755" s="921" t="s">
        <v>7</v>
      </c>
      <c r="E755" s="904" t="s">
        <v>8</v>
      </c>
      <c r="F755" s="904" t="s">
        <v>8</v>
      </c>
      <c r="G755" s="904" t="s">
        <v>525</v>
      </c>
    </row>
    <row r="756" s="883" customFormat="1" ht="15.75" customHeight="1" spans="1:7">
      <c r="A756" s="944"/>
      <c r="B756" s="922"/>
      <c r="C756" s="922"/>
      <c r="D756" s="923"/>
      <c r="E756" s="904" t="s">
        <v>9</v>
      </c>
      <c r="F756" s="904" t="s">
        <v>10</v>
      </c>
      <c r="G756" s="904" t="s">
        <v>11</v>
      </c>
    </row>
    <row r="757" s="883" customFormat="1" ht="15.75" customHeight="1" spans="1:7">
      <c r="A757" s="944"/>
      <c r="B757" s="908" t="s">
        <v>301</v>
      </c>
      <c r="C757" s="908" t="s">
        <v>388</v>
      </c>
      <c r="D757" s="910" t="s">
        <v>526</v>
      </c>
      <c r="E757" s="978">
        <v>44436</v>
      </c>
      <c r="F757" s="978">
        <f>E757+5</f>
        <v>44441</v>
      </c>
      <c r="G757" s="912">
        <f>F757+19</f>
        <v>44460</v>
      </c>
    </row>
    <row r="758" s="883" customFormat="1" ht="15.75" customHeight="1" spans="1:7">
      <c r="A758" s="944"/>
      <c r="B758" s="908" t="s">
        <v>304</v>
      </c>
      <c r="C758" s="908" t="s">
        <v>305</v>
      </c>
      <c r="D758" s="913"/>
      <c r="E758" s="978">
        <f t="shared" ref="E758:G761" si="86">E757+7</f>
        <v>44443</v>
      </c>
      <c r="F758" s="978">
        <f t="shared" si="86"/>
        <v>44448</v>
      </c>
      <c r="G758" s="912">
        <f t="shared" si="86"/>
        <v>44467</v>
      </c>
    </row>
    <row r="759" s="883" customFormat="1" ht="15.75" customHeight="1" spans="1:7">
      <c r="A759" s="944"/>
      <c r="B759" s="908" t="s">
        <v>306</v>
      </c>
      <c r="C759" s="908" t="s">
        <v>95</v>
      </c>
      <c r="D759" s="913"/>
      <c r="E759" s="978">
        <f t="shared" si="86"/>
        <v>44450</v>
      </c>
      <c r="F759" s="978">
        <f t="shared" si="86"/>
        <v>44455</v>
      </c>
      <c r="G759" s="912">
        <f t="shared" si="86"/>
        <v>44474</v>
      </c>
    </row>
    <row r="760" s="883" customFormat="1" ht="15.75" customHeight="1" spans="1:7">
      <c r="A760" s="944"/>
      <c r="B760" s="908" t="s">
        <v>307</v>
      </c>
      <c r="C760" s="908" t="s">
        <v>308</v>
      </c>
      <c r="D760" s="913"/>
      <c r="E760" s="978">
        <f t="shared" si="86"/>
        <v>44457</v>
      </c>
      <c r="F760" s="978">
        <f t="shared" si="86"/>
        <v>44462</v>
      </c>
      <c r="G760" s="912">
        <f t="shared" si="86"/>
        <v>44481</v>
      </c>
    </row>
    <row r="761" s="883" customFormat="1" ht="15.75" customHeight="1" spans="1:7">
      <c r="A761" s="944"/>
      <c r="B761" s="908" t="s">
        <v>309</v>
      </c>
      <c r="C761" s="908" t="s">
        <v>310</v>
      </c>
      <c r="D761" s="917"/>
      <c r="E761" s="978">
        <f t="shared" si="86"/>
        <v>44464</v>
      </c>
      <c r="F761" s="978">
        <f t="shared" si="86"/>
        <v>44469</v>
      </c>
      <c r="G761" s="912">
        <f t="shared" si="86"/>
        <v>44488</v>
      </c>
    </row>
    <row r="762" s="883" customFormat="1" ht="15.75" customHeight="1" spans="1:7">
      <c r="A762" s="944"/>
      <c r="B762" s="933"/>
      <c r="C762" s="933"/>
      <c r="D762" s="938"/>
      <c r="E762" s="932"/>
      <c r="F762" s="932"/>
      <c r="G762" s="932"/>
    </row>
    <row r="763" s="883" customFormat="1" ht="15.75" customHeight="1" spans="1:7">
      <c r="A763" s="944"/>
      <c r="B763" s="933"/>
      <c r="C763" s="933"/>
      <c r="D763" s="938"/>
      <c r="E763" s="955"/>
      <c r="F763" s="932"/>
      <c r="G763" s="932"/>
    </row>
    <row r="764" s="883" customFormat="1" ht="15.75" customHeight="1" spans="1:7">
      <c r="A764" s="944"/>
      <c r="B764" s="887"/>
      <c r="C764" s="941"/>
      <c r="D764" s="942"/>
      <c r="E764" s="943"/>
      <c r="F764" s="940"/>
      <c r="G764" s="940"/>
    </row>
    <row r="765" s="883" customFormat="1" ht="15.75" customHeight="1" spans="1:7">
      <c r="A765" s="944" t="s">
        <v>527</v>
      </c>
      <c r="B765" s="902" t="s">
        <v>5</v>
      </c>
      <c r="C765" s="902" t="s">
        <v>6</v>
      </c>
      <c r="D765" s="903" t="s">
        <v>7</v>
      </c>
      <c r="E765" s="904" t="s">
        <v>8</v>
      </c>
      <c r="F765" s="904" t="s">
        <v>8</v>
      </c>
      <c r="G765" s="902" t="s">
        <v>527</v>
      </c>
    </row>
    <row r="766" s="883" customFormat="1" ht="15.75" customHeight="1" spans="1:7">
      <c r="A766" s="944"/>
      <c r="B766" s="905"/>
      <c r="C766" s="905"/>
      <c r="D766" s="906"/>
      <c r="E766" s="998" t="s">
        <v>9</v>
      </c>
      <c r="F766" s="945" t="s">
        <v>10</v>
      </c>
      <c r="G766" s="904" t="s">
        <v>11</v>
      </c>
    </row>
    <row r="767" s="883" customFormat="1" ht="15.75" customHeight="1" spans="1:7">
      <c r="A767" s="944"/>
      <c r="B767" s="1075" t="s">
        <v>528</v>
      </c>
      <c r="C767" s="1076" t="s">
        <v>529</v>
      </c>
      <c r="D767" s="910" t="s">
        <v>530</v>
      </c>
      <c r="E767" s="978">
        <v>44439</v>
      </c>
      <c r="F767" s="978">
        <f>E767+4</f>
        <v>44443</v>
      </c>
      <c r="G767" s="912">
        <f>F767+13</f>
        <v>44456</v>
      </c>
    </row>
    <row r="768" s="883" customFormat="1" ht="15.75" customHeight="1" spans="1:7">
      <c r="A768" s="944"/>
      <c r="B768" s="1075" t="s">
        <v>531</v>
      </c>
      <c r="C768" s="1076" t="s">
        <v>532</v>
      </c>
      <c r="D768" s="913"/>
      <c r="E768" s="978">
        <f t="shared" ref="E768:G771" si="87">E767+7</f>
        <v>44446</v>
      </c>
      <c r="F768" s="978">
        <f t="shared" si="87"/>
        <v>44450</v>
      </c>
      <c r="G768" s="912">
        <f t="shared" si="87"/>
        <v>44463</v>
      </c>
    </row>
    <row r="769" s="883" customFormat="1" ht="15.75" customHeight="1" spans="1:7">
      <c r="A769" s="944"/>
      <c r="B769" s="1075" t="s">
        <v>533</v>
      </c>
      <c r="C769" s="1076" t="s">
        <v>534</v>
      </c>
      <c r="D769" s="913"/>
      <c r="E769" s="978">
        <f t="shared" si="87"/>
        <v>44453</v>
      </c>
      <c r="F769" s="978">
        <f t="shared" si="87"/>
        <v>44457</v>
      </c>
      <c r="G769" s="912">
        <f t="shared" si="87"/>
        <v>44470</v>
      </c>
    </row>
    <row r="770" s="883" customFormat="1" ht="15.75" customHeight="1" spans="1:7">
      <c r="A770" s="944"/>
      <c r="B770" s="1075" t="s">
        <v>535</v>
      </c>
      <c r="C770" s="1076" t="s">
        <v>536</v>
      </c>
      <c r="D770" s="913"/>
      <c r="E770" s="978">
        <f t="shared" si="87"/>
        <v>44460</v>
      </c>
      <c r="F770" s="978">
        <f t="shared" si="87"/>
        <v>44464</v>
      </c>
      <c r="G770" s="912">
        <f t="shared" si="87"/>
        <v>44477</v>
      </c>
    </row>
    <row r="771" s="883" customFormat="1" ht="15.75" customHeight="1" spans="1:7">
      <c r="A771" s="944"/>
      <c r="B771" s="948" t="s">
        <v>537</v>
      </c>
      <c r="C771" s="948" t="s">
        <v>538</v>
      </c>
      <c r="D771" s="917"/>
      <c r="E771" s="978">
        <f t="shared" si="87"/>
        <v>44467</v>
      </c>
      <c r="F771" s="978">
        <f t="shared" si="87"/>
        <v>44471</v>
      </c>
      <c r="G771" s="912">
        <f t="shared" si="87"/>
        <v>44484</v>
      </c>
    </row>
    <row r="772" s="883" customFormat="1" ht="15.75" customHeight="1" spans="1:7">
      <c r="A772" s="944"/>
      <c r="B772" s="933"/>
      <c r="C772" s="940"/>
      <c r="D772" s="970"/>
      <c r="E772" s="943"/>
      <c r="F772" s="940"/>
      <c r="G772" s="940"/>
    </row>
    <row r="773" s="883" customFormat="1" ht="15.75" customHeight="1" spans="1:7">
      <c r="A773" s="944"/>
      <c r="B773" s="902" t="s">
        <v>5</v>
      </c>
      <c r="C773" s="902" t="s">
        <v>6</v>
      </c>
      <c r="D773" s="903" t="s">
        <v>7</v>
      </c>
      <c r="E773" s="904" t="s">
        <v>8</v>
      </c>
      <c r="F773" s="904" t="s">
        <v>8</v>
      </c>
      <c r="G773" s="902" t="s">
        <v>539</v>
      </c>
    </row>
    <row r="774" s="883" customFormat="1" ht="15.75" customHeight="1" spans="1:7">
      <c r="A774" s="944"/>
      <c r="B774" s="905"/>
      <c r="C774" s="905"/>
      <c r="D774" s="906"/>
      <c r="E774" s="998" t="s">
        <v>9</v>
      </c>
      <c r="F774" s="945" t="s">
        <v>10</v>
      </c>
      <c r="G774" s="904" t="s">
        <v>11</v>
      </c>
    </row>
    <row r="775" s="883" customFormat="1" ht="15.75" customHeight="1" spans="1:7">
      <c r="A775" s="944"/>
      <c r="B775" s="908" t="s">
        <v>540</v>
      </c>
      <c r="C775" s="904" t="s">
        <v>541</v>
      </c>
      <c r="D775" s="910" t="s">
        <v>542</v>
      </c>
      <c r="E775" s="978">
        <v>44439</v>
      </c>
      <c r="F775" s="978">
        <f>E775+5</f>
        <v>44444</v>
      </c>
      <c r="G775" s="912">
        <v>7</v>
      </c>
    </row>
    <row r="776" s="883" customFormat="1" ht="15.75" customHeight="1" spans="1:7">
      <c r="A776" s="944"/>
      <c r="B776" s="908"/>
      <c r="C776" s="904"/>
      <c r="D776" s="1020"/>
      <c r="E776" s="978">
        <f t="shared" ref="E776:G779" si="88">E775+7</f>
        <v>44446</v>
      </c>
      <c r="F776" s="978">
        <f t="shared" si="88"/>
        <v>44451</v>
      </c>
      <c r="G776" s="912">
        <f t="shared" si="88"/>
        <v>14</v>
      </c>
    </row>
    <row r="777" s="883" customFormat="1" ht="15.75" customHeight="1" spans="1:7">
      <c r="A777" s="944"/>
      <c r="B777" s="908" t="s">
        <v>543</v>
      </c>
      <c r="C777" s="904" t="s">
        <v>544</v>
      </c>
      <c r="D777" s="1020"/>
      <c r="E777" s="978">
        <f t="shared" si="88"/>
        <v>44453</v>
      </c>
      <c r="F777" s="978">
        <f t="shared" si="88"/>
        <v>44458</v>
      </c>
      <c r="G777" s="912">
        <f t="shared" si="88"/>
        <v>21</v>
      </c>
    </row>
    <row r="778" s="883" customFormat="1" ht="15.75" customHeight="1" spans="1:7">
      <c r="A778" s="944"/>
      <c r="B778" s="908"/>
      <c r="C778" s="953"/>
      <c r="D778" s="1020"/>
      <c r="E778" s="978">
        <f t="shared" si="88"/>
        <v>44460</v>
      </c>
      <c r="F778" s="978">
        <f t="shared" si="88"/>
        <v>44465</v>
      </c>
      <c r="G778" s="912">
        <f t="shared" si="88"/>
        <v>28</v>
      </c>
    </row>
    <row r="779" s="883" customFormat="1" ht="15.75" customHeight="1" spans="1:7">
      <c r="A779" s="944"/>
      <c r="B779" s="948"/>
      <c r="C779" s="904"/>
      <c r="D779" s="1021"/>
      <c r="E779" s="978">
        <f t="shared" si="88"/>
        <v>44467</v>
      </c>
      <c r="F779" s="978">
        <f t="shared" si="88"/>
        <v>44472</v>
      </c>
      <c r="G779" s="912">
        <f t="shared" si="88"/>
        <v>35</v>
      </c>
    </row>
    <row r="780" s="883" customFormat="1" ht="15.75" customHeight="1" spans="1:7">
      <c r="A780" s="944"/>
      <c r="B780" s="933"/>
      <c r="C780" s="940"/>
      <c r="D780" s="970"/>
      <c r="E780" s="943"/>
      <c r="F780" s="940"/>
      <c r="G780" s="940"/>
    </row>
    <row r="781" s="883" customFormat="1" ht="15.75" customHeight="1" spans="1:7">
      <c r="A781" s="944"/>
      <c r="B781" s="941"/>
      <c r="C781" s="933"/>
      <c r="D781" s="938"/>
      <c r="E781" s="932"/>
      <c r="F781" s="932"/>
      <c r="G781" s="932"/>
    </row>
    <row r="782" s="883" customFormat="1" ht="15.75" customHeight="1" spans="1:7">
      <c r="A782" s="968" t="s">
        <v>545</v>
      </c>
      <c r="B782" s="968"/>
      <c r="C782" s="968"/>
      <c r="D782" s="968"/>
      <c r="E782" s="968"/>
      <c r="F782" s="968"/>
      <c r="G782" s="968"/>
    </row>
    <row r="783" s="883" customFormat="1" ht="15.75" customHeight="1" spans="1:7">
      <c r="A783" s="944"/>
      <c r="B783" s="899" t="s">
        <v>209</v>
      </c>
      <c r="C783" s="1077"/>
      <c r="D783" s="970"/>
      <c r="E783" s="897"/>
      <c r="F783" s="899"/>
      <c r="G783" s="1078"/>
    </row>
    <row r="784" s="883" customFormat="1" ht="15.75" customHeight="1" spans="1:7">
      <c r="A784" s="944" t="s">
        <v>546</v>
      </c>
      <c r="B784" s="902" t="s">
        <v>5</v>
      </c>
      <c r="C784" s="902" t="s">
        <v>6</v>
      </c>
      <c r="D784" s="903" t="s">
        <v>7</v>
      </c>
      <c r="E784" s="904" t="s">
        <v>8</v>
      </c>
      <c r="F784" s="904" t="s">
        <v>8</v>
      </c>
      <c r="G784" s="902" t="s">
        <v>547</v>
      </c>
    </row>
    <row r="785" s="883" customFormat="1" ht="15.75" customHeight="1" spans="1:7">
      <c r="A785" s="944"/>
      <c r="B785" s="905"/>
      <c r="C785" s="905"/>
      <c r="D785" s="906"/>
      <c r="E785" s="998" t="s">
        <v>9</v>
      </c>
      <c r="F785" s="945" t="s">
        <v>10</v>
      </c>
      <c r="G785" s="904" t="s">
        <v>11</v>
      </c>
    </row>
    <row r="786" s="883" customFormat="1" ht="15.75" customHeight="1" spans="1:7">
      <c r="A786" s="944"/>
      <c r="B786" s="908" t="s">
        <v>540</v>
      </c>
      <c r="C786" s="904" t="s">
        <v>541</v>
      </c>
      <c r="D786" s="910" t="s">
        <v>542</v>
      </c>
      <c r="E786" s="978">
        <v>44439</v>
      </c>
      <c r="F786" s="978">
        <f>E786+5</f>
        <v>44444</v>
      </c>
      <c r="G786" s="912">
        <f>F786+17</f>
        <v>44461</v>
      </c>
    </row>
    <row r="787" s="883" customFormat="1" ht="15.75" customHeight="1" spans="1:7">
      <c r="A787" s="944"/>
      <c r="B787" s="908"/>
      <c r="C787" s="904"/>
      <c r="D787" s="1020"/>
      <c r="E787" s="978">
        <f t="shared" ref="E787:G790" si="89">E786+7</f>
        <v>44446</v>
      </c>
      <c r="F787" s="978">
        <f t="shared" si="89"/>
        <v>44451</v>
      </c>
      <c r="G787" s="912">
        <f t="shared" si="89"/>
        <v>44468</v>
      </c>
    </row>
    <row r="788" s="883" customFormat="1" ht="15.75" customHeight="1" spans="1:7">
      <c r="A788" s="944"/>
      <c r="B788" s="908" t="s">
        <v>543</v>
      </c>
      <c r="C788" s="904" t="s">
        <v>544</v>
      </c>
      <c r="D788" s="1020"/>
      <c r="E788" s="978">
        <f t="shared" si="89"/>
        <v>44453</v>
      </c>
      <c r="F788" s="978">
        <f t="shared" si="89"/>
        <v>44458</v>
      </c>
      <c r="G788" s="912">
        <f t="shared" si="89"/>
        <v>44475</v>
      </c>
    </row>
    <row r="789" s="883" customFormat="1" ht="15.75" customHeight="1" spans="1:7">
      <c r="A789" s="1068"/>
      <c r="B789" s="908"/>
      <c r="C789" s="953"/>
      <c r="D789" s="1020"/>
      <c r="E789" s="978">
        <f t="shared" si="89"/>
        <v>44460</v>
      </c>
      <c r="F789" s="978">
        <f t="shared" si="89"/>
        <v>44465</v>
      </c>
      <c r="G789" s="912">
        <f t="shared" si="89"/>
        <v>44482</v>
      </c>
    </row>
    <row r="790" s="883" customFormat="1" ht="15.75" customHeight="1" spans="1:7">
      <c r="A790" s="972"/>
      <c r="B790" s="948"/>
      <c r="C790" s="904"/>
      <c r="D790" s="1021"/>
      <c r="E790" s="978">
        <f t="shared" si="89"/>
        <v>44467</v>
      </c>
      <c r="F790" s="978">
        <f t="shared" si="89"/>
        <v>44472</v>
      </c>
      <c r="G790" s="912">
        <f t="shared" si="89"/>
        <v>44489</v>
      </c>
    </row>
    <row r="791" s="883" customFormat="1" ht="15.75" customHeight="1" spans="1:7">
      <c r="A791" s="944"/>
      <c r="B791" s="1079"/>
      <c r="C791" s="1079"/>
      <c r="D791" s="942"/>
      <c r="E791" s="943"/>
      <c r="F791" s="940"/>
      <c r="G791" s="1080"/>
    </row>
    <row r="792" s="883" customFormat="1" ht="15.75" customHeight="1" spans="1:7">
      <c r="A792" s="944"/>
      <c r="B792" s="902" t="s">
        <v>5</v>
      </c>
      <c r="C792" s="902" t="s">
        <v>6</v>
      </c>
      <c r="D792" s="956" t="s">
        <v>7</v>
      </c>
      <c r="E792" s="904" t="s">
        <v>8</v>
      </c>
      <c r="F792" s="904" t="s">
        <v>8</v>
      </c>
      <c r="G792" s="904" t="s">
        <v>547</v>
      </c>
    </row>
    <row r="793" s="883" customFormat="1" ht="15.75" customHeight="1" spans="1:7">
      <c r="A793" s="944"/>
      <c r="B793" s="905"/>
      <c r="C793" s="905"/>
      <c r="D793" s="956"/>
      <c r="E793" s="904" t="s">
        <v>9</v>
      </c>
      <c r="F793" s="904" t="s">
        <v>10</v>
      </c>
      <c r="G793" s="904" t="s">
        <v>11</v>
      </c>
    </row>
    <row r="794" s="883" customFormat="1" ht="15.75" customHeight="1" spans="1:7">
      <c r="A794" s="944"/>
      <c r="B794" s="908" t="s">
        <v>548</v>
      </c>
      <c r="C794" s="948" t="s">
        <v>16</v>
      </c>
      <c r="D794" s="913" t="s">
        <v>549</v>
      </c>
      <c r="E794" s="912">
        <v>44441</v>
      </c>
      <c r="F794" s="912">
        <f>E794+3</f>
        <v>44444</v>
      </c>
      <c r="G794" s="912">
        <f>F794+15</f>
        <v>44459</v>
      </c>
    </row>
    <row r="795" s="883" customFormat="1" ht="15.75" customHeight="1" spans="1:7">
      <c r="A795" s="944"/>
      <c r="B795" s="908" t="s">
        <v>550</v>
      </c>
      <c r="C795" s="948" t="s">
        <v>551</v>
      </c>
      <c r="D795" s="913"/>
      <c r="E795" s="912">
        <f t="shared" ref="E795:G798" si="90">E794+7</f>
        <v>44448</v>
      </c>
      <c r="F795" s="912">
        <f t="shared" si="90"/>
        <v>44451</v>
      </c>
      <c r="G795" s="912">
        <f t="shared" si="90"/>
        <v>44466</v>
      </c>
    </row>
    <row r="796" s="883" customFormat="1" ht="15.75" customHeight="1" spans="1:7">
      <c r="A796" s="944"/>
      <c r="B796" s="908" t="s">
        <v>552</v>
      </c>
      <c r="C796" s="948"/>
      <c r="D796" s="913"/>
      <c r="E796" s="912">
        <f t="shared" si="90"/>
        <v>44455</v>
      </c>
      <c r="F796" s="912">
        <f t="shared" si="90"/>
        <v>44458</v>
      </c>
      <c r="G796" s="912">
        <f t="shared" si="90"/>
        <v>44473</v>
      </c>
    </row>
    <row r="797" s="883" customFormat="1" ht="15.75" customHeight="1" spans="1:7">
      <c r="A797" s="944"/>
      <c r="B797" s="908" t="s">
        <v>553</v>
      </c>
      <c r="C797" s="948" t="s">
        <v>85</v>
      </c>
      <c r="D797" s="913"/>
      <c r="E797" s="912">
        <f t="shared" si="90"/>
        <v>44462</v>
      </c>
      <c r="F797" s="912">
        <f t="shared" si="90"/>
        <v>44465</v>
      </c>
      <c r="G797" s="912">
        <f t="shared" si="90"/>
        <v>44480</v>
      </c>
    </row>
    <row r="798" s="883" customFormat="1" ht="15.75" customHeight="1" spans="1:7">
      <c r="A798" s="944"/>
      <c r="B798" s="948" t="s">
        <v>554</v>
      </c>
      <c r="C798" s="948" t="s">
        <v>555</v>
      </c>
      <c r="D798" s="917"/>
      <c r="E798" s="912">
        <f t="shared" si="90"/>
        <v>44469</v>
      </c>
      <c r="F798" s="912">
        <f t="shared" si="90"/>
        <v>44472</v>
      </c>
      <c r="G798" s="912">
        <f t="shared" si="90"/>
        <v>44487</v>
      </c>
    </row>
    <row r="799" s="883" customFormat="1" ht="15.75" customHeight="1" spans="1:7">
      <c r="A799" s="944"/>
      <c r="B799" s="933"/>
      <c r="C799" s="929"/>
      <c r="D799" s="938"/>
      <c r="E799" s="932"/>
      <c r="F799" s="932"/>
      <c r="G799" s="932"/>
    </row>
    <row r="800" s="883" customFormat="1" ht="15.75" customHeight="1" spans="1:7">
      <c r="A800" s="944"/>
      <c r="B800" s="1079"/>
      <c r="C800" s="1079"/>
      <c r="D800" s="942"/>
      <c r="E800" s="943"/>
      <c r="F800" s="940"/>
      <c r="G800" s="1080"/>
    </row>
    <row r="801" s="883" customFormat="1" ht="15.75" customHeight="1" spans="1:7">
      <c r="A801" s="944"/>
      <c r="B801" s="940"/>
      <c r="C801" s="1079"/>
      <c r="D801" s="942"/>
      <c r="E801" s="943"/>
      <c r="F801" s="1080"/>
      <c r="G801" s="1080"/>
    </row>
    <row r="802" s="883" customFormat="1" ht="15.75" customHeight="1" spans="1:7">
      <c r="A802" s="944"/>
      <c r="B802" s="902" t="s">
        <v>5</v>
      </c>
      <c r="C802" s="902" t="s">
        <v>6</v>
      </c>
      <c r="D802" s="903" t="s">
        <v>7</v>
      </c>
      <c r="E802" s="904" t="s">
        <v>8</v>
      </c>
      <c r="F802" s="904" t="s">
        <v>8</v>
      </c>
      <c r="G802" s="1081" t="s">
        <v>556</v>
      </c>
    </row>
    <row r="803" s="883" customFormat="1" ht="15.75" customHeight="1" spans="1:7">
      <c r="A803" s="944" t="s">
        <v>557</v>
      </c>
      <c r="B803" s="905"/>
      <c r="C803" s="905"/>
      <c r="D803" s="906"/>
      <c r="E803" s="912" t="s">
        <v>9</v>
      </c>
      <c r="F803" s="904" t="s">
        <v>10</v>
      </c>
      <c r="G803" s="904" t="s">
        <v>11</v>
      </c>
    </row>
    <row r="804" s="883" customFormat="1" ht="15.75" customHeight="1" spans="1:7">
      <c r="A804" s="944"/>
      <c r="B804" s="908" t="s">
        <v>301</v>
      </c>
      <c r="C804" s="908" t="s">
        <v>388</v>
      </c>
      <c r="D804" s="910" t="s">
        <v>558</v>
      </c>
      <c r="E804" s="912">
        <v>44436</v>
      </c>
      <c r="F804" s="912">
        <f>E804+5</f>
        <v>44441</v>
      </c>
      <c r="G804" s="912">
        <f>F804+12</f>
        <v>44453</v>
      </c>
    </row>
    <row r="805" s="883" customFormat="1" ht="15.75" customHeight="1" spans="1:7">
      <c r="A805" s="944"/>
      <c r="B805" s="908" t="s">
        <v>304</v>
      </c>
      <c r="C805" s="908" t="s">
        <v>305</v>
      </c>
      <c r="D805" s="913"/>
      <c r="E805" s="912">
        <f>E804+7</f>
        <v>44443</v>
      </c>
      <c r="F805" s="912">
        <f>F804+7</f>
        <v>44448</v>
      </c>
      <c r="G805" s="912">
        <f>G804+7</f>
        <v>44460</v>
      </c>
    </row>
    <row r="806" s="883" customFormat="1" ht="15.75" customHeight="1" spans="1:7">
      <c r="A806" s="944"/>
      <c r="B806" s="908" t="s">
        <v>306</v>
      </c>
      <c r="C806" s="908" t="s">
        <v>95</v>
      </c>
      <c r="D806" s="913"/>
      <c r="E806" s="912">
        <f t="shared" ref="E806:G808" si="91">E805+7</f>
        <v>44450</v>
      </c>
      <c r="F806" s="912">
        <f t="shared" si="91"/>
        <v>44455</v>
      </c>
      <c r="G806" s="912">
        <f t="shared" si="91"/>
        <v>44467</v>
      </c>
    </row>
    <row r="807" s="883" customFormat="1" ht="15.75" customHeight="1" spans="1:7">
      <c r="A807" s="944"/>
      <c r="B807" s="908" t="s">
        <v>307</v>
      </c>
      <c r="C807" s="908" t="s">
        <v>308</v>
      </c>
      <c r="D807" s="913"/>
      <c r="E807" s="912">
        <f t="shared" si="91"/>
        <v>44457</v>
      </c>
      <c r="F807" s="912">
        <f t="shared" si="91"/>
        <v>44462</v>
      </c>
      <c r="G807" s="912">
        <f t="shared" si="91"/>
        <v>44474</v>
      </c>
    </row>
    <row r="808" s="883" customFormat="1" ht="15.75" customHeight="1" spans="1:7">
      <c r="A808" s="1037"/>
      <c r="B808" s="908" t="s">
        <v>309</v>
      </c>
      <c r="C808" s="908" t="s">
        <v>310</v>
      </c>
      <c r="D808" s="917"/>
      <c r="E808" s="912">
        <f t="shared" si="91"/>
        <v>44464</v>
      </c>
      <c r="F808" s="912">
        <f t="shared" si="91"/>
        <v>44469</v>
      </c>
      <c r="G808" s="912">
        <f t="shared" si="91"/>
        <v>44481</v>
      </c>
    </row>
    <row r="809" s="883" customFormat="1" ht="15.75" customHeight="1" spans="1:7">
      <c r="A809" s="944"/>
      <c r="B809" s="933"/>
      <c r="C809" s="933"/>
      <c r="D809" s="938"/>
      <c r="E809" s="932"/>
      <c r="F809" s="932"/>
      <c r="G809" s="932"/>
    </row>
    <row r="810" s="883" customFormat="1" ht="15.75" customHeight="1" spans="1:7">
      <c r="A810" s="944"/>
      <c r="B810" s="940"/>
      <c r="C810" s="1079"/>
      <c r="D810" s="942"/>
      <c r="E810" s="943"/>
      <c r="F810" s="940"/>
      <c r="G810" s="1080"/>
    </row>
    <row r="811" s="883" customFormat="1" ht="15.75" customHeight="1" spans="1:7">
      <c r="A811" s="944" t="s">
        <v>559</v>
      </c>
      <c r="B811" s="902" t="s">
        <v>5</v>
      </c>
      <c r="C811" s="902" t="s">
        <v>6</v>
      </c>
      <c r="D811" s="903" t="s">
        <v>7</v>
      </c>
      <c r="E811" s="904" t="s">
        <v>8</v>
      </c>
      <c r="F811" s="904" t="s">
        <v>8</v>
      </c>
      <c r="G811" s="902" t="s">
        <v>547</v>
      </c>
    </row>
    <row r="812" s="883" customFormat="1" ht="15.75" customHeight="1" spans="1:7">
      <c r="A812" s="944"/>
      <c r="B812" s="905"/>
      <c r="C812" s="905"/>
      <c r="D812" s="906"/>
      <c r="E812" s="998" t="s">
        <v>9</v>
      </c>
      <c r="F812" s="945" t="s">
        <v>10</v>
      </c>
      <c r="G812" s="904" t="s">
        <v>11</v>
      </c>
    </row>
    <row r="813" s="883" customFormat="1" ht="15.75" customHeight="1" spans="1:7">
      <c r="A813" s="944"/>
      <c r="B813" s="908" t="s">
        <v>540</v>
      </c>
      <c r="C813" s="904" t="s">
        <v>541</v>
      </c>
      <c r="D813" s="910" t="s">
        <v>560</v>
      </c>
      <c r="E813" s="978">
        <v>44439</v>
      </c>
      <c r="F813" s="978">
        <f>E813+5</f>
        <v>44444</v>
      </c>
      <c r="G813" s="912">
        <f>F813+17</f>
        <v>44461</v>
      </c>
    </row>
    <row r="814" s="883" customFormat="1" ht="15.75" customHeight="1" spans="1:7">
      <c r="A814" s="944"/>
      <c r="B814" s="908"/>
      <c r="C814" s="904"/>
      <c r="D814" s="1020"/>
      <c r="E814" s="978">
        <f t="shared" ref="E814:G817" si="92">E813+7</f>
        <v>44446</v>
      </c>
      <c r="F814" s="978">
        <f t="shared" si="92"/>
        <v>44451</v>
      </c>
      <c r="G814" s="912">
        <f t="shared" si="92"/>
        <v>44468</v>
      </c>
    </row>
    <row r="815" s="883" customFormat="1" ht="15.75" customHeight="1" spans="1:7">
      <c r="A815" s="944"/>
      <c r="B815" s="908" t="s">
        <v>543</v>
      </c>
      <c r="C815" s="904" t="s">
        <v>544</v>
      </c>
      <c r="D815" s="1020"/>
      <c r="E815" s="978">
        <f t="shared" si="92"/>
        <v>44453</v>
      </c>
      <c r="F815" s="978">
        <f t="shared" si="92"/>
        <v>44458</v>
      </c>
      <c r="G815" s="912">
        <f t="shared" si="92"/>
        <v>44475</v>
      </c>
    </row>
    <row r="816" s="883" customFormat="1" ht="15.75" customHeight="1" spans="1:7">
      <c r="A816" s="944"/>
      <c r="B816" s="908"/>
      <c r="C816" s="953"/>
      <c r="D816" s="1020"/>
      <c r="E816" s="978">
        <f t="shared" si="92"/>
        <v>44460</v>
      </c>
      <c r="F816" s="978">
        <f t="shared" si="92"/>
        <v>44465</v>
      </c>
      <c r="G816" s="912">
        <f t="shared" si="92"/>
        <v>44482</v>
      </c>
    </row>
    <row r="817" s="883" customFormat="1" ht="15.75" customHeight="1" spans="1:7">
      <c r="A817" s="1037"/>
      <c r="B817" s="948"/>
      <c r="C817" s="904"/>
      <c r="D817" s="1021"/>
      <c r="E817" s="978">
        <f t="shared" si="92"/>
        <v>44467</v>
      </c>
      <c r="F817" s="978">
        <f t="shared" si="92"/>
        <v>44472</v>
      </c>
      <c r="G817" s="912">
        <f t="shared" si="92"/>
        <v>44489</v>
      </c>
    </row>
    <row r="818" s="883" customFormat="1" ht="15.75" customHeight="1" spans="1:7">
      <c r="A818" s="944"/>
      <c r="B818" s="1082"/>
      <c r="C818" s="1079"/>
      <c r="D818" s="942"/>
      <c r="E818" s="943"/>
      <c r="F818" s="940"/>
      <c r="G818" s="1080"/>
    </row>
    <row r="819" s="883" customFormat="1" ht="15.75" customHeight="1" spans="1:7">
      <c r="A819" s="944"/>
      <c r="B819" s="940"/>
      <c r="C819" s="1079"/>
      <c r="D819" s="942"/>
      <c r="E819" s="943"/>
      <c r="F819" s="940"/>
      <c r="G819" s="1080"/>
    </row>
    <row r="820" s="883" customFormat="1" ht="15.75" customHeight="1" spans="1:7">
      <c r="A820" s="944" t="s">
        <v>561</v>
      </c>
      <c r="B820" s="920" t="s">
        <v>5</v>
      </c>
      <c r="C820" s="920" t="s">
        <v>6</v>
      </c>
      <c r="D820" s="903" t="s">
        <v>7</v>
      </c>
      <c r="E820" s="904" t="s">
        <v>8</v>
      </c>
      <c r="F820" s="904" t="s">
        <v>8</v>
      </c>
      <c r="G820" s="904" t="s">
        <v>561</v>
      </c>
    </row>
    <row r="821" s="883" customFormat="1" ht="15.75" customHeight="1" spans="1:7">
      <c r="A821" s="944"/>
      <c r="B821" s="922"/>
      <c r="C821" s="922"/>
      <c r="D821" s="906"/>
      <c r="E821" s="998" t="s">
        <v>9</v>
      </c>
      <c r="F821" s="945" t="s">
        <v>10</v>
      </c>
      <c r="G821" s="904" t="s">
        <v>11</v>
      </c>
    </row>
    <row r="822" s="883" customFormat="1" ht="15.75" customHeight="1" spans="1:7">
      <c r="A822" s="944"/>
      <c r="B822" s="1073" t="s">
        <v>505</v>
      </c>
      <c r="C822" s="1074" t="s">
        <v>506</v>
      </c>
      <c r="D822" s="910" t="s">
        <v>507</v>
      </c>
      <c r="E822" s="978">
        <v>44436</v>
      </c>
      <c r="F822" s="978">
        <f>E822+4</f>
        <v>44440</v>
      </c>
      <c r="G822" s="912">
        <f>F822+31</f>
        <v>44471</v>
      </c>
    </row>
    <row r="823" s="883" customFormat="1" ht="15.75" customHeight="1" spans="1:7">
      <c r="A823" s="944"/>
      <c r="B823" s="1073" t="s">
        <v>99</v>
      </c>
      <c r="C823" s="1074" t="s">
        <v>209</v>
      </c>
      <c r="D823" s="1020"/>
      <c r="E823" s="978">
        <f t="shared" ref="E823:G826" si="93">E822+7</f>
        <v>44443</v>
      </c>
      <c r="F823" s="978">
        <f t="shared" si="93"/>
        <v>44447</v>
      </c>
      <c r="G823" s="912">
        <f t="shared" si="93"/>
        <v>44478</v>
      </c>
    </row>
    <row r="824" s="883" customFormat="1" ht="15.75" customHeight="1" spans="1:7">
      <c r="A824" s="944"/>
      <c r="B824" s="1073" t="s">
        <v>99</v>
      </c>
      <c r="C824" s="1074" t="s">
        <v>209</v>
      </c>
      <c r="D824" s="1020"/>
      <c r="E824" s="978">
        <f t="shared" si="93"/>
        <v>44450</v>
      </c>
      <c r="F824" s="978">
        <f t="shared" si="93"/>
        <v>44454</v>
      </c>
      <c r="G824" s="912">
        <f t="shared" si="93"/>
        <v>44485</v>
      </c>
    </row>
    <row r="825" s="883" customFormat="1" ht="15.75" customHeight="1" spans="1:7">
      <c r="A825" s="944"/>
      <c r="B825" s="1073" t="s">
        <v>99</v>
      </c>
      <c r="C825" s="1074" t="s">
        <v>209</v>
      </c>
      <c r="D825" s="1020"/>
      <c r="E825" s="978">
        <f t="shared" si="93"/>
        <v>44457</v>
      </c>
      <c r="F825" s="978">
        <f t="shared" si="93"/>
        <v>44461</v>
      </c>
      <c r="G825" s="912">
        <f t="shared" si="93"/>
        <v>44492</v>
      </c>
    </row>
    <row r="826" s="883" customFormat="1" ht="15.75" customHeight="1" spans="1:7">
      <c r="A826" s="1037"/>
      <c r="B826" s="1073" t="s">
        <v>508</v>
      </c>
      <c r="C826" s="1019" t="s">
        <v>509</v>
      </c>
      <c r="D826" s="1021"/>
      <c r="E826" s="978">
        <f t="shared" si="93"/>
        <v>44464</v>
      </c>
      <c r="F826" s="978">
        <f t="shared" si="93"/>
        <v>44468</v>
      </c>
      <c r="G826" s="912">
        <f t="shared" si="93"/>
        <v>44499</v>
      </c>
    </row>
    <row r="827" s="883" customFormat="1" ht="15.75" customHeight="1" spans="1:7">
      <c r="A827" s="944"/>
      <c r="B827" s="933"/>
      <c r="C827" s="940"/>
      <c r="D827" s="938"/>
      <c r="E827" s="955"/>
      <c r="F827" s="1083"/>
      <c r="G827" s="932"/>
    </row>
    <row r="828" s="883" customFormat="1" ht="15.75" customHeight="1" spans="1:7">
      <c r="A828" s="944"/>
      <c r="B828" s="940"/>
      <c r="C828" s="1079"/>
      <c r="D828" s="1084"/>
      <c r="E828" s="1080"/>
      <c r="F828" s="940"/>
      <c r="G828" s="1080"/>
    </row>
    <row r="829" s="883" customFormat="1" ht="15.75" customHeight="1" spans="1:7">
      <c r="A829" s="944" t="s">
        <v>562</v>
      </c>
      <c r="B829" s="920" t="s">
        <v>5</v>
      </c>
      <c r="C829" s="920" t="s">
        <v>6</v>
      </c>
      <c r="D829" s="903" t="s">
        <v>7</v>
      </c>
      <c r="E829" s="904" t="s">
        <v>8</v>
      </c>
      <c r="F829" s="904" t="s">
        <v>8</v>
      </c>
      <c r="G829" s="902" t="s">
        <v>562</v>
      </c>
    </row>
    <row r="830" s="883" customFormat="1" ht="15.75" customHeight="1" spans="1:7">
      <c r="A830" s="944"/>
      <c r="B830" s="922"/>
      <c r="C830" s="922"/>
      <c r="D830" s="906"/>
      <c r="E830" s="998" t="s">
        <v>9</v>
      </c>
      <c r="F830" s="945" t="s">
        <v>10</v>
      </c>
      <c r="G830" s="904" t="s">
        <v>11</v>
      </c>
    </row>
    <row r="831" s="883" customFormat="1" ht="15.75" customHeight="1" spans="1:7">
      <c r="A831" s="944"/>
      <c r="B831" s="1073" t="s">
        <v>505</v>
      </c>
      <c r="C831" s="1074" t="s">
        <v>506</v>
      </c>
      <c r="D831" s="924" t="s">
        <v>507</v>
      </c>
      <c r="E831" s="993">
        <v>44436</v>
      </c>
      <c r="F831" s="993">
        <f>E831+4</f>
        <v>44440</v>
      </c>
      <c r="G831" s="994">
        <f>F831+20</f>
        <v>44460</v>
      </c>
    </row>
    <row r="832" s="883" customFormat="1" ht="15.75" customHeight="1" spans="1:7">
      <c r="A832" s="944"/>
      <c r="B832" s="1073" t="s">
        <v>99</v>
      </c>
      <c r="C832" s="1074" t="s">
        <v>209</v>
      </c>
      <c r="D832" s="1085"/>
      <c r="E832" s="993">
        <f t="shared" ref="E832:G835" si="94">E831+7</f>
        <v>44443</v>
      </c>
      <c r="F832" s="993">
        <f t="shared" si="94"/>
        <v>44447</v>
      </c>
      <c r="G832" s="994">
        <f t="shared" si="94"/>
        <v>44467</v>
      </c>
    </row>
    <row r="833" s="883" customFormat="1" ht="15.75" customHeight="1" spans="1:7">
      <c r="A833" s="944"/>
      <c r="B833" s="1073" t="s">
        <v>99</v>
      </c>
      <c r="C833" s="1074" t="s">
        <v>209</v>
      </c>
      <c r="D833" s="1085"/>
      <c r="E833" s="993">
        <f t="shared" si="94"/>
        <v>44450</v>
      </c>
      <c r="F833" s="993">
        <f t="shared" si="94"/>
        <v>44454</v>
      </c>
      <c r="G833" s="994">
        <f t="shared" si="94"/>
        <v>44474</v>
      </c>
    </row>
    <row r="834" s="883" customFormat="1" ht="15.75" customHeight="1" spans="1:7">
      <c r="A834" s="944"/>
      <c r="B834" s="1073" t="s">
        <v>99</v>
      </c>
      <c r="C834" s="1074" t="s">
        <v>209</v>
      </c>
      <c r="D834" s="1085"/>
      <c r="E834" s="993">
        <f t="shared" si="94"/>
        <v>44457</v>
      </c>
      <c r="F834" s="993">
        <f t="shared" si="94"/>
        <v>44461</v>
      </c>
      <c r="G834" s="994">
        <f t="shared" si="94"/>
        <v>44481</v>
      </c>
    </row>
    <row r="835" s="883" customFormat="1" ht="15.75" customHeight="1" spans="1:7">
      <c r="A835" s="1037"/>
      <c r="B835" s="1073" t="s">
        <v>508</v>
      </c>
      <c r="C835" s="1019" t="s">
        <v>509</v>
      </c>
      <c r="D835" s="1086"/>
      <c r="E835" s="993">
        <f t="shared" si="94"/>
        <v>44464</v>
      </c>
      <c r="F835" s="993">
        <f t="shared" si="94"/>
        <v>44468</v>
      </c>
      <c r="G835" s="994">
        <f t="shared" si="94"/>
        <v>44488</v>
      </c>
    </row>
    <row r="836" s="883" customFormat="1" ht="15.75" customHeight="1" spans="1:7">
      <c r="A836" s="944"/>
      <c r="B836" s="933"/>
      <c r="C836" s="933"/>
      <c r="D836" s="938"/>
      <c r="E836" s="955"/>
      <c r="F836" s="932"/>
      <c r="G836" s="932"/>
    </row>
    <row r="837" s="883" customFormat="1" ht="15.75" customHeight="1" spans="1:7">
      <c r="A837" s="944"/>
      <c r="B837" s="940"/>
      <c r="C837" s="1079"/>
      <c r="D837" s="942"/>
      <c r="E837" s="943"/>
      <c r="F837" s="940"/>
      <c r="G837" s="1080"/>
    </row>
    <row r="838" s="883" customFormat="1" ht="15.75" customHeight="1" spans="1:7">
      <c r="A838" s="944" t="s">
        <v>563</v>
      </c>
      <c r="B838" s="902" t="s">
        <v>5</v>
      </c>
      <c r="C838" s="902" t="s">
        <v>6</v>
      </c>
      <c r="D838" s="903" t="s">
        <v>7</v>
      </c>
      <c r="E838" s="904" t="s">
        <v>8</v>
      </c>
      <c r="F838" s="904" t="s">
        <v>8</v>
      </c>
      <c r="G838" s="904" t="s">
        <v>563</v>
      </c>
    </row>
    <row r="839" s="883" customFormat="1" ht="15.75" customHeight="1" spans="1:7">
      <c r="A839" s="944"/>
      <c r="B839" s="905"/>
      <c r="C839" s="905"/>
      <c r="D839" s="906"/>
      <c r="E839" s="998" t="s">
        <v>9</v>
      </c>
      <c r="F839" s="945" t="s">
        <v>10</v>
      </c>
      <c r="G839" s="904" t="s">
        <v>11</v>
      </c>
    </row>
    <row r="840" s="883" customFormat="1" ht="15.75" customHeight="1" spans="1:7">
      <c r="A840" s="944"/>
      <c r="B840" s="908" t="s">
        <v>548</v>
      </c>
      <c r="C840" s="948" t="s">
        <v>16</v>
      </c>
      <c r="D840" s="910" t="s">
        <v>549</v>
      </c>
      <c r="E840" s="978">
        <v>44439</v>
      </c>
      <c r="F840" s="978">
        <f>E840+5</f>
        <v>44444</v>
      </c>
      <c r="G840" s="912">
        <f>F840+22</f>
        <v>44466</v>
      </c>
    </row>
    <row r="841" s="883" customFormat="1" ht="15.75" customHeight="1" spans="1:7">
      <c r="A841" s="944"/>
      <c r="B841" s="908" t="s">
        <v>550</v>
      </c>
      <c r="C841" s="948" t="s">
        <v>551</v>
      </c>
      <c r="D841" s="1020"/>
      <c r="E841" s="978">
        <f t="shared" ref="E841:G844" si="95">E840+7</f>
        <v>44446</v>
      </c>
      <c r="F841" s="978">
        <f t="shared" si="95"/>
        <v>44451</v>
      </c>
      <c r="G841" s="912">
        <f t="shared" si="95"/>
        <v>44473</v>
      </c>
    </row>
    <row r="842" s="883" customFormat="1" ht="15.75" customHeight="1" spans="1:7">
      <c r="A842" s="944"/>
      <c r="B842" s="908" t="s">
        <v>552</v>
      </c>
      <c r="C842" s="948"/>
      <c r="D842" s="1020"/>
      <c r="E842" s="978">
        <f t="shared" si="95"/>
        <v>44453</v>
      </c>
      <c r="F842" s="978">
        <f t="shared" si="95"/>
        <v>44458</v>
      </c>
      <c r="G842" s="912">
        <f t="shared" si="95"/>
        <v>44480</v>
      </c>
    </row>
    <row r="843" s="883" customFormat="1" ht="15.75" customHeight="1" spans="1:7">
      <c r="A843" s="944"/>
      <c r="B843" s="908" t="s">
        <v>553</v>
      </c>
      <c r="C843" s="948" t="s">
        <v>85</v>
      </c>
      <c r="D843" s="1020"/>
      <c r="E843" s="978">
        <f t="shared" si="95"/>
        <v>44460</v>
      </c>
      <c r="F843" s="978">
        <f t="shared" si="95"/>
        <v>44465</v>
      </c>
      <c r="G843" s="912">
        <f t="shared" si="95"/>
        <v>44487</v>
      </c>
    </row>
    <row r="844" s="883" customFormat="1" ht="15.75" customHeight="1" spans="1:7">
      <c r="A844" s="944"/>
      <c r="B844" s="948" t="s">
        <v>554</v>
      </c>
      <c r="C844" s="948" t="s">
        <v>555</v>
      </c>
      <c r="D844" s="1021"/>
      <c r="E844" s="978">
        <f t="shared" si="95"/>
        <v>44467</v>
      </c>
      <c r="F844" s="978">
        <f t="shared" si="95"/>
        <v>44472</v>
      </c>
      <c r="G844" s="912">
        <f t="shared" si="95"/>
        <v>44494</v>
      </c>
    </row>
    <row r="845" s="883" customFormat="1" ht="15.75" customHeight="1" spans="1:7">
      <c r="A845" s="944"/>
      <c r="B845" s="933"/>
      <c r="C845" s="933"/>
      <c r="D845" s="938"/>
      <c r="E845" s="932"/>
      <c r="F845" s="932"/>
      <c r="G845" s="932"/>
    </row>
    <row r="846" s="883" customFormat="1" ht="15.75" customHeight="1" spans="1:7">
      <c r="A846" s="944"/>
      <c r="B846" s="940"/>
      <c r="C846" s="1079"/>
      <c r="D846" s="942"/>
      <c r="E846" s="943"/>
      <c r="F846" s="940"/>
      <c r="G846" s="1080"/>
    </row>
    <row r="847" s="883" customFormat="1" ht="15.75" customHeight="1" spans="1:7">
      <c r="A847" s="944"/>
      <c r="B847" s="940"/>
      <c r="C847" s="1079"/>
      <c r="D847" s="942"/>
      <c r="E847" s="943"/>
      <c r="F847" s="940"/>
      <c r="G847" s="1080"/>
    </row>
    <row r="848" s="883" customFormat="1" ht="15.75" customHeight="1" spans="1:7">
      <c r="A848" s="944"/>
      <c r="B848" s="902" t="s">
        <v>5</v>
      </c>
      <c r="C848" s="902" t="s">
        <v>6</v>
      </c>
      <c r="D848" s="903" t="s">
        <v>7</v>
      </c>
      <c r="E848" s="904" t="s">
        <v>8</v>
      </c>
      <c r="F848" s="904" t="s">
        <v>8</v>
      </c>
      <c r="G848" s="904" t="s">
        <v>563</v>
      </c>
    </row>
    <row r="849" s="883" customFormat="1" ht="15.75" customHeight="1" spans="1:7">
      <c r="A849" s="944"/>
      <c r="B849" s="905"/>
      <c r="C849" s="905"/>
      <c r="D849" s="906"/>
      <c r="E849" s="998" t="s">
        <v>9</v>
      </c>
      <c r="F849" s="945" t="s">
        <v>10</v>
      </c>
      <c r="G849" s="904" t="s">
        <v>11</v>
      </c>
    </row>
    <row r="850" s="883" customFormat="1" ht="15.75" customHeight="1" spans="1:7">
      <c r="A850" s="944"/>
      <c r="B850" s="908" t="s">
        <v>548</v>
      </c>
      <c r="C850" s="948" t="s">
        <v>16</v>
      </c>
      <c r="D850" s="910" t="s">
        <v>549</v>
      </c>
      <c r="E850" s="978">
        <v>44439</v>
      </c>
      <c r="F850" s="978">
        <f>E850+5</f>
        <v>44444</v>
      </c>
      <c r="G850" s="912">
        <f>F850+24</f>
        <v>44468</v>
      </c>
    </row>
    <row r="851" s="883" customFormat="1" ht="15.75" customHeight="1" spans="1:7">
      <c r="A851" s="944"/>
      <c r="B851" s="908" t="s">
        <v>550</v>
      </c>
      <c r="C851" s="948" t="s">
        <v>551</v>
      </c>
      <c r="D851" s="1020"/>
      <c r="E851" s="978">
        <f t="shared" ref="E851:G853" si="96">E850+7</f>
        <v>44446</v>
      </c>
      <c r="F851" s="978">
        <f t="shared" si="96"/>
        <v>44451</v>
      </c>
      <c r="G851" s="912">
        <f t="shared" si="96"/>
        <v>44475</v>
      </c>
    </row>
    <row r="852" s="883" customFormat="1" ht="15.75" customHeight="1" spans="1:7">
      <c r="A852" s="944"/>
      <c r="B852" s="908" t="s">
        <v>552</v>
      </c>
      <c r="C852" s="948"/>
      <c r="D852" s="1020"/>
      <c r="E852" s="978">
        <f t="shared" si="96"/>
        <v>44453</v>
      </c>
      <c r="F852" s="978">
        <f t="shared" si="96"/>
        <v>44458</v>
      </c>
      <c r="G852" s="912">
        <f t="shared" si="96"/>
        <v>44482</v>
      </c>
    </row>
    <row r="853" s="883" customFormat="1" ht="15.75" customHeight="1" spans="1:7">
      <c r="A853" s="944"/>
      <c r="B853" s="908" t="s">
        <v>553</v>
      </c>
      <c r="C853" s="948" t="s">
        <v>85</v>
      </c>
      <c r="D853" s="1020"/>
      <c r="E853" s="978">
        <f t="shared" si="96"/>
        <v>44460</v>
      </c>
      <c r="F853" s="978">
        <f t="shared" si="96"/>
        <v>44465</v>
      </c>
      <c r="G853" s="912">
        <f t="shared" si="96"/>
        <v>44489</v>
      </c>
    </row>
    <row r="854" s="883" customFormat="1" ht="15.75" customHeight="1" spans="1:7">
      <c r="A854" s="1037"/>
      <c r="B854" s="948" t="s">
        <v>554</v>
      </c>
      <c r="C854" s="948" t="s">
        <v>555</v>
      </c>
      <c r="D854" s="1021"/>
      <c r="E854" s="978">
        <f>E853+7</f>
        <v>44467</v>
      </c>
      <c r="F854" s="978">
        <f>F853+7</f>
        <v>44472</v>
      </c>
      <c r="G854" s="912">
        <f>G853+7</f>
        <v>44496</v>
      </c>
    </row>
    <row r="855" s="883" customFormat="1" ht="15.75" customHeight="1" spans="1:7">
      <c r="A855" s="944"/>
      <c r="B855" s="933"/>
      <c r="C855" s="933"/>
      <c r="D855" s="938"/>
      <c r="E855" s="932"/>
      <c r="F855" s="932"/>
      <c r="G855" s="932"/>
    </row>
    <row r="856" s="883" customFormat="1" ht="15.75" customHeight="1" spans="1:7">
      <c r="A856" s="944"/>
      <c r="B856" s="940" t="s">
        <v>209</v>
      </c>
      <c r="C856" s="1082"/>
      <c r="D856" s="942"/>
      <c r="E856" s="943"/>
      <c r="F856" s="940"/>
      <c r="G856" s="1080"/>
    </row>
    <row r="857" s="883" customFormat="1" ht="15.75" customHeight="1" spans="1:7">
      <c r="A857" s="944"/>
      <c r="B857" s="933"/>
      <c r="C857" s="929"/>
      <c r="D857" s="938"/>
      <c r="E857" s="932"/>
      <c r="F857" s="932"/>
      <c r="G857" s="932"/>
    </row>
    <row r="858" s="883" customFormat="1" ht="15.75" customHeight="1" spans="1:7">
      <c r="A858" s="944" t="s">
        <v>564</v>
      </c>
      <c r="B858" s="902" t="s">
        <v>5</v>
      </c>
      <c r="C858" s="902" t="s">
        <v>6</v>
      </c>
      <c r="D858" s="903" t="s">
        <v>7</v>
      </c>
      <c r="E858" s="904" t="s">
        <v>8</v>
      </c>
      <c r="F858" s="904" t="s">
        <v>8</v>
      </c>
      <c r="G858" s="902" t="s">
        <v>565</v>
      </c>
    </row>
    <row r="859" s="883" customFormat="1" ht="15.75" customHeight="1" spans="1:7">
      <c r="A859" s="944"/>
      <c r="B859" s="905"/>
      <c r="C859" s="905"/>
      <c r="D859" s="906"/>
      <c r="E859" s="998" t="s">
        <v>9</v>
      </c>
      <c r="F859" s="945" t="s">
        <v>10</v>
      </c>
      <c r="G859" s="904" t="s">
        <v>11</v>
      </c>
    </row>
    <row r="860" s="883" customFormat="1" ht="15.75" customHeight="1" spans="1:7">
      <c r="A860" s="944"/>
      <c r="B860" s="908" t="s">
        <v>548</v>
      </c>
      <c r="C860" s="948" t="s">
        <v>16</v>
      </c>
      <c r="D860" s="910" t="s">
        <v>549</v>
      </c>
      <c r="E860" s="978">
        <v>44439</v>
      </c>
      <c r="F860" s="978">
        <f>E860+5</f>
        <v>44444</v>
      </c>
      <c r="G860" s="912">
        <f>F860+17</f>
        <v>44461</v>
      </c>
    </row>
    <row r="861" s="883" customFormat="1" ht="15.75" customHeight="1" spans="1:7">
      <c r="A861" s="944"/>
      <c r="B861" s="908" t="s">
        <v>550</v>
      </c>
      <c r="C861" s="948" t="s">
        <v>551</v>
      </c>
      <c r="D861" s="913"/>
      <c r="E861" s="978">
        <f t="shared" ref="E861:G864" si="97">E860+7</f>
        <v>44446</v>
      </c>
      <c r="F861" s="978">
        <f t="shared" si="97"/>
        <v>44451</v>
      </c>
      <c r="G861" s="912">
        <f t="shared" si="97"/>
        <v>44468</v>
      </c>
    </row>
    <row r="862" s="883" customFormat="1" ht="15.75" customHeight="1" spans="1:7">
      <c r="A862" s="944"/>
      <c r="B862" s="908" t="s">
        <v>552</v>
      </c>
      <c r="C862" s="948"/>
      <c r="D862" s="913"/>
      <c r="E862" s="978">
        <f t="shared" si="97"/>
        <v>44453</v>
      </c>
      <c r="F862" s="978">
        <f t="shared" si="97"/>
        <v>44458</v>
      </c>
      <c r="G862" s="912">
        <f t="shared" si="97"/>
        <v>44475</v>
      </c>
    </row>
    <row r="863" s="883" customFormat="1" ht="15.75" customHeight="1" spans="1:7">
      <c r="A863" s="1037"/>
      <c r="B863" s="908" t="s">
        <v>553</v>
      </c>
      <c r="C863" s="948" t="s">
        <v>85</v>
      </c>
      <c r="D863" s="913"/>
      <c r="E863" s="978">
        <f t="shared" si="97"/>
        <v>44460</v>
      </c>
      <c r="F863" s="978">
        <f t="shared" si="97"/>
        <v>44465</v>
      </c>
      <c r="G863" s="912">
        <f t="shared" si="97"/>
        <v>44482</v>
      </c>
    </row>
    <row r="864" s="883" customFormat="1" ht="15.75" customHeight="1" spans="1:7">
      <c r="A864" s="944"/>
      <c r="B864" s="948" t="s">
        <v>554</v>
      </c>
      <c r="C864" s="948" t="s">
        <v>555</v>
      </c>
      <c r="D864" s="917"/>
      <c r="E864" s="978">
        <f t="shared" si="97"/>
        <v>44467</v>
      </c>
      <c r="F864" s="978">
        <f t="shared" si="97"/>
        <v>44472</v>
      </c>
      <c r="G864" s="912">
        <f t="shared" si="97"/>
        <v>44489</v>
      </c>
    </row>
    <row r="865" s="883" customFormat="1" ht="15.75" customHeight="1" spans="1:7">
      <c r="A865" s="944"/>
      <c r="B865" s="933"/>
      <c r="C865" s="929"/>
      <c r="D865" s="938"/>
      <c r="E865" s="932"/>
      <c r="F865" s="932"/>
      <c r="G865" s="932"/>
    </row>
    <row r="866" s="883" customFormat="1" ht="15.75" customHeight="1" spans="1:7">
      <c r="A866" s="944" t="s">
        <v>566</v>
      </c>
      <c r="B866" s="1050" t="s">
        <v>5</v>
      </c>
      <c r="C866" s="902" t="s">
        <v>6</v>
      </c>
      <c r="D866" s="903" t="s">
        <v>7</v>
      </c>
      <c r="E866" s="904" t="s">
        <v>8</v>
      </c>
      <c r="F866" s="904" t="s">
        <v>8</v>
      </c>
      <c r="G866" s="904" t="s">
        <v>567</v>
      </c>
    </row>
    <row r="867" s="883" customFormat="1" ht="15.75" customHeight="1" spans="1:7">
      <c r="A867" s="944"/>
      <c r="B867" s="1050"/>
      <c r="C867" s="905"/>
      <c r="D867" s="906"/>
      <c r="E867" s="904" t="s">
        <v>9</v>
      </c>
      <c r="F867" s="904" t="s">
        <v>10</v>
      </c>
      <c r="G867" s="904" t="s">
        <v>568</v>
      </c>
    </row>
    <row r="868" s="883" customFormat="1" ht="15.75" customHeight="1" spans="1:7">
      <c r="A868" s="944"/>
      <c r="B868" s="953" t="s">
        <v>569</v>
      </c>
      <c r="C868" s="1087" t="s">
        <v>570</v>
      </c>
      <c r="D868" s="910" t="s">
        <v>571</v>
      </c>
      <c r="E868" s="912">
        <v>44440</v>
      </c>
      <c r="F868" s="912">
        <f>E868+3</f>
        <v>44443</v>
      </c>
      <c r="G868" s="912">
        <f>F868+17</f>
        <v>44460</v>
      </c>
    </row>
    <row r="869" s="883" customFormat="1" ht="15.75" customHeight="1" spans="1:7">
      <c r="A869" s="944"/>
      <c r="B869" s="908" t="s">
        <v>572</v>
      </c>
      <c r="C869" s="908" t="s">
        <v>573</v>
      </c>
      <c r="D869" s="913"/>
      <c r="E869" s="912">
        <f t="shared" ref="E869:G872" si="98">E868+7</f>
        <v>44447</v>
      </c>
      <c r="F869" s="912">
        <f t="shared" si="98"/>
        <v>44450</v>
      </c>
      <c r="G869" s="912">
        <f t="shared" si="98"/>
        <v>44467</v>
      </c>
    </row>
    <row r="870" s="883" customFormat="1" ht="15.75" customHeight="1" spans="1:7">
      <c r="A870" s="944"/>
      <c r="B870" s="908" t="s">
        <v>574</v>
      </c>
      <c r="C870" s="908" t="s">
        <v>575</v>
      </c>
      <c r="D870" s="913"/>
      <c r="E870" s="912">
        <f>E869+7</f>
        <v>44454</v>
      </c>
      <c r="F870" s="912">
        <f>F869+7</f>
        <v>44457</v>
      </c>
      <c r="G870" s="912">
        <f>G869+7</f>
        <v>44474</v>
      </c>
    </row>
    <row r="871" s="883" customFormat="1" ht="15.75" customHeight="1" spans="1:7">
      <c r="A871" s="944"/>
      <c r="B871" s="953" t="s">
        <v>576</v>
      </c>
      <c r="C871" s="1087" t="s">
        <v>577</v>
      </c>
      <c r="D871" s="913"/>
      <c r="E871" s="912">
        <f t="shared" si="98"/>
        <v>44461</v>
      </c>
      <c r="F871" s="912">
        <f t="shared" si="98"/>
        <v>44464</v>
      </c>
      <c r="G871" s="912">
        <f t="shared" si="98"/>
        <v>44481</v>
      </c>
    </row>
    <row r="872" s="883" customFormat="1" ht="15.75" customHeight="1" spans="1:7">
      <c r="A872" s="944"/>
      <c r="B872" s="953" t="s">
        <v>578</v>
      </c>
      <c r="C872" s="953" t="s">
        <v>579</v>
      </c>
      <c r="D872" s="917"/>
      <c r="E872" s="912">
        <f t="shared" si="98"/>
        <v>44468</v>
      </c>
      <c r="F872" s="912">
        <f t="shared" si="98"/>
        <v>44471</v>
      </c>
      <c r="G872" s="912">
        <f t="shared" si="98"/>
        <v>44488</v>
      </c>
    </row>
    <row r="873" s="883" customFormat="1" ht="15.75" customHeight="1" spans="1:7">
      <c r="A873" s="944"/>
      <c r="B873" s="933"/>
      <c r="C873" s="933"/>
      <c r="D873" s="938"/>
      <c r="E873" s="932"/>
      <c r="F873" s="932"/>
      <c r="G873" s="932"/>
    </row>
    <row r="874" s="883" customFormat="1" ht="15.75" customHeight="1" spans="1:7">
      <c r="A874" s="944"/>
      <c r="B874" s="933" t="s">
        <v>209</v>
      </c>
      <c r="C874" s="933"/>
      <c r="D874" s="938"/>
      <c r="E874" s="932"/>
      <c r="F874" s="932"/>
      <c r="G874" s="932"/>
    </row>
    <row r="875" s="883" customFormat="1" ht="15.75" customHeight="1" spans="1:7">
      <c r="A875" s="944"/>
      <c r="B875" s="933"/>
      <c r="C875" s="929"/>
      <c r="D875" s="938"/>
      <c r="E875" s="932"/>
      <c r="F875" s="932"/>
      <c r="G875" s="932"/>
    </row>
    <row r="876" s="883" customFormat="1" ht="15.75" customHeight="1" spans="1:7">
      <c r="A876" s="944"/>
      <c r="B876" s="933"/>
      <c r="C876" s="933"/>
      <c r="D876" s="938"/>
      <c r="E876" s="932"/>
      <c r="F876" s="932"/>
      <c r="G876" s="932"/>
    </row>
    <row r="877" s="883" customFormat="1" ht="15.75" customHeight="1" spans="1:7">
      <c r="A877" s="968" t="s">
        <v>580</v>
      </c>
      <c r="B877" s="968"/>
      <c r="C877" s="968"/>
      <c r="D877" s="968"/>
      <c r="E877" s="968"/>
      <c r="F877" s="968"/>
      <c r="G877" s="968"/>
    </row>
    <row r="878" s="883" customFormat="1" ht="15.75" customHeight="1" spans="1:7">
      <c r="A878" s="944"/>
      <c r="B878" s="1004"/>
      <c r="C878" s="1004"/>
      <c r="D878" s="1005"/>
      <c r="E878" s="1004"/>
      <c r="F878" s="932"/>
      <c r="G878" s="932"/>
    </row>
    <row r="879" s="883" customFormat="1" ht="15.75" customHeight="1" spans="1:7">
      <c r="A879" s="944"/>
      <c r="B879" s="885"/>
      <c r="C879" s="941"/>
      <c r="D879" s="942"/>
      <c r="E879" s="943"/>
      <c r="F879" s="940"/>
      <c r="G879" s="940"/>
    </row>
    <row r="880" s="883" customFormat="1" ht="15.75" customHeight="1" spans="1:7">
      <c r="A880" s="944" t="s">
        <v>581</v>
      </c>
      <c r="B880" s="902" t="s">
        <v>5</v>
      </c>
      <c r="C880" s="902" t="s">
        <v>6</v>
      </c>
      <c r="D880" s="903" t="s">
        <v>7</v>
      </c>
      <c r="E880" s="904" t="s">
        <v>8</v>
      </c>
      <c r="F880" s="904" t="s">
        <v>8</v>
      </c>
      <c r="G880" s="904" t="s">
        <v>582</v>
      </c>
    </row>
    <row r="881" s="883" customFormat="1" ht="15.75" customHeight="1" spans="1:7">
      <c r="A881" s="944"/>
      <c r="B881" s="905"/>
      <c r="C881" s="905"/>
      <c r="D881" s="906"/>
      <c r="E881" s="998" t="s">
        <v>9</v>
      </c>
      <c r="F881" s="904" t="s">
        <v>10</v>
      </c>
      <c r="G881" s="904" t="s">
        <v>11</v>
      </c>
    </row>
    <row r="882" s="883" customFormat="1" ht="15.75" customHeight="1" spans="1:7">
      <c r="A882" s="944"/>
      <c r="B882" s="904"/>
      <c r="C882" s="904"/>
      <c r="D882" s="903" t="s">
        <v>583</v>
      </c>
      <c r="E882" s="926">
        <v>44436</v>
      </c>
      <c r="F882" s="912">
        <f>E882+5</f>
        <v>44441</v>
      </c>
      <c r="G882" s="912">
        <f>F882+42</f>
        <v>44483</v>
      </c>
    </row>
    <row r="883" s="883" customFormat="1" ht="15.75" customHeight="1" spans="1:7">
      <c r="A883" s="944"/>
      <c r="B883" s="904" t="s">
        <v>584</v>
      </c>
      <c r="C883" s="904" t="s">
        <v>585</v>
      </c>
      <c r="D883" s="1007"/>
      <c r="E883" s="926">
        <f t="shared" ref="E883:G886" si="99">E882+7</f>
        <v>44443</v>
      </c>
      <c r="F883" s="926">
        <f t="shared" si="99"/>
        <v>44448</v>
      </c>
      <c r="G883" s="912">
        <f t="shared" si="99"/>
        <v>44490</v>
      </c>
    </row>
    <row r="884" s="883" customFormat="1" ht="15.75" customHeight="1" spans="1:7">
      <c r="A884" s="1068"/>
      <c r="B884" s="904" t="s">
        <v>586</v>
      </c>
      <c r="C884" s="904" t="s">
        <v>587</v>
      </c>
      <c r="D884" s="1007"/>
      <c r="E884" s="926">
        <f t="shared" si="99"/>
        <v>44450</v>
      </c>
      <c r="F884" s="926">
        <f t="shared" si="99"/>
        <v>44455</v>
      </c>
      <c r="G884" s="912">
        <f t="shared" si="99"/>
        <v>44497</v>
      </c>
    </row>
    <row r="885" s="883" customFormat="1" ht="15.75" customHeight="1" spans="1:7">
      <c r="A885" s="944"/>
      <c r="B885" s="904" t="s">
        <v>588</v>
      </c>
      <c r="C885" s="904" t="s">
        <v>589</v>
      </c>
      <c r="D885" s="1007"/>
      <c r="E885" s="926">
        <f t="shared" si="99"/>
        <v>44457</v>
      </c>
      <c r="F885" s="926">
        <f t="shared" si="99"/>
        <v>44462</v>
      </c>
      <c r="G885" s="912">
        <f t="shared" si="99"/>
        <v>44504</v>
      </c>
    </row>
    <row r="886" s="883" customFormat="1" ht="15.75" customHeight="1" spans="1:7">
      <c r="A886" s="944"/>
      <c r="B886" s="904" t="s">
        <v>590</v>
      </c>
      <c r="C886" s="904" t="s">
        <v>591</v>
      </c>
      <c r="D886" s="906"/>
      <c r="E886" s="926">
        <f t="shared" si="99"/>
        <v>44464</v>
      </c>
      <c r="F886" s="926">
        <f t="shared" si="99"/>
        <v>44469</v>
      </c>
      <c r="G886" s="912">
        <f t="shared" si="99"/>
        <v>44511</v>
      </c>
    </row>
    <row r="887" s="883" customFormat="1" ht="15.75" customHeight="1" spans="1:7">
      <c r="A887" s="944"/>
      <c r="B887" s="1004"/>
      <c r="C887" s="1004"/>
      <c r="D887" s="1005"/>
      <c r="E887" s="1004"/>
      <c r="F887" s="932"/>
      <c r="G887" s="932"/>
    </row>
    <row r="888" s="883" customFormat="1" ht="15.75" customHeight="1" spans="1:7">
      <c r="A888" s="944" t="s">
        <v>209</v>
      </c>
      <c r="B888" s="904" t="s">
        <v>5</v>
      </c>
      <c r="C888" s="902" t="s">
        <v>6</v>
      </c>
      <c r="D888" s="903" t="s">
        <v>7</v>
      </c>
      <c r="E888" s="904" t="s">
        <v>8</v>
      </c>
      <c r="F888" s="904" t="s">
        <v>8</v>
      </c>
      <c r="G888" s="904" t="s">
        <v>582</v>
      </c>
    </row>
    <row r="889" s="883" customFormat="1" ht="15.75" customHeight="1" spans="1:7">
      <c r="A889" s="944"/>
      <c r="B889" s="904"/>
      <c r="C889" s="905"/>
      <c r="D889" s="906"/>
      <c r="E889" s="998" t="s">
        <v>9</v>
      </c>
      <c r="F889" s="904" t="s">
        <v>10</v>
      </c>
      <c r="G889" s="904" t="s">
        <v>11</v>
      </c>
    </row>
    <row r="890" s="883" customFormat="1" ht="15.75" customHeight="1" spans="1:7">
      <c r="A890" s="944"/>
      <c r="B890" s="904"/>
      <c r="C890" s="904"/>
      <c r="D890" s="903" t="s">
        <v>592</v>
      </c>
      <c r="E890" s="926">
        <v>44436</v>
      </c>
      <c r="F890" s="912">
        <f>E890+5</f>
        <v>44441</v>
      </c>
      <c r="G890" s="912">
        <f>F890+41</f>
        <v>44482</v>
      </c>
    </row>
    <row r="891" s="883" customFormat="1" ht="15.75" customHeight="1" spans="1:7">
      <c r="A891" s="944"/>
      <c r="B891" s="904" t="s">
        <v>584</v>
      </c>
      <c r="C891" s="904" t="s">
        <v>585</v>
      </c>
      <c r="D891" s="1007"/>
      <c r="E891" s="926">
        <f t="shared" ref="E891:G894" si="100">E890+7</f>
        <v>44443</v>
      </c>
      <c r="F891" s="926">
        <f t="shared" si="100"/>
        <v>44448</v>
      </c>
      <c r="G891" s="912">
        <f t="shared" si="100"/>
        <v>44489</v>
      </c>
    </row>
    <row r="892" s="883" customFormat="1" ht="15.75" customHeight="1" spans="1:7">
      <c r="A892" s="1068"/>
      <c r="B892" s="904" t="s">
        <v>586</v>
      </c>
      <c r="C892" s="904" t="s">
        <v>587</v>
      </c>
      <c r="D892" s="1007"/>
      <c r="E892" s="926">
        <f t="shared" si="100"/>
        <v>44450</v>
      </c>
      <c r="F892" s="926">
        <f t="shared" si="100"/>
        <v>44455</v>
      </c>
      <c r="G892" s="912">
        <f t="shared" si="100"/>
        <v>44496</v>
      </c>
    </row>
    <row r="893" s="883" customFormat="1" ht="15.75" customHeight="1" spans="1:7">
      <c r="A893" s="944"/>
      <c r="B893" s="904" t="s">
        <v>588</v>
      </c>
      <c r="C893" s="904" t="s">
        <v>589</v>
      </c>
      <c r="D893" s="1007"/>
      <c r="E893" s="926">
        <f t="shared" si="100"/>
        <v>44457</v>
      </c>
      <c r="F893" s="926">
        <f t="shared" si="100"/>
        <v>44462</v>
      </c>
      <c r="G893" s="912">
        <f t="shared" si="100"/>
        <v>44503</v>
      </c>
    </row>
    <row r="894" s="883" customFormat="1" ht="15.75" customHeight="1" spans="1:7">
      <c r="A894" s="944"/>
      <c r="B894" s="904" t="s">
        <v>590</v>
      </c>
      <c r="C894" s="904" t="s">
        <v>591</v>
      </c>
      <c r="D894" s="906"/>
      <c r="E894" s="926">
        <f t="shared" si="100"/>
        <v>44464</v>
      </c>
      <c r="F894" s="926">
        <f t="shared" si="100"/>
        <v>44469</v>
      </c>
      <c r="G894" s="912">
        <f t="shared" si="100"/>
        <v>44510</v>
      </c>
    </row>
    <row r="895" s="883" customFormat="1" ht="15.75" customHeight="1" spans="1:7">
      <c r="A895" s="944"/>
      <c r="B895" s="885"/>
      <c r="C895" s="941"/>
      <c r="D895" s="942"/>
      <c r="E895" s="943"/>
      <c r="F895" s="940"/>
      <c r="G895" s="940"/>
    </row>
    <row r="896" s="883" customFormat="1" ht="15.75" customHeight="1" spans="1:7">
      <c r="A896" s="944"/>
      <c r="B896" s="1004"/>
      <c r="C896" s="1004"/>
      <c r="D896" s="1005"/>
      <c r="E896" s="931"/>
      <c r="F896" s="931"/>
      <c r="G896" s="932"/>
    </row>
    <row r="897" s="883" customFormat="1" ht="15.75" customHeight="1" spans="1:7">
      <c r="A897" s="944" t="s">
        <v>593</v>
      </c>
      <c r="B897" s="902" t="s">
        <v>5</v>
      </c>
      <c r="C897" s="902" t="s">
        <v>6</v>
      </c>
      <c r="D897" s="903" t="s">
        <v>7</v>
      </c>
      <c r="E897" s="904" t="s">
        <v>8</v>
      </c>
      <c r="F897" s="904" t="s">
        <v>8</v>
      </c>
      <c r="G897" s="904" t="s">
        <v>594</v>
      </c>
    </row>
    <row r="898" s="883" customFormat="1" ht="15.75" customHeight="1" spans="1:7">
      <c r="A898" s="944"/>
      <c r="B898" s="905"/>
      <c r="C898" s="905"/>
      <c r="D898" s="906"/>
      <c r="E898" s="998" t="s">
        <v>9</v>
      </c>
      <c r="F898" s="904" t="s">
        <v>10</v>
      </c>
      <c r="G898" s="904" t="s">
        <v>11</v>
      </c>
    </row>
    <row r="899" s="883" customFormat="1" ht="15.75" customHeight="1" spans="1:7">
      <c r="A899" s="944"/>
      <c r="B899" s="904"/>
      <c r="C899" s="904"/>
      <c r="D899" s="956" t="s">
        <v>583</v>
      </c>
      <c r="E899" s="926">
        <v>44436</v>
      </c>
      <c r="F899" s="912">
        <f>E899+5</f>
        <v>44441</v>
      </c>
      <c r="G899" s="912">
        <f>F899+39</f>
        <v>44480</v>
      </c>
    </row>
    <row r="900" s="883" customFormat="1" ht="15.75" customHeight="1" spans="1:7">
      <c r="A900" s="944"/>
      <c r="B900" s="904" t="s">
        <v>584</v>
      </c>
      <c r="C900" s="904" t="s">
        <v>585</v>
      </c>
      <c r="D900" s="956"/>
      <c r="E900" s="926">
        <f t="shared" ref="E900:G903" si="101">E899+7</f>
        <v>44443</v>
      </c>
      <c r="F900" s="926">
        <f t="shared" si="101"/>
        <v>44448</v>
      </c>
      <c r="G900" s="912">
        <f t="shared" si="101"/>
        <v>44487</v>
      </c>
    </row>
    <row r="901" s="883" customFormat="1" ht="15.75" customHeight="1" spans="1:7">
      <c r="A901" s="944"/>
      <c r="B901" s="904" t="s">
        <v>586</v>
      </c>
      <c r="C901" s="904" t="s">
        <v>587</v>
      </c>
      <c r="D901" s="956"/>
      <c r="E901" s="926">
        <f t="shared" si="101"/>
        <v>44450</v>
      </c>
      <c r="F901" s="926">
        <f t="shared" si="101"/>
        <v>44455</v>
      </c>
      <c r="G901" s="912">
        <f t="shared" si="101"/>
        <v>44494</v>
      </c>
    </row>
    <row r="902" s="883" customFormat="1" ht="15.75" customHeight="1" spans="1:7">
      <c r="A902" s="944"/>
      <c r="B902" s="904" t="s">
        <v>588</v>
      </c>
      <c r="C902" s="904" t="s">
        <v>589</v>
      </c>
      <c r="D902" s="956"/>
      <c r="E902" s="926">
        <f t="shared" si="101"/>
        <v>44457</v>
      </c>
      <c r="F902" s="926">
        <f t="shared" si="101"/>
        <v>44462</v>
      </c>
      <c r="G902" s="912">
        <f t="shared" si="101"/>
        <v>44501</v>
      </c>
    </row>
    <row r="903" s="883" customFormat="1" ht="15.75" customHeight="1" spans="1:7">
      <c r="A903" s="944"/>
      <c r="B903" s="904" t="s">
        <v>590</v>
      </c>
      <c r="C903" s="904" t="s">
        <v>591</v>
      </c>
      <c r="D903" s="956"/>
      <c r="E903" s="926">
        <f t="shared" si="101"/>
        <v>44464</v>
      </c>
      <c r="F903" s="926">
        <f t="shared" si="101"/>
        <v>44469</v>
      </c>
      <c r="G903" s="912">
        <f t="shared" si="101"/>
        <v>44508</v>
      </c>
    </row>
    <row r="904" s="883" customFormat="1" ht="15.75" customHeight="1" spans="1:7">
      <c r="A904" s="944"/>
      <c r="B904" s="1004"/>
      <c r="C904" s="1004"/>
      <c r="D904" s="1005"/>
      <c r="E904" s="1004"/>
      <c r="F904" s="932"/>
      <c r="G904" s="932"/>
    </row>
    <row r="905" s="883" customFormat="1" ht="15.75" customHeight="1" spans="1:7">
      <c r="A905" s="944"/>
      <c r="B905" s="904" t="s">
        <v>5</v>
      </c>
      <c r="C905" s="902" t="s">
        <v>6</v>
      </c>
      <c r="D905" s="903" t="s">
        <v>7</v>
      </c>
      <c r="E905" s="904" t="s">
        <v>8</v>
      </c>
      <c r="F905" s="904" t="s">
        <v>8</v>
      </c>
      <c r="G905" s="904" t="s">
        <v>594</v>
      </c>
    </row>
    <row r="906" s="883" customFormat="1" ht="15.75" customHeight="1" spans="1:7">
      <c r="A906" s="944"/>
      <c r="B906" s="904"/>
      <c r="C906" s="905"/>
      <c r="D906" s="906"/>
      <c r="E906" s="998" t="s">
        <v>9</v>
      </c>
      <c r="F906" s="904" t="s">
        <v>10</v>
      </c>
      <c r="G906" s="904" t="s">
        <v>11</v>
      </c>
    </row>
    <row r="907" s="883" customFormat="1" ht="15.75" customHeight="1" spans="1:7">
      <c r="A907" s="944"/>
      <c r="B907" s="904"/>
      <c r="C907" s="904"/>
      <c r="D907" s="956" t="s">
        <v>592</v>
      </c>
      <c r="E907" s="926">
        <v>44436</v>
      </c>
      <c r="F907" s="912">
        <f>E907+5</f>
        <v>44441</v>
      </c>
      <c r="G907" s="912">
        <f>F907+38</f>
        <v>44479</v>
      </c>
    </row>
    <row r="908" s="883" customFormat="1" ht="15.75" customHeight="1" spans="1:7">
      <c r="A908" s="944"/>
      <c r="B908" s="904" t="s">
        <v>584</v>
      </c>
      <c r="C908" s="904" t="s">
        <v>585</v>
      </c>
      <c r="D908" s="956"/>
      <c r="E908" s="926">
        <f t="shared" ref="E908:G911" si="102">E907+7</f>
        <v>44443</v>
      </c>
      <c r="F908" s="926">
        <f t="shared" si="102"/>
        <v>44448</v>
      </c>
      <c r="G908" s="912">
        <f t="shared" si="102"/>
        <v>44486</v>
      </c>
    </row>
    <row r="909" s="883" customFormat="1" ht="15.75" customHeight="1" spans="1:7">
      <c r="A909" s="944"/>
      <c r="B909" s="904" t="s">
        <v>586</v>
      </c>
      <c r="C909" s="904" t="s">
        <v>587</v>
      </c>
      <c r="D909" s="956"/>
      <c r="E909" s="926">
        <f t="shared" si="102"/>
        <v>44450</v>
      </c>
      <c r="F909" s="926">
        <f t="shared" si="102"/>
        <v>44455</v>
      </c>
      <c r="G909" s="912">
        <f t="shared" si="102"/>
        <v>44493</v>
      </c>
    </row>
    <row r="910" s="883" customFormat="1" ht="15.75" customHeight="1" spans="1:7">
      <c r="A910" s="944" t="s">
        <v>209</v>
      </c>
      <c r="B910" s="904" t="s">
        <v>588</v>
      </c>
      <c r="C910" s="904" t="s">
        <v>589</v>
      </c>
      <c r="D910" s="956"/>
      <c r="E910" s="926">
        <f t="shared" si="102"/>
        <v>44457</v>
      </c>
      <c r="F910" s="926">
        <f t="shared" si="102"/>
        <v>44462</v>
      </c>
      <c r="G910" s="912">
        <f t="shared" si="102"/>
        <v>44500</v>
      </c>
    </row>
    <row r="911" s="883" customFormat="1" ht="15.75" customHeight="1" spans="1:7">
      <c r="A911" s="944"/>
      <c r="B911" s="904" t="s">
        <v>590</v>
      </c>
      <c r="C911" s="904" t="s">
        <v>591</v>
      </c>
      <c r="D911" s="956"/>
      <c r="E911" s="926">
        <f t="shared" si="102"/>
        <v>44464</v>
      </c>
      <c r="F911" s="926">
        <f t="shared" si="102"/>
        <v>44469</v>
      </c>
      <c r="G911" s="912">
        <f t="shared" si="102"/>
        <v>44507</v>
      </c>
    </row>
    <row r="912" s="883" customFormat="1" ht="15.75" customHeight="1" spans="1:7">
      <c r="A912" s="944"/>
      <c r="B912" s="1004"/>
      <c r="C912" s="1004"/>
      <c r="D912" s="1005"/>
      <c r="E912" s="931"/>
      <c r="F912" s="931"/>
      <c r="G912" s="932"/>
    </row>
    <row r="913" s="883" customFormat="1" ht="15.75" customHeight="1" spans="1:7">
      <c r="A913" s="944"/>
      <c r="B913" s="902" t="s">
        <v>5</v>
      </c>
      <c r="C913" s="902" t="s">
        <v>6</v>
      </c>
      <c r="D913" s="903" t="s">
        <v>7</v>
      </c>
      <c r="E913" s="904" t="s">
        <v>8</v>
      </c>
      <c r="F913" s="904" t="s">
        <v>8</v>
      </c>
      <c r="G913" s="904" t="s">
        <v>595</v>
      </c>
    </row>
    <row r="914" s="883" customFormat="1" ht="15.75" customHeight="1" spans="1:7">
      <c r="A914" s="944" t="s">
        <v>596</v>
      </c>
      <c r="B914" s="905"/>
      <c r="C914" s="905"/>
      <c r="D914" s="906"/>
      <c r="E914" s="998" t="s">
        <v>9</v>
      </c>
      <c r="F914" s="904" t="s">
        <v>10</v>
      </c>
      <c r="G914" s="904" t="s">
        <v>11</v>
      </c>
    </row>
    <row r="915" s="883" customFormat="1" ht="15.75" customHeight="1" spans="1:7">
      <c r="A915" s="944"/>
      <c r="B915" s="904"/>
      <c r="C915" s="904"/>
      <c r="D915" s="956" t="s">
        <v>583</v>
      </c>
      <c r="E915" s="926">
        <v>44436</v>
      </c>
      <c r="F915" s="912">
        <f>E915+5</f>
        <v>44441</v>
      </c>
      <c r="G915" s="912">
        <f>F915+33</f>
        <v>44474</v>
      </c>
    </row>
    <row r="916" s="883" customFormat="1" ht="15.75" customHeight="1" spans="1:7">
      <c r="A916" s="944"/>
      <c r="B916" s="904" t="s">
        <v>584</v>
      </c>
      <c r="C916" s="904" t="s">
        <v>585</v>
      </c>
      <c r="D916" s="956"/>
      <c r="E916" s="926">
        <f t="shared" ref="E916:G919" si="103">E915+7</f>
        <v>44443</v>
      </c>
      <c r="F916" s="926">
        <f t="shared" si="103"/>
        <v>44448</v>
      </c>
      <c r="G916" s="912">
        <f t="shared" si="103"/>
        <v>44481</v>
      </c>
    </row>
    <row r="917" s="883" customFormat="1" ht="15.75" customHeight="1" spans="1:7">
      <c r="A917" s="944"/>
      <c r="B917" s="904" t="s">
        <v>586</v>
      </c>
      <c r="C917" s="904" t="s">
        <v>587</v>
      </c>
      <c r="D917" s="956"/>
      <c r="E917" s="926">
        <f t="shared" si="103"/>
        <v>44450</v>
      </c>
      <c r="F917" s="926">
        <f t="shared" si="103"/>
        <v>44455</v>
      </c>
      <c r="G917" s="912">
        <f t="shared" si="103"/>
        <v>44488</v>
      </c>
    </row>
    <row r="918" s="883" customFormat="1" ht="15.75" customHeight="1" spans="1:7">
      <c r="A918" s="944"/>
      <c r="B918" s="904" t="s">
        <v>588</v>
      </c>
      <c r="C918" s="904" t="s">
        <v>589</v>
      </c>
      <c r="D918" s="956"/>
      <c r="E918" s="926">
        <f t="shared" si="103"/>
        <v>44457</v>
      </c>
      <c r="F918" s="926">
        <f t="shared" si="103"/>
        <v>44462</v>
      </c>
      <c r="G918" s="912">
        <f t="shared" si="103"/>
        <v>44495</v>
      </c>
    </row>
    <row r="919" s="883" customFormat="1" ht="15.75" customHeight="1" spans="1:7">
      <c r="A919" s="944"/>
      <c r="B919" s="904" t="s">
        <v>590</v>
      </c>
      <c r="C919" s="904" t="s">
        <v>591</v>
      </c>
      <c r="D919" s="956"/>
      <c r="E919" s="926">
        <f t="shared" si="103"/>
        <v>44464</v>
      </c>
      <c r="F919" s="926">
        <f t="shared" si="103"/>
        <v>44469</v>
      </c>
      <c r="G919" s="912">
        <f t="shared" si="103"/>
        <v>44502</v>
      </c>
    </row>
    <row r="920" s="883" customFormat="1" ht="15.75" customHeight="1" spans="1:7">
      <c r="A920" s="944"/>
      <c r="B920" s="1004"/>
      <c r="C920" s="1004"/>
      <c r="D920" s="1005"/>
      <c r="E920" s="931"/>
      <c r="F920" s="931"/>
      <c r="G920" s="931"/>
    </row>
    <row r="921" s="883" customFormat="1" ht="15.75" customHeight="1" spans="1:7">
      <c r="A921" s="944"/>
      <c r="B921" s="902" t="s">
        <v>5</v>
      </c>
      <c r="C921" s="902" t="s">
        <v>6</v>
      </c>
      <c r="D921" s="910" t="s">
        <v>7</v>
      </c>
      <c r="E921" s="904" t="s">
        <v>8</v>
      </c>
      <c r="F921" s="904" t="s">
        <v>8</v>
      </c>
      <c r="G921" s="904" t="s">
        <v>595</v>
      </c>
    </row>
    <row r="922" s="883" customFormat="1" ht="15.75" customHeight="1" spans="1:7">
      <c r="A922" s="944"/>
      <c r="B922" s="905"/>
      <c r="C922" s="905"/>
      <c r="D922" s="917"/>
      <c r="E922" s="998" t="s">
        <v>9</v>
      </c>
      <c r="F922" s="904" t="s">
        <v>10</v>
      </c>
      <c r="G922" s="904" t="s">
        <v>11</v>
      </c>
    </row>
    <row r="923" s="883" customFormat="1" ht="15.75" customHeight="1" spans="1:7">
      <c r="A923" s="944"/>
      <c r="B923" s="904"/>
      <c r="C923" s="904"/>
      <c r="D923" s="903" t="s">
        <v>592</v>
      </c>
      <c r="E923" s="926">
        <v>44436</v>
      </c>
      <c r="F923" s="912">
        <f>E923+5</f>
        <v>44441</v>
      </c>
      <c r="G923" s="912">
        <f>F923+32</f>
        <v>44473</v>
      </c>
    </row>
    <row r="924" s="883" customFormat="1" ht="15.75" customHeight="1" spans="1:7">
      <c r="A924" s="944"/>
      <c r="B924" s="904" t="s">
        <v>584</v>
      </c>
      <c r="C924" s="904" t="s">
        <v>585</v>
      </c>
      <c r="D924" s="1007"/>
      <c r="E924" s="926">
        <f t="shared" ref="E924:G927" si="104">E923+7</f>
        <v>44443</v>
      </c>
      <c r="F924" s="926">
        <f t="shared" si="104"/>
        <v>44448</v>
      </c>
      <c r="G924" s="912">
        <f t="shared" si="104"/>
        <v>44480</v>
      </c>
    </row>
    <row r="925" s="883" customFormat="1" ht="15.75" customHeight="1" spans="1:7">
      <c r="A925" s="944"/>
      <c r="B925" s="904" t="s">
        <v>586</v>
      </c>
      <c r="C925" s="904" t="s">
        <v>587</v>
      </c>
      <c r="D925" s="1007"/>
      <c r="E925" s="926">
        <f t="shared" si="104"/>
        <v>44450</v>
      </c>
      <c r="F925" s="926">
        <f t="shared" si="104"/>
        <v>44455</v>
      </c>
      <c r="G925" s="912">
        <f t="shared" si="104"/>
        <v>44487</v>
      </c>
    </row>
    <row r="926" s="883" customFormat="1" ht="15.75" customHeight="1" spans="1:7">
      <c r="A926" s="944" t="s">
        <v>209</v>
      </c>
      <c r="B926" s="904" t="s">
        <v>588</v>
      </c>
      <c r="C926" s="904" t="s">
        <v>589</v>
      </c>
      <c r="D926" s="1007"/>
      <c r="E926" s="926">
        <f t="shared" si="104"/>
        <v>44457</v>
      </c>
      <c r="F926" s="926">
        <f t="shared" si="104"/>
        <v>44462</v>
      </c>
      <c r="G926" s="912">
        <f t="shared" si="104"/>
        <v>44494</v>
      </c>
    </row>
    <row r="927" s="883" customFormat="1" ht="15.75" customHeight="1" spans="1:7">
      <c r="A927" s="944"/>
      <c r="B927" s="904" t="s">
        <v>590</v>
      </c>
      <c r="C927" s="904" t="s">
        <v>591</v>
      </c>
      <c r="D927" s="906"/>
      <c r="E927" s="926">
        <f t="shared" si="104"/>
        <v>44464</v>
      </c>
      <c r="F927" s="926">
        <f t="shared" si="104"/>
        <v>44469</v>
      </c>
      <c r="G927" s="912">
        <f t="shared" si="104"/>
        <v>44501</v>
      </c>
    </row>
    <row r="928" s="883" customFormat="1" ht="15.75" customHeight="1" spans="1:7">
      <c r="A928" s="944"/>
      <c r="B928" s="885"/>
      <c r="C928" s="941"/>
      <c r="D928" s="942"/>
      <c r="E928" s="943"/>
      <c r="F928" s="940"/>
      <c r="G928" s="940"/>
    </row>
    <row r="929" s="883" customFormat="1" ht="15.75" customHeight="1" spans="1:7">
      <c r="A929" s="944" t="s">
        <v>597</v>
      </c>
      <c r="B929" s="902" t="s">
        <v>5</v>
      </c>
      <c r="C929" s="1088" t="s">
        <v>6</v>
      </c>
      <c r="D929" s="910" t="s">
        <v>7</v>
      </c>
      <c r="E929" s="904" t="s">
        <v>8</v>
      </c>
      <c r="F929" s="904" t="s">
        <v>8</v>
      </c>
      <c r="G929" s="904" t="s">
        <v>598</v>
      </c>
    </row>
    <row r="930" s="883" customFormat="1" ht="15.75" customHeight="1" spans="1:7">
      <c r="A930" s="944"/>
      <c r="B930" s="905"/>
      <c r="C930" s="1089"/>
      <c r="D930" s="917"/>
      <c r="E930" s="998" t="s">
        <v>9</v>
      </c>
      <c r="F930" s="904" t="s">
        <v>10</v>
      </c>
      <c r="G930" s="904" t="s">
        <v>11</v>
      </c>
    </row>
    <row r="931" s="883" customFormat="1" ht="15.75" customHeight="1" spans="1:7">
      <c r="A931" s="944"/>
      <c r="B931" s="904"/>
      <c r="C931" s="904"/>
      <c r="D931" s="903" t="s">
        <v>583</v>
      </c>
      <c r="E931" s="926">
        <v>44436</v>
      </c>
      <c r="F931" s="912">
        <f>E931+5</f>
        <v>44441</v>
      </c>
      <c r="G931" s="912">
        <f>F931+37</f>
        <v>44478</v>
      </c>
    </row>
    <row r="932" s="883" customFormat="1" ht="15.75" customHeight="1" spans="1:7">
      <c r="A932" s="944"/>
      <c r="B932" s="904" t="s">
        <v>584</v>
      </c>
      <c r="C932" s="904" t="s">
        <v>585</v>
      </c>
      <c r="D932" s="1007"/>
      <c r="E932" s="926">
        <f t="shared" ref="E932:G935" si="105">E931+7</f>
        <v>44443</v>
      </c>
      <c r="F932" s="926">
        <f t="shared" si="105"/>
        <v>44448</v>
      </c>
      <c r="G932" s="912">
        <f t="shared" si="105"/>
        <v>44485</v>
      </c>
    </row>
    <row r="933" s="883" customFormat="1" ht="15.75" customHeight="1" spans="1:7">
      <c r="A933" s="944"/>
      <c r="B933" s="904" t="s">
        <v>586</v>
      </c>
      <c r="C933" s="904" t="s">
        <v>587</v>
      </c>
      <c r="D933" s="1007"/>
      <c r="E933" s="926">
        <f t="shared" si="105"/>
        <v>44450</v>
      </c>
      <c r="F933" s="926">
        <f t="shared" si="105"/>
        <v>44455</v>
      </c>
      <c r="G933" s="912">
        <f t="shared" si="105"/>
        <v>44492</v>
      </c>
    </row>
    <row r="934" s="883" customFormat="1" ht="15.75" customHeight="1" spans="1:7">
      <c r="A934" s="944"/>
      <c r="B934" s="904" t="s">
        <v>588</v>
      </c>
      <c r="C934" s="904" t="s">
        <v>589</v>
      </c>
      <c r="D934" s="1007"/>
      <c r="E934" s="926">
        <f t="shared" si="105"/>
        <v>44457</v>
      </c>
      <c r="F934" s="926">
        <f t="shared" si="105"/>
        <v>44462</v>
      </c>
      <c r="G934" s="912">
        <f t="shared" si="105"/>
        <v>44499</v>
      </c>
    </row>
    <row r="935" s="883" customFormat="1" ht="15.75" customHeight="1" spans="1:7">
      <c r="A935" s="944"/>
      <c r="B935" s="904" t="s">
        <v>590</v>
      </c>
      <c r="C935" s="904" t="s">
        <v>591</v>
      </c>
      <c r="D935" s="906"/>
      <c r="E935" s="926">
        <f t="shared" si="105"/>
        <v>44464</v>
      </c>
      <c r="F935" s="926">
        <f t="shared" si="105"/>
        <v>44469</v>
      </c>
      <c r="G935" s="912">
        <f t="shared" si="105"/>
        <v>44506</v>
      </c>
    </row>
    <row r="936" s="883" customFormat="1" ht="15.75" customHeight="1" spans="1:7">
      <c r="A936" s="944"/>
      <c r="B936" s="1004"/>
      <c r="C936" s="1004"/>
      <c r="D936" s="1017"/>
      <c r="E936" s="1004"/>
      <c r="F936" s="932"/>
      <c r="G936" s="932"/>
    </row>
    <row r="937" s="883" customFormat="1" ht="15.75" customHeight="1" spans="1:7">
      <c r="A937" s="944"/>
      <c r="B937" s="885"/>
      <c r="C937" s="941"/>
      <c r="D937" s="942"/>
      <c r="E937" s="943"/>
      <c r="F937" s="940"/>
      <c r="G937" s="940"/>
    </row>
    <row r="938" s="883" customFormat="1" ht="15.75" customHeight="1" spans="1:7">
      <c r="A938" s="944" t="s">
        <v>599</v>
      </c>
      <c r="B938" s="902" t="s">
        <v>5</v>
      </c>
      <c r="C938" s="1088" t="s">
        <v>6</v>
      </c>
      <c r="D938" s="910" t="s">
        <v>7</v>
      </c>
      <c r="E938" s="904" t="s">
        <v>8</v>
      </c>
      <c r="F938" s="904" t="s">
        <v>8</v>
      </c>
      <c r="G938" s="904" t="s">
        <v>600</v>
      </c>
    </row>
    <row r="939" s="883" customFormat="1" ht="15.75" customHeight="1" spans="1:7">
      <c r="A939" s="944"/>
      <c r="B939" s="905"/>
      <c r="C939" s="1089"/>
      <c r="D939" s="917"/>
      <c r="E939" s="998" t="s">
        <v>9</v>
      </c>
      <c r="F939" s="904" t="s">
        <v>10</v>
      </c>
      <c r="G939" s="904" t="s">
        <v>11</v>
      </c>
    </row>
    <row r="940" s="883" customFormat="1" ht="15.75" customHeight="1" spans="1:7">
      <c r="A940" s="944"/>
      <c r="B940" s="904" t="s">
        <v>601</v>
      </c>
      <c r="C940" s="904" t="s">
        <v>48</v>
      </c>
      <c r="D940" s="903" t="s">
        <v>602</v>
      </c>
      <c r="E940" s="926">
        <v>44436</v>
      </c>
      <c r="F940" s="912">
        <f>E940+5</f>
        <v>44441</v>
      </c>
      <c r="G940" s="912">
        <f>F940+34</f>
        <v>44475</v>
      </c>
    </row>
    <row r="941" s="883" customFormat="1" ht="15.75" customHeight="1" spans="1:7">
      <c r="A941" s="944"/>
      <c r="B941" s="904" t="s">
        <v>584</v>
      </c>
      <c r="C941" s="904" t="s">
        <v>50</v>
      </c>
      <c r="D941" s="1007"/>
      <c r="E941" s="926">
        <f t="shared" ref="E941:G943" si="106">E940+7</f>
        <v>44443</v>
      </c>
      <c r="F941" s="926">
        <f t="shared" si="106"/>
        <v>44448</v>
      </c>
      <c r="G941" s="912">
        <f t="shared" si="106"/>
        <v>44482</v>
      </c>
    </row>
    <row r="942" s="883" customFormat="1" ht="15.75" customHeight="1" spans="1:7">
      <c r="A942" s="944"/>
      <c r="B942" s="904" t="s">
        <v>586</v>
      </c>
      <c r="C942" s="904" t="s">
        <v>52</v>
      </c>
      <c r="D942" s="1007"/>
      <c r="E942" s="926">
        <f t="shared" si="106"/>
        <v>44450</v>
      </c>
      <c r="F942" s="926">
        <f t="shared" si="106"/>
        <v>44455</v>
      </c>
      <c r="G942" s="912">
        <f t="shared" si="106"/>
        <v>44489</v>
      </c>
    </row>
    <row r="943" s="883" customFormat="1" ht="15.75" customHeight="1" spans="1:7">
      <c r="A943" s="944"/>
      <c r="B943" s="904" t="s">
        <v>588</v>
      </c>
      <c r="C943" s="904" t="s">
        <v>54</v>
      </c>
      <c r="D943" s="1007"/>
      <c r="E943" s="926">
        <f t="shared" si="106"/>
        <v>44457</v>
      </c>
      <c r="F943" s="926">
        <f t="shared" si="106"/>
        <v>44462</v>
      </c>
      <c r="G943" s="912">
        <f t="shared" si="106"/>
        <v>44496</v>
      </c>
    </row>
    <row r="944" s="883" customFormat="1" ht="15.75" customHeight="1" spans="1:7">
      <c r="A944" s="944"/>
      <c r="B944" s="904" t="s">
        <v>590</v>
      </c>
      <c r="C944" s="904" t="s">
        <v>603</v>
      </c>
      <c r="D944" s="906"/>
      <c r="E944" s="926">
        <f>E943+8</f>
        <v>44465</v>
      </c>
      <c r="F944" s="926">
        <f>F943+7</f>
        <v>44469</v>
      </c>
      <c r="G944" s="912">
        <f>G943+7</f>
        <v>44503</v>
      </c>
    </row>
    <row r="945" s="883" customFormat="1" ht="15.75" customHeight="1" spans="1:7">
      <c r="A945" s="944"/>
      <c r="B945" s="1004"/>
      <c r="C945" s="1004"/>
      <c r="D945" s="1005"/>
      <c r="E945" s="1004"/>
      <c r="F945" s="932"/>
      <c r="G945" s="932"/>
    </row>
    <row r="946" s="883" customFormat="1" ht="15.75" customHeight="1" spans="1:7">
      <c r="A946" s="944"/>
      <c r="B946" s="885"/>
      <c r="C946" s="941"/>
      <c r="D946" s="942"/>
      <c r="E946" s="943"/>
      <c r="F946" s="940"/>
      <c r="G946" s="940"/>
    </row>
    <row r="947" s="883" customFormat="1" ht="15.75" customHeight="1" spans="1:7">
      <c r="A947" s="944" t="s">
        <v>604</v>
      </c>
      <c r="B947" s="920" t="s">
        <v>5</v>
      </c>
      <c r="C947" s="1088" t="s">
        <v>6</v>
      </c>
      <c r="D947" s="910" t="s">
        <v>7</v>
      </c>
      <c r="E947" s="904" t="s">
        <v>8</v>
      </c>
      <c r="F947" s="904" t="s">
        <v>8</v>
      </c>
      <c r="G947" s="904" t="s">
        <v>604</v>
      </c>
    </row>
    <row r="948" s="883" customFormat="1" ht="15.75" customHeight="1" spans="1:7">
      <c r="A948" s="944"/>
      <c r="B948" s="922"/>
      <c r="C948" s="1089"/>
      <c r="D948" s="917"/>
      <c r="E948" s="998" t="s">
        <v>9</v>
      </c>
      <c r="F948" s="904" t="s">
        <v>10</v>
      </c>
      <c r="G948" s="904" t="s">
        <v>11</v>
      </c>
    </row>
    <row r="949" s="883" customFormat="1" ht="15.75" customHeight="1" spans="1:7">
      <c r="A949" s="944"/>
      <c r="B949" s="908" t="s">
        <v>605</v>
      </c>
      <c r="C949" s="908" t="s">
        <v>606</v>
      </c>
      <c r="D949" s="903" t="s">
        <v>607</v>
      </c>
      <c r="E949" s="912">
        <v>44437</v>
      </c>
      <c r="F949" s="912">
        <f>E949+4</f>
        <v>44441</v>
      </c>
      <c r="G949" s="912">
        <f>F949+27</f>
        <v>44468</v>
      </c>
    </row>
    <row r="950" s="883" customFormat="1" ht="15.75" customHeight="1" spans="1:7">
      <c r="A950" s="944"/>
      <c r="B950" s="908" t="s">
        <v>608</v>
      </c>
      <c r="C950" s="908" t="s">
        <v>445</v>
      </c>
      <c r="D950" s="1056"/>
      <c r="E950" s="912">
        <f t="shared" ref="E950:G953" si="107">E949+7</f>
        <v>44444</v>
      </c>
      <c r="F950" s="912">
        <f t="shared" si="107"/>
        <v>44448</v>
      </c>
      <c r="G950" s="912">
        <f t="shared" si="107"/>
        <v>44475</v>
      </c>
    </row>
    <row r="951" s="883" customFormat="1" ht="15.75" customHeight="1" spans="1:7">
      <c r="A951" s="944"/>
      <c r="B951" s="908" t="s">
        <v>609</v>
      </c>
      <c r="C951" s="908" t="s">
        <v>447</v>
      </c>
      <c r="D951" s="1056"/>
      <c r="E951" s="912">
        <f t="shared" si="107"/>
        <v>44451</v>
      </c>
      <c r="F951" s="912">
        <f t="shared" si="107"/>
        <v>44455</v>
      </c>
      <c r="G951" s="912">
        <f t="shared" si="107"/>
        <v>44482</v>
      </c>
    </row>
    <row r="952" s="883" customFormat="1" ht="15.75" customHeight="1" spans="1:7">
      <c r="A952" s="944"/>
      <c r="B952" s="908" t="s">
        <v>610</v>
      </c>
      <c r="C952" s="908" t="s">
        <v>448</v>
      </c>
      <c r="D952" s="1056"/>
      <c r="E952" s="912">
        <f t="shared" si="107"/>
        <v>44458</v>
      </c>
      <c r="F952" s="912">
        <f t="shared" si="107"/>
        <v>44462</v>
      </c>
      <c r="G952" s="912">
        <f t="shared" si="107"/>
        <v>44489</v>
      </c>
    </row>
    <row r="953" s="883" customFormat="1" ht="15.75" customHeight="1" spans="1:7">
      <c r="A953" s="944"/>
      <c r="B953" s="908" t="s">
        <v>611</v>
      </c>
      <c r="C953" s="908" t="s">
        <v>449</v>
      </c>
      <c r="D953" s="1057"/>
      <c r="E953" s="912">
        <f t="shared" si="107"/>
        <v>44465</v>
      </c>
      <c r="F953" s="912">
        <f t="shared" si="107"/>
        <v>44469</v>
      </c>
      <c r="G953" s="912">
        <f t="shared" si="107"/>
        <v>44496</v>
      </c>
    </row>
    <row r="954" s="883" customFormat="1" ht="15.75" customHeight="1" spans="1:7">
      <c r="A954" s="944"/>
      <c r="B954" s="1004"/>
      <c r="C954" s="1004"/>
      <c r="D954" s="967"/>
      <c r="E954" s="932"/>
      <c r="F954" s="932"/>
      <c r="G954" s="932"/>
    </row>
    <row r="955" s="883" customFormat="1" ht="15.75" customHeight="1" spans="1:7">
      <c r="A955" s="944"/>
      <c r="B955" s="902" t="s">
        <v>5</v>
      </c>
      <c r="C955" s="1088" t="s">
        <v>6</v>
      </c>
      <c r="D955" s="910" t="s">
        <v>7</v>
      </c>
      <c r="E955" s="904" t="s">
        <v>8</v>
      </c>
      <c r="F955" s="904" t="s">
        <v>8</v>
      </c>
      <c r="G955" s="904" t="s">
        <v>604</v>
      </c>
    </row>
    <row r="956" s="883" customFormat="1" ht="15.75" customHeight="1" spans="1:7">
      <c r="A956" s="944"/>
      <c r="B956" s="905"/>
      <c r="C956" s="1089"/>
      <c r="D956" s="917"/>
      <c r="E956" s="998" t="s">
        <v>9</v>
      </c>
      <c r="F956" s="904" t="s">
        <v>10</v>
      </c>
      <c r="G956" s="904" t="s">
        <v>11</v>
      </c>
    </row>
    <row r="957" s="883" customFormat="1" ht="15.75" customHeight="1" spans="1:7">
      <c r="A957" s="944"/>
      <c r="B957" s="1030" t="s">
        <v>612</v>
      </c>
      <c r="C957" s="1090" t="s">
        <v>613</v>
      </c>
      <c r="D957" s="1091" t="s">
        <v>614</v>
      </c>
      <c r="E957" s="912">
        <v>44432</v>
      </c>
      <c r="F957" s="912">
        <f>E957+5</f>
        <v>44437</v>
      </c>
      <c r="G957" s="912">
        <f>F957+28</f>
        <v>44465</v>
      </c>
    </row>
    <row r="958" s="883" customFormat="1" ht="15.75" customHeight="1" spans="1:7">
      <c r="A958" s="944"/>
      <c r="B958" s="908" t="s">
        <v>615</v>
      </c>
      <c r="C958" s="1090" t="s">
        <v>428</v>
      </c>
      <c r="D958" s="1092"/>
      <c r="E958" s="912">
        <f t="shared" ref="E958:G961" si="108">E957+7</f>
        <v>44439</v>
      </c>
      <c r="F958" s="912">
        <f t="shared" si="108"/>
        <v>44444</v>
      </c>
      <c r="G958" s="912">
        <f t="shared" si="108"/>
        <v>44472</v>
      </c>
    </row>
    <row r="959" s="883" customFormat="1" ht="15.75" customHeight="1" spans="1:7">
      <c r="A959" s="944"/>
      <c r="B959" s="908" t="s">
        <v>616</v>
      </c>
      <c r="C959" s="1090" t="s">
        <v>617</v>
      </c>
      <c r="D959" s="1092"/>
      <c r="E959" s="912">
        <f t="shared" si="108"/>
        <v>44446</v>
      </c>
      <c r="F959" s="912">
        <f t="shared" si="108"/>
        <v>44451</v>
      </c>
      <c r="G959" s="912">
        <f t="shared" si="108"/>
        <v>44479</v>
      </c>
    </row>
    <row r="960" s="883" customFormat="1" ht="15.75" customHeight="1" spans="1:7">
      <c r="A960" s="944"/>
      <c r="B960" s="908" t="s">
        <v>618</v>
      </c>
      <c r="C960" s="1093" t="s">
        <v>619</v>
      </c>
      <c r="D960" s="1092"/>
      <c r="E960" s="912">
        <f t="shared" si="108"/>
        <v>44453</v>
      </c>
      <c r="F960" s="912">
        <f t="shared" si="108"/>
        <v>44458</v>
      </c>
      <c r="G960" s="912">
        <f t="shared" si="108"/>
        <v>44486</v>
      </c>
    </row>
    <row r="961" s="883" customFormat="1" ht="15.75" customHeight="1" spans="1:7">
      <c r="A961" s="944"/>
      <c r="B961" s="908" t="s">
        <v>620</v>
      </c>
      <c r="C961" s="908" t="s">
        <v>621</v>
      </c>
      <c r="D961" s="1094"/>
      <c r="E961" s="912">
        <f t="shared" si="108"/>
        <v>44460</v>
      </c>
      <c r="F961" s="912">
        <f t="shared" si="108"/>
        <v>44465</v>
      </c>
      <c r="G961" s="912">
        <f t="shared" si="108"/>
        <v>44493</v>
      </c>
    </row>
    <row r="962" s="883" customFormat="1" ht="15.75" customHeight="1" spans="1:7">
      <c r="A962" s="944"/>
      <c r="B962" s="1004"/>
      <c r="C962" s="1095"/>
      <c r="D962" s="967"/>
      <c r="E962" s="932"/>
      <c r="F962" s="932"/>
      <c r="G962" s="932"/>
    </row>
    <row r="963" s="883" customFormat="1" ht="15.75" customHeight="1" spans="1:7">
      <c r="A963" s="944"/>
      <c r="B963" s="1004"/>
      <c r="C963" s="1004"/>
      <c r="D963" s="967"/>
      <c r="E963" s="932"/>
      <c r="F963" s="932"/>
      <c r="G963" s="932"/>
    </row>
    <row r="964" s="883" customFormat="1" ht="15.75" customHeight="1" spans="1:7">
      <c r="A964" s="944"/>
      <c r="B964" s="885"/>
      <c r="C964" s="941"/>
      <c r="D964" s="942"/>
      <c r="E964" s="943"/>
      <c r="F964" s="940"/>
      <c r="G964" s="940"/>
    </row>
    <row r="965" s="883" customFormat="1" ht="15.75" customHeight="1" spans="1:7">
      <c r="A965" s="944"/>
      <c r="B965" s="1004"/>
      <c r="C965" s="1004"/>
      <c r="D965" s="1005"/>
      <c r="E965" s="1004"/>
      <c r="F965" s="932"/>
      <c r="G965" s="932"/>
    </row>
    <row r="966" s="883" customFormat="1" ht="15.75" customHeight="1" spans="1:7">
      <c r="A966" s="944" t="s">
        <v>622</v>
      </c>
      <c r="B966" s="902" t="s">
        <v>5</v>
      </c>
      <c r="C966" s="1088" t="s">
        <v>6</v>
      </c>
      <c r="D966" s="910" t="s">
        <v>7</v>
      </c>
      <c r="E966" s="904" t="s">
        <v>8</v>
      </c>
      <c r="F966" s="904" t="s">
        <v>8</v>
      </c>
      <c r="G966" s="904" t="s">
        <v>623</v>
      </c>
    </row>
    <row r="967" s="883" customFormat="1" ht="15.75" customHeight="1" spans="1:7">
      <c r="A967" s="944"/>
      <c r="B967" s="905"/>
      <c r="C967" s="1089"/>
      <c r="D967" s="917"/>
      <c r="E967" s="998" t="s">
        <v>9</v>
      </c>
      <c r="F967" s="904" t="s">
        <v>10</v>
      </c>
      <c r="G967" s="904" t="s">
        <v>624</v>
      </c>
    </row>
    <row r="968" s="883" customFormat="1" ht="15.75" customHeight="1" spans="1:7">
      <c r="A968" s="944"/>
      <c r="B968" s="986" t="s">
        <v>189</v>
      </c>
      <c r="C968" s="986" t="s">
        <v>190</v>
      </c>
      <c r="D968" s="903" t="s">
        <v>191</v>
      </c>
      <c r="E968" s="912">
        <v>44436</v>
      </c>
      <c r="F968" s="912">
        <f>E968+5</f>
        <v>44441</v>
      </c>
      <c r="G968" s="912">
        <f>F968+32</f>
        <v>44473</v>
      </c>
    </row>
    <row r="969" s="883" customFormat="1" ht="15.75" customHeight="1" spans="1:7">
      <c r="A969" s="944"/>
      <c r="B969" s="986" t="s">
        <v>192</v>
      </c>
      <c r="C969" s="986" t="s">
        <v>193</v>
      </c>
      <c r="D969" s="1056"/>
      <c r="E969" s="912">
        <f t="shared" ref="E969:G972" si="109">E968+7</f>
        <v>44443</v>
      </c>
      <c r="F969" s="912">
        <f t="shared" si="109"/>
        <v>44448</v>
      </c>
      <c r="G969" s="912">
        <f t="shared" si="109"/>
        <v>44480</v>
      </c>
    </row>
    <row r="970" s="883" customFormat="1" ht="15.75" customHeight="1" spans="1:7">
      <c r="A970" s="944"/>
      <c r="B970" s="987" t="s">
        <v>194</v>
      </c>
      <c r="C970" s="986" t="s">
        <v>195</v>
      </c>
      <c r="D970" s="1056"/>
      <c r="E970" s="912">
        <f t="shared" si="109"/>
        <v>44450</v>
      </c>
      <c r="F970" s="912">
        <f t="shared" si="109"/>
        <v>44455</v>
      </c>
      <c r="G970" s="912">
        <f t="shared" si="109"/>
        <v>44487</v>
      </c>
    </row>
    <row r="971" s="883" customFormat="1" ht="15.75" customHeight="1" spans="1:7">
      <c r="A971" s="944"/>
      <c r="B971" s="986" t="s">
        <v>196</v>
      </c>
      <c r="C971" s="986" t="s">
        <v>197</v>
      </c>
      <c r="D971" s="1056"/>
      <c r="E971" s="912">
        <f t="shared" si="109"/>
        <v>44457</v>
      </c>
      <c r="F971" s="912">
        <f t="shared" si="109"/>
        <v>44462</v>
      </c>
      <c r="G971" s="912">
        <f t="shared" si="109"/>
        <v>44494</v>
      </c>
    </row>
    <row r="972" s="883" customFormat="1" ht="15.75" customHeight="1" spans="1:7">
      <c r="A972" s="944"/>
      <c r="B972" s="908"/>
      <c r="C972" s="908"/>
      <c r="D972" s="1057"/>
      <c r="E972" s="912">
        <f t="shared" si="109"/>
        <v>44464</v>
      </c>
      <c r="F972" s="912">
        <f t="shared" si="109"/>
        <v>44469</v>
      </c>
      <c r="G972" s="912">
        <f t="shared" si="109"/>
        <v>44501</v>
      </c>
    </row>
    <row r="973" s="883" customFormat="1" ht="15.75" customHeight="1" spans="1:7">
      <c r="A973" s="944"/>
      <c r="B973" s="1004"/>
      <c r="C973" s="1004"/>
      <c r="D973" s="1005"/>
      <c r="E973" s="1004"/>
      <c r="F973" s="932"/>
      <c r="G973" s="932"/>
    </row>
    <row r="974" s="883" customFormat="1" ht="15.75" customHeight="1" spans="1:7">
      <c r="A974" s="944"/>
      <c r="B974" s="929"/>
      <c r="C974" s="1004"/>
      <c r="D974" s="967"/>
      <c r="E974" s="932"/>
      <c r="F974" s="932"/>
      <c r="G974" s="932"/>
    </row>
    <row r="975" s="883" customFormat="1" ht="15.75" customHeight="1" spans="1:7">
      <c r="A975" s="944"/>
      <c r="B975" s="885"/>
      <c r="C975" s="941"/>
      <c r="D975" s="942"/>
      <c r="E975" s="943"/>
      <c r="F975" s="940"/>
      <c r="G975" s="940"/>
    </row>
    <row r="976" s="883" customFormat="1" ht="15.75" customHeight="1" spans="1:7">
      <c r="A976" s="944" t="s">
        <v>625</v>
      </c>
      <c r="B976" s="902" t="s">
        <v>5</v>
      </c>
      <c r="C976" s="1088" t="s">
        <v>6</v>
      </c>
      <c r="D976" s="910" t="s">
        <v>7</v>
      </c>
      <c r="E976" s="904" t="s">
        <v>8</v>
      </c>
      <c r="F976" s="904" t="s">
        <v>8</v>
      </c>
      <c r="G976" s="904" t="s">
        <v>626</v>
      </c>
    </row>
    <row r="977" s="883" customFormat="1" ht="15.75" customHeight="1" spans="1:7">
      <c r="A977" s="944"/>
      <c r="B977" s="905"/>
      <c r="C977" s="1089"/>
      <c r="D977" s="917"/>
      <c r="E977" s="998" t="s">
        <v>9</v>
      </c>
      <c r="F977" s="904" t="s">
        <v>10</v>
      </c>
      <c r="G977" s="904" t="s">
        <v>11</v>
      </c>
    </row>
    <row r="978" s="883" customFormat="1" ht="15.75" customHeight="1" spans="1:7">
      <c r="A978" s="944"/>
      <c r="B978" s="908" t="s">
        <v>605</v>
      </c>
      <c r="C978" s="908" t="s">
        <v>606</v>
      </c>
      <c r="D978" s="903" t="s">
        <v>607</v>
      </c>
      <c r="E978" s="912">
        <v>44437</v>
      </c>
      <c r="F978" s="912">
        <f>E978+4</f>
        <v>44441</v>
      </c>
      <c r="G978" s="912">
        <f>F978+36</f>
        <v>44477</v>
      </c>
    </row>
    <row r="979" s="883" customFormat="1" ht="15.75" customHeight="1" spans="1:7">
      <c r="A979" s="944"/>
      <c r="B979" s="908" t="s">
        <v>608</v>
      </c>
      <c r="C979" s="908" t="s">
        <v>445</v>
      </c>
      <c r="D979" s="1056"/>
      <c r="E979" s="912">
        <f t="shared" ref="E979:G982" si="110">E978+7</f>
        <v>44444</v>
      </c>
      <c r="F979" s="912">
        <f t="shared" si="110"/>
        <v>44448</v>
      </c>
      <c r="G979" s="912">
        <f t="shared" si="110"/>
        <v>44484</v>
      </c>
    </row>
    <row r="980" s="883" customFormat="1" ht="15.75" customHeight="1" spans="1:7">
      <c r="A980" s="944"/>
      <c r="B980" s="908" t="s">
        <v>609</v>
      </c>
      <c r="C980" s="908" t="s">
        <v>447</v>
      </c>
      <c r="D980" s="1056"/>
      <c r="E980" s="912">
        <f t="shared" si="110"/>
        <v>44451</v>
      </c>
      <c r="F980" s="912">
        <f t="shared" si="110"/>
        <v>44455</v>
      </c>
      <c r="G980" s="912">
        <f t="shared" si="110"/>
        <v>44491</v>
      </c>
    </row>
    <row r="981" s="883" customFormat="1" ht="15.75" customHeight="1" spans="1:7">
      <c r="A981" s="944"/>
      <c r="B981" s="908" t="s">
        <v>610</v>
      </c>
      <c r="C981" s="908" t="s">
        <v>448</v>
      </c>
      <c r="D981" s="1056"/>
      <c r="E981" s="912">
        <f t="shared" si="110"/>
        <v>44458</v>
      </c>
      <c r="F981" s="912">
        <f t="shared" si="110"/>
        <v>44462</v>
      </c>
      <c r="G981" s="912">
        <f t="shared" si="110"/>
        <v>44498</v>
      </c>
    </row>
    <row r="982" s="883" customFormat="1" ht="15.75" customHeight="1" spans="1:7">
      <c r="A982" s="944"/>
      <c r="B982" s="908" t="s">
        <v>611</v>
      </c>
      <c r="C982" s="908" t="s">
        <v>449</v>
      </c>
      <c r="D982" s="1057"/>
      <c r="E982" s="912">
        <f t="shared" si="110"/>
        <v>44465</v>
      </c>
      <c r="F982" s="912">
        <f t="shared" si="110"/>
        <v>44469</v>
      </c>
      <c r="G982" s="912">
        <f t="shared" si="110"/>
        <v>44505</v>
      </c>
    </row>
    <row r="983" s="883" customFormat="1" ht="15.75" customHeight="1" spans="1:7">
      <c r="A983" s="944"/>
      <c r="B983" s="1004"/>
      <c r="C983" s="1004"/>
      <c r="D983" s="967"/>
      <c r="E983" s="932"/>
      <c r="F983" s="932"/>
      <c r="G983" s="932"/>
    </row>
    <row r="984" s="883" customFormat="1" ht="15.75" customHeight="1" spans="1:7">
      <c r="A984" s="944"/>
      <c r="B984" s="1004"/>
      <c r="C984" s="1004"/>
      <c r="D984" s="967"/>
      <c r="E984" s="932"/>
      <c r="F984" s="932"/>
      <c r="G984" s="932"/>
    </row>
    <row r="985" s="883" customFormat="1" ht="15.75" customHeight="1" spans="1:7">
      <c r="A985" s="944"/>
      <c r="B985" s="1004"/>
      <c r="C985" s="1004"/>
      <c r="D985" s="1005"/>
      <c r="E985" s="1004"/>
      <c r="F985" s="932"/>
      <c r="G985" s="932"/>
    </row>
    <row r="986" s="883" customFormat="1" ht="15.75" customHeight="1" spans="1:7">
      <c r="A986" s="944"/>
      <c r="B986" s="885"/>
      <c r="C986" s="941"/>
      <c r="D986" s="942"/>
      <c r="E986" s="943"/>
      <c r="F986" s="940"/>
      <c r="G986" s="940"/>
    </row>
    <row r="987" s="883" customFormat="1" ht="15.75" customHeight="1" spans="1:7">
      <c r="A987" s="944" t="s">
        <v>627</v>
      </c>
      <c r="B987" s="902" t="s">
        <v>5</v>
      </c>
      <c r="C987" s="1088" t="s">
        <v>6</v>
      </c>
      <c r="D987" s="910" t="s">
        <v>7</v>
      </c>
      <c r="E987" s="904" t="s">
        <v>8</v>
      </c>
      <c r="F987" s="904" t="s">
        <v>8</v>
      </c>
      <c r="G987" s="904" t="s">
        <v>627</v>
      </c>
    </row>
    <row r="988" s="883" customFormat="1" ht="15.75" customHeight="1" spans="1:7">
      <c r="A988" s="944"/>
      <c r="B988" s="905"/>
      <c r="C988" s="1089"/>
      <c r="D988" s="917"/>
      <c r="E988" s="998" t="s">
        <v>9</v>
      </c>
      <c r="F988" s="904" t="s">
        <v>10</v>
      </c>
      <c r="G988" s="904" t="s">
        <v>11</v>
      </c>
    </row>
    <row r="989" s="883" customFormat="1" ht="15.75" customHeight="1" spans="1:7">
      <c r="A989" s="944"/>
      <c r="B989" s="1030" t="s">
        <v>612</v>
      </c>
      <c r="C989" s="1090" t="s">
        <v>613</v>
      </c>
      <c r="D989" s="1091" t="s">
        <v>614</v>
      </c>
      <c r="E989" s="912">
        <v>44433</v>
      </c>
      <c r="F989" s="912">
        <f>E989+4</f>
        <v>44437</v>
      </c>
      <c r="G989" s="912">
        <f>F989+27</f>
        <v>44464</v>
      </c>
    </row>
    <row r="990" s="883" customFormat="1" ht="15.75" customHeight="1" spans="1:7">
      <c r="A990" s="944"/>
      <c r="B990" s="908" t="s">
        <v>615</v>
      </c>
      <c r="C990" s="1090" t="s">
        <v>428</v>
      </c>
      <c r="D990" s="1092"/>
      <c r="E990" s="912">
        <f t="shared" ref="E990:G993" si="111">E989+7</f>
        <v>44440</v>
      </c>
      <c r="F990" s="912">
        <f t="shared" si="111"/>
        <v>44444</v>
      </c>
      <c r="G990" s="912">
        <f t="shared" si="111"/>
        <v>44471</v>
      </c>
    </row>
    <row r="991" s="883" customFormat="1" ht="15.75" customHeight="1" spans="1:7">
      <c r="A991" s="944"/>
      <c r="B991" s="908" t="s">
        <v>616</v>
      </c>
      <c r="C991" s="1090" t="s">
        <v>617</v>
      </c>
      <c r="D991" s="1092"/>
      <c r="E991" s="912">
        <f t="shared" si="111"/>
        <v>44447</v>
      </c>
      <c r="F991" s="912">
        <f t="shared" si="111"/>
        <v>44451</v>
      </c>
      <c r="G991" s="912">
        <f t="shared" si="111"/>
        <v>44478</v>
      </c>
    </row>
    <row r="992" s="883" customFormat="1" ht="15.75" customHeight="1" spans="1:7">
      <c r="A992" s="944"/>
      <c r="B992" s="908" t="s">
        <v>618</v>
      </c>
      <c r="C992" s="1093" t="s">
        <v>619</v>
      </c>
      <c r="D992" s="1092"/>
      <c r="E992" s="912">
        <f t="shared" si="111"/>
        <v>44454</v>
      </c>
      <c r="F992" s="912">
        <f t="shared" si="111"/>
        <v>44458</v>
      </c>
      <c r="G992" s="912">
        <f t="shared" si="111"/>
        <v>44485</v>
      </c>
    </row>
    <row r="993" s="883" customFormat="1" ht="15.75" customHeight="1" spans="1:7">
      <c r="A993" s="944"/>
      <c r="B993" s="908" t="s">
        <v>620</v>
      </c>
      <c r="C993" s="908" t="s">
        <v>621</v>
      </c>
      <c r="D993" s="1094"/>
      <c r="E993" s="912">
        <f t="shared" si="111"/>
        <v>44461</v>
      </c>
      <c r="F993" s="912">
        <f t="shared" si="111"/>
        <v>44465</v>
      </c>
      <c r="G993" s="912">
        <f t="shared" si="111"/>
        <v>44492</v>
      </c>
    </row>
    <row r="994" s="883" customFormat="1" ht="15.75" customHeight="1" spans="1:7">
      <c r="A994" s="944"/>
      <c r="B994" s="1004"/>
      <c r="C994" s="1004"/>
      <c r="D994" s="967"/>
      <c r="E994" s="932"/>
      <c r="F994" s="932"/>
      <c r="G994" s="932"/>
    </row>
    <row r="995" s="883" customFormat="1" ht="15.75" customHeight="1" spans="1:7">
      <c r="A995" s="944"/>
      <c r="B995" s="1004"/>
      <c r="C995" s="1004"/>
      <c r="D995" s="967"/>
      <c r="E995" s="932"/>
      <c r="F995" s="932"/>
      <c r="G995" s="932"/>
    </row>
    <row r="996" s="883" customFormat="1" ht="15.75" customHeight="1" spans="1:7">
      <c r="A996" s="944"/>
      <c r="B996" s="1004"/>
      <c r="C996" s="1004"/>
      <c r="D996" s="967"/>
      <c r="E996" s="932"/>
      <c r="F996" s="932"/>
      <c r="G996" s="932"/>
    </row>
    <row r="997" s="883" customFormat="1" ht="15.75" customHeight="1" spans="1:7">
      <c r="A997" s="944"/>
      <c r="B997" s="885"/>
      <c r="C997" s="941"/>
      <c r="D997" s="942"/>
      <c r="E997" s="943"/>
      <c r="F997" s="940"/>
      <c r="G997" s="940"/>
    </row>
    <row r="998" s="883" customFormat="1" ht="15.75" customHeight="1" spans="1:7">
      <c r="A998" s="944" t="s">
        <v>628</v>
      </c>
      <c r="B998" s="902" t="s">
        <v>5</v>
      </c>
      <c r="C998" s="1088" t="s">
        <v>6</v>
      </c>
      <c r="D998" s="910" t="s">
        <v>7</v>
      </c>
      <c r="E998" s="904" t="s">
        <v>8</v>
      </c>
      <c r="F998" s="904" t="s">
        <v>8</v>
      </c>
      <c r="G998" s="904" t="s">
        <v>628</v>
      </c>
    </row>
    <row r="999" s="883" customFormat="1" ht="15.75" customHeight="1" spans="1:7">
      <c r="A999" s="944"/>
      <c r="B999" s="905"/>
      <c r="C999" s="1089"/>
      <c r="D999" s="917"/>
      <c r="E999" s="998" t="s">
        <v>9</v>
      </c>
      <c r="F999" s="904" t="s">
        <v>10</v>
      </c>
      <c r="G999" s="904" t="s">
        <v>11</v>
      </c>
    </row>
    <row r="1000" s="883" customFormat="1" ht="15.75" customHeight="1" spans="1:7">
      <c r="A1000" s="944"/>
      <c r="B1000" s="908" t="s">
        <v>605</v>
      </c>
      <c r="C1000" s="908" t="s">
        <v>606</v>
      </c>
      <c r="D1000" s="903" t="s">
        <v>629</v>
      </c>
      <c r="E1000" s="912">
        <v>44437</v>
      </c>
      <c r="F1000" s="912">
        <f>E1000+4</f>
        <v>44441</v>
      </c>
      <c r="G1000" s="912">
        <f>F1000+31</f>
        <v>44472</v>
      </c>
    </row>
    <row r="1001" s="883" customFormat="1" ht="15.75" customHeight="1" spans="1:7">
      <c r="A1001" s="944"/>
      <c r="B1001" s="908" t="s">
        <v>608</v>
      </c>
      <c r="C1001" s="908" t="s">
        <v>445</v>
      </c>
      <c r="D1001" s="1056"/>
      <c r="E1001" s="912">
        <f t="shared" ref="E1001:G1004" si="112">E1000+7</f>
        <v>44444</v>
      </c>
      <c r="F1001" s="912">
        <f t="shared" si="112"/>
        <v>44448</v>
      </c>
      <c r="G1001" s="912">
        <f t="shared" si="112"/>
        <v>44479</v>
      </c>
    </row>
    <row r="1002" s="883" customFormat="1" ht="15.75" customHeight="1" spans="1:7">
      <c r="A1002" s="944"/>
      <c r="B1002" s="908" t="s">
        <v>609</v>
      </c>
      <c r="C1002" s="908" t="s">
        <v>447</v>
      </c>
      <c r="D1002" s="1056"/>
      <c r="E1002" s="912">
        <f t="shared" si="112"/>
        <v>44451</v>
      </c>
      <c r="F1002" s="912">
        <f t="shared" si="112"/>
        <v>44455</v>
      </c>
      <c r="G1002" s="912">
        <f t="shared" si="112"/>
        <v>44486</v>
      </c>
    </row>
    <row r="1003" s="883" customFormat="1" ht="15.75" customHeight="1" spans="1:7">
      <c r="A1003" s="944"/>
      <c r="B1003" s="908" t="s">
        <v>610</v>
      </c>
      <c r="C1003" s="908" t="s">
        <v>448</v>
      </c>
      <c r="D1003" s="1056"/>
      <c r="E1003" s="912">
        <f t="shared" si="112"/>
        <v>44458</v>
      </c>
      <c r="F1003" s="912">
        <f t="shared" si="112"/>
        <v>44462</v>
      </c>
      <c r="G1003" s="912">
        <f t="shared" si="112"/>
        <v>44493</v>
      </c>
    </row>
    <row r="1004" s="883" customFormat="1" ht="15.75" customHeight="1" spans="1:7">
      <c r="A1004" s="944"/>
      <c r="B1004" s="908" t="s">
        <v>611</v>
      </c>
      <c r="C1004" s="908" t="s">
        <v>449</v>
      </c>
      <c r="D1004" s="1057"/>
      <c r="E1004" s="912">
        <f t="shared" si="112"/>
        <v>44465</v>
      </c>
      <c r="F1004" s="912">
        <f t="shared" si="112"/>
        <v>44469</v>
      </c>
      <c r="G1004" s="912">
        <f t="shared" si="112"/>
        <v>44500</v>
      </c>
    </row>
    <row r="1005" s="883" customFormat="1" ht="15.75" customHeight="1" spans="1:7">
      <c r="A1005" s="944"/>
      <c r="B1005" s="1004"/>
      <c r="C1005" s="1004"/>
      <c r="D1005" s="1005"/>
      <c r="E1005" s="1004"/>
      <c r="F1005" s="932"/>
      <c r="G1005" s="932"/>
    </row>
    <row r="1006" s="883" customFormat="1" ht="15.75" customHeight="1" spans="1:7">
      <c r="A1006" s="944"/>
      <c r="B1006" s="1004"/>
      <c r="C1006" s="1004"/>
      <c r="D1006" s="1005"/>
      <c r="E1006" s="1004"/>
      <c r="F1006" s="932"/>
      <c r="G1006" s="932"/>
    </row>
    <row r="1007" s="883" customFormat="1" ht="15.75" customHeight="1" spans="1:7">
      <c r="A1007" s="944"/>
      <c r="B1007" s="885"/>
      <c r="C1007" s="941"/>
      <c r="D1007" s="942"/>
      <c r="E1007" s="943"/>
      <c r="F1007" s="940"/>
      <c r="G1007" s="940"/>
    </row>
    <row r="1008" s="883" customFormat="1" ht="15.75" customHeight="1" spans="1:7">
      <c r="A1008" s="944" t="s">
        <v>630</v>
      </c>
      <c r="B1008" s="902" t="s">
        <v>5</v>
      </c>
      <c r="C1008" s="1088" t="s">
        <v>6</v>
      </c>
      <c r="D1008" s="910" t="s">
        <v>7</v>
      </c>
      <c r="E1008" s="904" t="s">
        <v>8</v>
      </c>
      <c r="F1008" s="904" t="s">
        <v>8</v>
      </c>
      <c r="G1008" s="904" t="s">
        <v>630</v>
      </c>
    </row>
    <row r="1009" s="883" customFormat="1" ht="15.75" customHeight="1" spans="1:7">
      <c r="A1009" s="944"/>
      <c r="B1009" s="905"/>
      <c r="C1009" s="1089"/>
      <c r="D1009" s="917"/>
      <c r="E1009" s="998" t="s">
        <v>9</v>
      </c>
      <c r="F1009" s="904" t="s">
        <v>10</v>
      </c>
      <c r="G1009" s="904" t="s">
        <v>11</v>
      </c>
    </row>
    <row r="1010" s="883" customFormat="1" ht="15.75" customHeight="1" spans="1:7">
      <c r="A1010" s="944"/>
      <c r="B1010" s="908" t="s">
        <v>605</v>
      </c>
      <c r="C1010" s="908" t="s">
        <v>606</v>
      </c>
      <c r="D1010" s="903" t="s">
        <v>607</v>
      </c>
      <c r="E1010" s="912">
        <v>44437</v>
      </c>
      <c r="F1010" s="912">
        <f>E1010+4</f>
        <v>44441</v>
      </c>
      <c r="G1010" s="912">
        <f>F1010+30</f>
        <v>44471</v>
      </c>
    </row>
    <row r="1011" s="883" customFormat="1" ht="15.75" customHeight="1" spans="1:7">
      <c r="A1011" s="944"/>
      <c r="B1011" s="908" t="s">
        <v>608</v>
      </c>
      <c r="C1011" s="908" t="s">
        <v>445</v>
      </c>
      <c r="D1011" s="1056"/>
      <c r="E1011" s="912">
        <f>E1010+8</f>
        <v>44445</v>
      </c>
      <c r="F1011" s="912">
        <f t="shared" ref="F1011:G1014" si="113">F1010+7</f>
        <v>44448</v>
      </c>
      <c r="G1011" s="912">
        <f t="shared" si="113"/>
        <v>44478</v>
      </c>
    </row>
    <row r="1012" s="883" customFormat="1" ht="15.75" customHeight="1" spans="1:7">
      <c r="A1012" s="944"/>
      <c r="B1012" s="908" t="s">
        <v>609</v>
      </c>
      <c r="C1012" s="908" t="s">
        <v>447</v>
      </c>
      <c r="D1012" s="1056"/>
      <c r="E1012" s="912">
        <f>E1011+7</f>
        <v>44452</v>
      </c>
      <c r="F1012" s="912">
        <f t="shared" si="113"/>
        <v>44455</v>
      </c>
      <c r="G1012" s="912">
        <f t="shared" si="113"/>
        <v>44485</v>
      </c>
    </row>
    <row r="1013" s="883" customFormat="1" ht="15.75" customHeight="1" spans="1:7">
      <c r="A1013" s="944"/>
      <c r="B1013" s="908" t="s">
        <v>610</v>
      </c>
      <c r="C1013" s="908" t="s">
        <v>448</v>
      </c>
      <c r="D1013" s="1056"/>
      <c r="E1013" s="912">
        <f>E1012+7</f>
        <v>44459</v>
      </c>
      <c r="F1013" s="912">
        <f t="shared" si="113"/>
        <v>44462</v>
      </c>
      <c r="G1013" s="912">
        <f t="shared" si="113"/>
        <v>44492</v>
      </c>
    </row>
    <row r="1014" s="883" customFormat="1" ht="15.75" customHeight="1" spans="1:7">
      <c r="A1014" s="944"/>
      <c r="B1014" s="908" t="s">
        <v>611</v>
      </c>
      <c r="C1014" s="908" t="s">
        <v>449</v>
      </c>
      <c r="D1014" s="1057"/>
      <c r="E1014" s="912">
        <f>E1013+7</f>
        <v>44466</v>
      </c>
      <c r="F1014" s="912">
        <f t="shared" si="113"/>
        <v>44469</v>
      </c>
      <c r="G1014" s="912">
        <f t="shared" si="113"/>
        <v>44499</v>
      </c>
    </row>
    <row r="1015" s="883" customFormat="1" ht="15.75" customHeight="1" spans="1:7">
      <c r="A1015" s="944"/>
      <c r="B1015" s="1096"/>
      <c r="C1015" s="941"/>
      <c r="D1015" s="942"/>
      <c r="E1015" s="943"/>
      <c r="F1015" s="940"/>
      <c r="G1015" s="940"/>
    </row>
    <row r="1016" s="883" customFormat="1" ht="15.75" customHeight="1" spans="1:7">
      <c r="A1016" s="944"/>
      <c r="B1016" s="902" t="s">
        <v>5</v>
      </c>
      <c r="C1016" s="1088" t="s">
        <v>6</v>
      </c>
      <c r="D1016" s="910" t="s">
        <v>7</v>
      </c>
      <c r="E1016" s="904" t="s">
        <v>8</v>
      </c>
      <c r="F1016" s="904" t="s">
        <v>8</v>
      </c>
      <c r="G1016" s="904" t="s">
        <v>630</v>
      </c>
    </row>
    <row r="1017" s="883" customFormat="1" ht="15.75" customHeight="1" spans="1:7">
      <c r="A1017" s="944"/>
      <c r="B1017" s="905"/>
      <c r="C1017" s="1089"/>
      <c r="D1017" s="917"/>
      <c r="E1017" s="998" t="s">
        <v>9</v>
      </c>
      <c r="F1017" s="904" t="s">
        <v>10</v>
      </c>
      <c r="G1017" s="904" t="s">
        <v>11</v>
      </c>
    </row>
    <row r="1018" s="883" customFormat="1" ht="15.75" customHeight="1" spans="1:7">
      <c r="A1018" s="944"/>
      <c r="B1018" s="1030" t="s">
        <v>612</v>
      </c>
      <c r="C1018" s="1090" t="s">
        <v>613</v>
      </c>
      <c r="D1018" s="903" t="s">
        <v>614</v>
      </c>
      <c r="E1018" s="912">
        <v>44432</v>
      </c>
      <c r="F1018" s="912">
        <f>E1018+5</f>
        <v>44437</v>
      </c>
      <c r="G1018" s="912">
        <f>F1018+28</f>
        <v>44465</v>
      </c>
    </row>
    <row r="1019" s="883" customFormat="1" ht="15.75" customHeight="1" spans="1:7">
      <c r="A1019" s="944"/>
      <c r="B1019" s="908" t="s">
        <v>615</v>
      </c>
      <c r="C1019" s="1090" t="s">
        <v>428</v>
      </c>
      <c r="D1019" s="1056"/>
      <c r="E1019" s="912">
        <f t="shared" ref="E1019:G1022" si="114">E1018+7</f>
        <v>44439</v>
      </c>
      <c r="F1019" s="912">
        <f t="shared" si="114"/>
        <v>44444</v>
      </c>
      <c r="G1019" s="912">
        <f t="shared" si="114"/>
        <v>44472</v>
      </c>
    </row>
    <row r="1020" s="883" customFormat="1" ht="15.75" customHeight="1" spans="1:7">
      <c r="A1020" s="944"/>
      <c r="B1020" s="908" t="s">
        <v>616</v>
      </c>
      <c r="C1020" s="1090" t="s">
        <v>617</v>
      </c>
      <c r="D1020" s="1056"/>
      <c r="E1020" s="912">
        <f t="shared" si="114"/>
        <v>44446</v>
      </c>
      <c r="F1020" s="912">
        <f t="shared" si="114"/>
        <v>44451</v>
      </c>
      <c r="G1020" s="912">
        <f t="shared" si="114"/>
        <v>44479</v>
      </c>
    </row>
    <row r="1021" s="883" customFormat="1" ht="15.75" customHeight="1" spans="1:7">
      <c r="A1021" s="944"/>
      <c r="B1021" s="908" t="s">
        <v>618</v>
      </c>
      <c r="C1021" s="1093" t="s">
        <v>619</v>
      </c>
      <c r="D1021" s="1056"/>
      <c r="E1021" s="912">
        <f t="shared" si="114"/>
        <v>44453</v>
      </c>
      <c r="F1021" s="912">
        <f t="shared" si="114"/>
        <v>44458</v>
      </c>
      <c r="G1021" s="912">
        <f t="shared" si="114"/>
        <v>44486</v>
      </c>
    </row>
    <row r="1022" s="883" customFormat="1" ht="15.75" customHeight="1" spans="1:7">
      <c r="A1022" s="944"/>
      <c r="B1022" s="908" t="s">
        <v>620</v>
      </c>
      <c r="C1022" s="908" t="s">
        <v>621</v>
      </c>
      <c r="D1022" s="1057"/>
      <c r="E1022" s="912">
        <f t="shared" si="114"/>
        <v>44460</v>
      </c>
      <c r="F1022" s="912">
        <f t="shared" si="114"/>
        <v>44465</v>
      </c>
      <c r="G1022" s="912">
        <f t="shared" si="114"/>
        <v>44493</v>
      </c>
    </row>
    <row r="1023" s="883" customFormat="1" ht="15.75" customHeight="1" spans="1:7">
      <c r="A1023" s="944"/>
      <c r="B1023" s="1096"/>
      <c r="C1023" s="941"/>
      <c r="D1023" s="942"/>
      <c r="E1023" s="943"/>
      <c r="F1023" s="940"/>
      <c r="G1023" s="940"/>
    </row>
    <row r="1024" s="883" customFormat="1" ht="15.75" customHeight="1" spans="1:7">
      <c r="A1024" s="944"/>
      <c r="B1024" s="1004"/>
      <c r="C1024" s="1004"/>
      <c r="D1024" s="1005"/>
      <c r="E1024" s="1004"/>
      <c r="F1024" s="932"/>
      <c r="G1024" s="932"/>
    </row>
    <row r="1025" s="883" customFormat="1" ht="15.75" customHeight="1" spans="1:7">
      <c r="A1025" s="944" t="s">
        <v>631</v>
      </c>
      <c r="B1025" s="902" t="s">
        <v>5</v>
      </c>
      <c r="C1025" s="1088" t="s">
        <v>6</v>
      </c>
      <c r="D1025" s="910" t="s">
        <v>7</v>
      </c>
      <c r="E1025" s="904" t="s">
        <v>8</v>
      </c>
      <c r="F1025" s="904" t="s">
        <v>8</v>
      </c>
      <c r="G1025" s="904" t="s">
        <v>632</v>
      </c>
    </row>
    <row r="1026" s="883" customFormat="1" ht="15.75" customHeight="1" spans="1:7">
      <c r="A1026" s="944"/>
      <c r="B1026" s="905"/>
      <c r="C1026" s="1089"/>
      <c r="D1026" s="917"/>
      <c r="E1026" s="998" t="s">
        <v>9</v>
      </c>
      <c r="F1026" s="904" t="s">
        <v>10</v>
      </c>
      <c r="G1026" s="904" t="s">
        <v>11</v>
      </c>
    </row>
    <row r="1027" s="883" customFormat="1" ht="15.75" customHeight="1" spans="1:7">
      <c r="A1027" s="944"/>
      <c r="B1027" s="987" t="s">
        <v>633</v>
      </c>
      <c r="C1027" s="987" t="s">
        <v>634</v>
      </c>
      <c r="D1027" s="921" t="s">
        <v>635</v>
      </c>
      <c r="E1027" s="912">
        <v>44439</v>
      </c>
      <c r="F1027" s="912">
        <f>E1027+4</f>
        <v>44443</v>
      </c>
      <c r="G1027" s="912">
        <f>F1027+38</f>
        <v>44481</v>
      </c>
    </row>
    <row r="1028" s="883" customFormat="1" ht="15.75" customHeight="1" spans="1:7">
      <c r="A1028" s="944"/>
      <c r="B1028" s="1049"/>
      <c r="C1028" s="1049"/>
      <c r="D1028" s="1066"/>
      <c r="E1028" s="912">
        <f>E1027+7</f>
        <v>44446</v>
      </c>
      <c r="F1028" s="912">
        <f>F1027+7</f>
        <v>44450</v>
      </c>
      <c r="G1028" s="912">
        <f>G1027+7</f>
        <v>44488</v>
      </c>
    </row>
    <row r="1029" s="883" customFormat="1" ht="15.75" customHeight="1" spans="1:7">
      <c r="A1029" s="944"/>
      <c r="B1029" s="987" t="s">
        <v>636</v>
      </c>
      <c r="C1029" s="987" t="s">
        <v>637</v>
      </c>
      <c r="D1029" s="1066"/>
      <c r="E1029" s="912">
        <f t="shared" ref="E1029:E1030" si="115">E1028+7</f>
        <v>44453</v>
      </c>
      <c r="F1029" s="912">
        <f t="shared" ref="F1029:F1030" si="116">F1028+7</f>
        <v>44457</v>
      </c>
      <c r="G1029" s="912">
        <f t="shared" ref="G1029:G1030" si="117">G1028+7</f>
        <v>44495</v>
      </c>
    </row>
    <row r="1030" s="883" customFormat="1" ht="15.75" customHeight="1" spans="1:7">
      <c r="A1030" s="944"/>
      <c r="B1030" s="1097" t="s">
        <v>638</v>
      </c>
      <c r="C1030" s="987" t="s">
        <v>639</v>
      </c>
      <c r="D1030" s="923"/>
      <c r="E1030" s="912">
        <f t="shared" si="115"/>
        <v>44460</v>
      </c>
      <c r="F1030" s="912">
        <f t="shared" si="116"/>
        <v>44464</v>
      </c>
      <c r="G1030" s="912">
        <f t="shared" si="117"/>
        <v>44502</v>
      </c>
    </row>
    <row r="1031" s="883" customFormat="1" ht="15.75" customHeight="1" spans="1:7">
      <c r="A1031" s="944"/>
      <c r="B1031" s="1004"/>
      <c r="C1031" s="1004"/>
      <c r="D1031" s="1005"/>
      <c r="E1031" s="1004"/>
      <c r="F1031" s="932"/>
      <c r="G1031" s="932"/>
    </row>
    <row r="1032" s="883" customFormat="1" ht="15.75" customHeight="1" spans="1:7">
      <c r="A1032" s="944"/>
      <c r="B1032" s="885"/>
      <c r="C1032" s="941"/>
      <c r="D1032" s="942"/>
      <c r="E1032" s="943"/>
      <c r="F1032" s="940"/>
      <c r="G1032" s="940"/>
    </row>
    <row r="1033" s="883" customFormat="1" ht="15.75" customHeight="1" spans="1:7">
      <c r="A1033" s="944" t="s">
        <v>640</v>
      </c>
      <c r="B1033" s="920" t="s">
        <v>5</v>
      </c>
      <c r="C1033" s="1088" t="s">
        <v>6</v>
      </c>
      <c r="D1033" s="910" t="s">
        <v>7</v>
      </c>
      <c r="E1033" s="904" t="s">
        <v>8</v>
      </c>
      <c r="F1033" s="904" t="s">
        <v>8</v>
      </c>
      <c r="G1033" s="904" t="s">
        <v>641</v>
      </c>
    </row>
    <row r="1034" s="883" customFormat="1" ht="15.75" customHeight="1" spans="1:7">
      <c r="A1034" s="944"/>
      <c r="B1034" s="922"/>
      <c r="C1034" s="1089"/>
      <c r="D1034" s="917"/>
      <c r="E1034" s="904" t="s">
        <v>9</v>
      </c>
      <c r="F1034" s="904" t="s">
        <v>10</v>
      </c>
      <c r="G1034" s="904" t="s">
        <v>11</v>
      </c>
    </row>
    <row r="1035" s="883" customFormat="1" ht="15.75" customHeight="1" spans="1:7">
      <c r="A1035" s="944"/>
      <c r="B1035" s="987" t="s">
        <v>633</v>
      </c>
      <c r="C1035" s="987" t="s">
        <v>634</v>
      </c>
      <c r="D1035" s="921" t="s">
        <v>642</v>
      </c>
      <c r="E1035" s="912">
        <v>44439</v>
      </c>
      <c r="F1035" s="912">
        <f>E1035+4</f>
        <v>44443</v>
      </c>
      <c r="G1035" s="912">
        <f>F1035+30</f>
        <v>44473</v>
      </c>
    </row>
    <row r="1036" s="883" customFormat="1" ht="15.75" customHeight="1" spans="1:7">
      <c r="A1036" s="944"/>
      <c r="B1036" s="1049"/>
      <c r="C1036" s="1049"/>
      <c r="D1036" s="1066"/>
      <c r="E1036" s="912">
        <f>E1035+7</f>
        <v>44446</v>
      </c>
      <c r="F1036" s="912">
        <f>F1035+7</f>
        <v>44450</v>
      </c>
      <c r="G1036" s="912">
        <f>G1035+7</f>
        <v>44480</v>
      </c>
    </row>
    <row r="1037" s="883" customFormat="1" ht="15.75" customHeight="1" spans="1:7">
      <c r="A1037" s="944"/>
      <c r="B1037" s="987" t="s">
        <v>636</v>
      </c>
      <c r="C1037" s="987" t="s">
        <v>637</v>
      </c>
      <c r="D1037" s="1066"/>
      <c r="E1037" s="912">
        <f t="shared" ref="E1037:E1038" si="118">E1036+7</f>
        <v>44453</v>
      </c>
      <c r="F1037" s="912">
        <f t="shared" ref="F1037:F1038" si="119">F1036+7</f>
        <v>44457</v>
      </c>
      <c r="G1037" s="912">
        <f t="shared" ref="G1037:G1038" si="120">G1036+7</f>
        <v>44487</v>
      </c>
    </row>
    <row r="1038" s="883" customFormat="1" ht="15.75" customHeight="1" spans="1:7">
      <c r="A1038" s="944"/>
      <c r="B1038" s="1097" t="s">
        <v>638</v>
      </c>
      <c r="C1038" s="987" t="s">
        <v>639</v>
      </c>
      <c r="D1038" s="923"/>
      <c r="E1038" s="912">
        <f t="shared" si="118"/>
        <v>44460</v>
      </c>
      <c r="F1038" s="912">
        <f t="shared" si="119"/>
        <v>44464</v>
      </c>
      <c r="G1038" s="912">
        <f t="shared" si="120"/>
        <v>44494</v>
      </c>
    </row>
    <row r="1039" s="883" customFormat="1" ht="15.75" customHeight="1" spans="1:7">
      <c r="A1039" s="944"/>
      <c r="B1039" s="1004"/>
      <c r="C1039" s="1004"/>
      <c r="D1039" s="1005"/>
      <c r="E1039" s="1004"/>
      <c r="F1039" s="1098"/>
      <c r="G1039" s="1098"/>
    </row>
    <row r="1040" s="883" customFormat="1" ht="15.75" customHeight="1" spans="1:7">
      <c r="A1040" s="944"/>
      <c r="B1040" s="1004"/>
      <c r="C1040" s="1004"/>
      <c r="D1040" s="1005"/>
      <c r="E1040" s="1004"/>
      <c r="F1040" s="1098"/>
      <c r="G1040" s="1098"/>
    </row>
    <row r="1041" s="883" customFormat="1" ht="15.75" customHeight="1" spans="1:7">
      <c r="A1041" s="944"/>
      <c r="B1041" s="1004"/>
      <c r="C1041" s="1004"/>
      <c r="D1041" s="1005"/>
      <c r="E1041" s="1004"/>
      <c r="F1041" s="932"/>
      <c r="G1041" s="932"/>
    </row>
    <row r="1042" s="883" customFormat="1" ht="15.75" customHeight="1" spans="1:7">
      <c r="A1042" s="944"/>
      <c r="B1042" s="885"/>
      <c r="C1042" s="941"/>
      <c r="D1042" s="942"/>
      <c r="E1042" s="943"/>
      <c r="F1042" s="940"/>
      <c r="G1042" s="940"/>
    </row>
    <row r="1043" s="883" customFormat="1" ht="15.75" customHeight="1" spans="1:7">
      <c r="A1043" s="944" t="s">
        <v>643</v>
      </c>
      <c r="B1043" s="920" t="s">
        <v>5</v>
      </c>
      <c r="C1043" s="1088" t="s">
        <v>6</v>
      </c>
      <c r="D1043" s="910" t="s">
        <v>7</v>
      </c>
      <c r="E1043" s="904" t="s">
        <v>8</v>
      </c>
      <c r="F1043" s="904" t="s">
        <v>8</v>
      </c>
      <c r="G1043" s="904" t="s">
        <v>644</v>
      </c>
    </row>
    <row r="1044" s="883" customFormat="1" ht="15.75" customHeight="1" spans="1:7">
      <c r="A1044" s="944"/>
      <c r="B1044" s="922"/>
      <c r="C1044" s="1089"/>
      <c r="D1044" s="917"/>
      <c r="E1044" s="904" t="s">
        <v>9</v>
      </c>
      <c r="F1044" s="904" t="s">
        <v>10</v>
      </c>
      <c r="G1044" s="904" t="s">
        <v>11</v>
      </c>
    </row>
    <row r="1045" s="883" customFormat="1" ht="15.75" customHeight="1" spans="1:7">
      <c r="A1045" s="944"/>
      <c r="B1045" s="987" t="s">
        <v>633</v>
      </c>
      <c r="C1045" s="987" t="s">
        <v>634</v>
      </c>
      <c r="D1045" s="921" t="s">
        <v>645</v>
      </c>
      <c r="E1045" s="912">
        <v>44439</v>
      </c>
      <c r="F1045" s="912">
        <f>E1045+4</f>
        <v>44443</v>
      </c>
      <c r="G1045" s="912">
        <f>F1045+34</f>
        <v>44477</v>
      </c>
    </row>
    <row r="1046" s="883" customFormat="1" ht="15.75" customHeight="1" spans="1:7">
      <c r="A1046" s="944" t="s">
        <v>646</v>
      </c>
      <c r="B1046" s="1049"/>
      <c r="C1046" s="1049"/>
      <c r="D1046" s="1066"/>
      <c r="E1046" s="912">
        <f>E1045+7</f>
        <v>44446</v>
      </c>
      <c r="F1046" s="912">
        <f>F1045+7</f>
        <v>44450</v>
      </c>
      <c r="G1046" s="912">
        <f>G1045+7</f>
        <v>44484</v>
      </c>
    </row>
    <row r="1047" s="883" customFormat="1" ht="15.75" customHeight="1" spans="1:7">
      <c r="A1047" s="944"/>
      <c r="B1047" s="987" t="s">
        <v>636</v>
      </c>
      <c r="C1047" s="987" t="s">
        <v>637</v>
      </c>
      <c r="D1047" s="1066"/>
      <c r="E1047" s="912">
        <f t="shared" ref="E1047:E1048" si="121">E1046+7</f>
        <v>44453</v>
      </c>
      <c r="F1047" s="912">
        <f t="shared" ref="F1047:F1048" si="122">F1046+7</f>
        <v>44457</v>
      </c>
      <c r="G1047" s="912">
        <f t="shared" ref="G1047:G1048" si="123">G1046+7</f>
        <v>44491</v>
      </c>
    </row>
    <row r="1048" s="883" customFormat="1" ht="15.75" customHeight="1" spans="1:7">
      <c r="A1048" s="944"/>
      <c r="B1048" s="1097" t="s">
        <v>638</v>
      </c>
      <c r="C1048" s="987" t="s">
        <v>639</v>
      </c>
      <c r="D1048" s="923"/>
      <c r="E1048" s="912">
        <f t="shared" si="121"/>
        <v>44460</v>
      </c>
      <c r="F1048" s="912">
        <f t="shared" si="122"/>
        <v>44464</v>
      </c>
      <c r="G1048" s="912">
        <f t="shared" si="123"/>
        <v>44498</v>
      </c>
    </row>
    <row r="1049" s="883" customFormat="1" ht="15.75" customHeight="1" spans="1:7">
      <c r="A1049" s="944"/>
      <c r="B1049" s="1004"/>
      <c r="C1049" s="1004"/>
      <c r="D1049" s="1005"/>
      <c r="E1049" s="1004"/>
      <c r="F1049" s="932"/>
      <c r="G1049" s="932"/>
    </row>
    <row r="1050" s="883" customFormat="1" ht="15.75" customHeight="1" spans="1:7">
      <c r="A1050" s="944"/>
      <c r="B1050" s="1004"/>
      <c r="C1050" s="1004"/>
      <c r="D1050" s="1005"/>
      <c r="E1050" s="1004"/>
      <c r="F1050" s="932"/>
      <c r="G1050" s="932"/>
    </row>
    <row r="1051" s="883" customFormat="1" ht="15.75" customHeight="1" spans="1:7">
      <c r="A1051" s="944"/>
      <c r="B1051" s="885"/>
      <c r="C1051" s="941"/>
      <c r="D1051" s="942"/>
      <c r="E1051" s="943"/>
      <c r="F1051" s="940"/>
      <c r="G1051" s="940"/>
    </row>
    <row r="1052" s="883" customFormat="1" ht="15.75" customHeight="1" spans="1:7">
      <c r="A1052" s="944"/>
      <c r="B1052" s="1004"/>
      <c r="C1052" s="1004"/>
      <c r="D1052" s="1005"/>
      <c r="E1052" s="932"/>
      <c r="F1052" s="932"/>
      <c r="G1052" s="932"/>
    </row>
    <row r="1053" s="883" customFormat="1" ht="15.75" customHeight="1" spans="1:7">
      <c r="A1053" s="944" t="s">
        <v>647</v>
      </c>
      <c r="B1053" s="920" t="s">
        <v>5</v>
      </c>
      <c r="C1053" s="1088" t="s">
        <v>6</v>
      </c>
      <c r="D1053" s="910" t="s">
        <v>7</v>
      </c>
      <c r="E1053" s="904" t="s">
        <v>8</v>
      </c>
      <c r="F1053" s="904" t="s">
        <v>8</v>
      </c>
      <c r="G1053" s="904" t="s">
        <v>648</v>
      </c>
    </row>
    <row r="1054" s="883" customFormat="1" ht="15.75" customHeight="1" spans="1:7">
      <c r="A1054" s="944"/>
      <c r="B1054" s="922"/>
      <c r="C1054" s="1089"/>
      <c r="D1054" s="917"/>
      <c r="E1054" s="904" t="s">
        <v>9</v>
      </c>
      <c r="F1054" s="904" t="s">
        <v>10</v>
      </c>
      <c r="G1054" s="904" t="s">
        <v>11</v>
      </c>
    </row>
    <row r="1055" s="883" customFormat="1" ht="15.75" customHeight="1" spans="1:7">
      <c r="A1055" s="944"/>
      <c r="B1055" s="987" t="s">
        <v>633</v>
      </c>
      <c r="C1055" s="987" t="s">
        <v>634</v>
      </c>
      <c r="D1055" s="921" t="s">
        <v>649</v>
      </c>
      <c r="E1055" s="912">
        <v>44439</v>
      </c>
      <c r="F1055" s="912">
        <f>E1055+4</f>
        <v>44443</v>
      </c>
      <c r="G1055" s="912">
        <f>F1055+38</f>
        <v>44481</v>
      </c>
    </row>
    <row r="1056" s="883" customFormat="1" ht="15.75" customHeight="1" spans="1:7">
      <c r="A1056" s="944" t="s">
        <v>209</v>
      </c>
      <c r="B1056" s="1049"/>
      <c r="C1056" s="1049"/>
      <c r="D1056" s="1066"/>
      <c r="E1056" s="912">
        <f>E1055+7</f>
        <v>44446</v>
      </c>
      <c r="F1056" s="912">
        <f>F1055+7</f>
        <v>44450</v>
      </c>
      <c r="G1056" s="912">
        <f>G1055+7</f>
        <v>44488</v>
      </c>
    </row>
    <row r="1057" s="883" customFormat="1" ht="15.75" customHeight="1" spans="1:7">
      <c r="A1057" s="944"/>
      <c r="B1057" s="987" t="s">
        <v>636</v>
      </c>
      <c r="C1057" s="987" t="s">
        <v>637</v>
      </c>
      <c r="D1057" s="1066"/>
      <c r="E1057" s="912">
        <f t="shared" ref="E1057:E1058" si="124">E1056+7</f>
        <v>44453</v>
      </c>
      <c r="F1057" s="912">
        <f t="shared" ref="F1057:F1058" si="125">F1056+7</f>
        <v>44457</v>
      </c>
      <c r="G1057" s="912">
        <f t="shared" ref="G1057:G1058" si="126">G1056+7</f>
        <v>44495</v>
      </c>
    </row>
    <row r="1058" s="883" customFormat="1" ht="15.75" customHeight="1" spans="1:7">
      <c r="A1058" s="944"/>
      <c r="B1058" s="1097" t="s">
        <v>638</v>
      </c>
      <c r="C1058" s="987" t="s">
        <v>639</v>
      </c>
      <c r="D1058" s="923"/>
      <c r="E1058" s="912">
        <f t="shared" si="124"/>
        <v>44460</v>
      </c>
      <c r="F1058" s="912">
        <f t="shared" si="125"/>
        <v>44464</v>
      </c>
      <c r="G1058" s="912">
        <f t="shared" si="126"/>
        <v>44502</v>
      </c>
    </row>
    <row r="1059" s="883" customFormat="1" ht="15.75" customHeight="1" spans="1:7">
      <c r="A1059" s="944"/>
      <c r="B1059" s="1004"/>
      <c r="C1059" s="1004"/>
      <c r="D1059" s="1005"/>
      <c r="E1059" s="932"/>
      <c r="F1059" s="932"/>
      <c r="G1059" s="932"/>
    </row>
    <row r="1060" s="883" customFormat="1" ht="15.75" customHeight="1" spans="1:7">
      <c r="A1060" s="944"/>
      <c r="B1060" s="1004"/>
      <c r="C1060" s="1004"/>
      <c r="D1060" s="1005"/>
      <c r="E1060" s="1004"/>
      <c r="F1060" s="932"/>
      <c r="G1060" s="932"/>
    </row>
    <row r="1061" s="883" customFormat="1" ht="15.75" customHeight="1" spans="1:7">
      <c r="A1061" s="944"/>
      <c r="B1061" s="885"/>
      <c r="C1061" s="941"/>
      <c r="D1061" s="942"/>
      <c r="E1061" s="943"/>
      <c r="F1061" s="940"/>
      <c r="G1061" s="940"/>
    </row>
    <row r="1062" s="883" customFormat="1" ht="15.75" customHeight="1" spans="1:7">
      <c r="A1062" s="944" t="s">
        <v>650</v>
      </c>
      <c r="B1062" s="1088" t="s">
        <v>5</v>
      </c>
      <c r="C1062" s="1088" t="s">
        <v>6</v>
      </c>
      <c r="D1062" s="910" t="s">
        <v>7</v>
      </c>
      <c r="E1062" s="1050" t="s">
        <v>8</v>
      </c>
      <c r="F1062" s="1050" t="s">
        <v>8</v>
      </c>
      <c r="G1062" s="1050" t="s">
        <v>641</v>
      </c>
    </row>
    <row r="1063" s="883" customFormat="1" ht="15.75" customHeight="1" spans="1:7">
      <c r="A1063" s="944"/>
      <c r="B1063" s="1089"/>
      <c r="C1063" s="1089"/>
      <c r="D1063" s="917"/>
      <c r="E1063" s="1050" t="s">
        <v>9</v>
      </c>
      <c r="F1063" s="1050" t="s">
        <v>10</v>
      </c>
      <c r="G1063" s="1050" t="s">
        <v>11</v>
      </c>
    </row>
    <row r="1064" s="883" customFormat="1" ht="15.75" customHeight="1" spans="1:7">
      <c r="A1064" s="944"/>
      <c r="B1064" s="915" t="s">
        <v>651</v>
      </c>
      <c r="C1064" s="915" t="s">
        <v>652</v>
      </c>
      <c r="D1064" s="903" t="s">
        <v>653</v>
      </c>
      <c r="E1064" s="912">
        <v>44440</v>
      </c>
      <c r="F1064" s="912">
        <f>E1064+4</f>
        <v>44444</v>
      </c>
      <c r="G1064" s="912">
        <f>F1064+35</f>
        <v>44479</v>
      </c>
    </row>
    <row r="1065" s="883" customFormat="1" ht="15.75" customHeight="1" spans="1:7">
      <c r="A1065" s="1068"/>
      <c r="B1065" s="915" t="s">
        <v>654</v>
      </c>
      <c r="C1065" s="915" t="s">
        <v>655</v>
      </c>
      <c r="D1065" s="1056"/>
      <c r="E1065" s="912">
        <f t="shared" ref="E1065:G1068" si="127">E1064+7</f>
        <v>44447</v>
      </c>
      <c r="F1065" s="912">
        <f t="shared" si="127"/>
        <v>44451</v>
      </c>
      <c r="G1065" s="912">
        <f t="shared" si="127"/>
        <v>44486</v>
      </c>
    </row>
    <row r="1066" s="883" customFormat="1" ht="15.75" customHeight="1" spans="1:7">
      <c r="A1066" s="944"/>
      <c r="B1066" s="915" t="s">
        <v>656</v>
      </c>
      <c r="C1066" s="915" t="s">
        <v>657</v>
      </c>
      <c r="D1066" s="1056"/>
      <c r="E1066" s="912">
        <f t="shared" si="127"/>
        <v>44454</v>
      </c>
      <c r="F1066" s="912">
        <f t="shared" si="127"/>
        <v>44458</v>
      </c>
      <c r="G1066" s="912">
        <f t="shared" si="127"/>
        <v>44493</v>
      </c>
    </row>
    <row r="1067" s="883" customFormat="1" ht="15.75" customHeight="1" spans="1:7">
      <c r="A1067" s="944"/>
      <c r="B1067" s="915" t="s">
        <v>658</v>
      </c>
      <c r="C1067" s="915" t="s">
        <v>659</v>
      </c>
      <c r="D1067" s="1056"/>
      <c r="E1067" s="912">
        <f t="shared" si="127"/>
        <v>44461</v>
      </c>
      <c r="F1067" s="912">
        <f t="shared" si="127"/>
        <v>44465</v>
      </c>
      <c r="G1067" s="912">
        <f t="shared" si="127"/>
        <v>44500</v>
      </c>
    </row>
    <row r="1068" s="883" customFormat="1" ht="15.75" customHeight="1" spans="1:7">
      <c r="A1068" s="1068"/>
      <c r="B1068" s="915" t="s">
        <v>660</v>
      </c>
      <c r="C1068" s="915" t="s">
        <v>661</v>
      </c>
      <c r="D1068" s="1057"/>
      <c r="E1068" s="912">
        <f t="shared" si="127"/>
        <v>44468</v>
      </c>
      <c r="F1068" s="912">
        <f t="shared" si="127"/>
        <v>44472</v>
      </c>
      <c r="G1068" s="912">
        <f t="shared" si="127"/>
        <v>44507</v>
      </c>
    </row>
    <row r="1069" s="883" customFormat="1" ht="15.75" customHeight="1" spans="1:7">
      <c r="A1069" s="944"/>
      <c r="B1069" s="1004"/>
      <c r="C1069" s="1004"/>
      <c r="D1069" s="1005"/>
      <c r="E1069" s="932"/>
      <c r="F1069" s="932"/>
      <c r="G1069" s="932"/>
    </row>
    <row r="1070" s="883" customFormat="1" ht="15.75" customHeight="1" spans="1:7">
      <c r="A1070" s="944"/>
      <c r="B1070" s="1088" t="s">
        <v>5</v>
      </c>
      <c r="C1070" s="1088" t="s">
        <v>6</v>
      </c>
      <c r="D1070" s="910" t="s">
        <v>7</v>
      </c>
      <c r="E1070" s="904" t="s">
        <v>8</v>
      </c>
      <c r="F1070" s="904" t="s">
        <v>8</v>
      </c>
      <c r="G1070" s="904" t="s">
        <v>641</v>
      </c>
    </row>
    <row r="1071" s="883" customFormat="1" ht="15.75" customHeight="1" spans="1:7">
      <c r="A1071" s="944"/>
      <c r="B1071" s="1089"/>
      <c r="C1071" s="1089"/>
      <c r="D1071" s="917"/>
      <c r="E1071" s="998" t="s">
        <v>9</v>
      </c>
      <c r="F1071" s="904" t="s">
        <v>10</v>
      </c>
      <c r="G1071" s="904" t="s">
        <v>11</v>
      </c>
    </row>
    <row r="1072" s="883" customFormat="1" ht="15.75" customHeight="1" spans="1:7">
      <c r="A1072" s="944"/>
      <c r="B1072" s="987" t="s">
        <v>633</v>
      </c>
      <c r="C1072" s="987" t="s">
        <v>634</v>
      </c>
      <c r="D1072" s="903" t="s">
        <v>649</v>
      </c>
      <c r="E1072" s="912">
        <v>44439</v>
      </c>
      <c r="F1072" s="912">
        <f>E1072+4</f>
        <v>44443</v>
      </c>
      <c r="G1072" s="912">
        <f>F1072+33</f>
        <v>44476</v>
      </c>
    </row>
    <row r="1073" s="883" customFormat="1" ht="15.75" customHeight="1" spans="1:7">
      <c r="A1073" s="944"/>
      <c r="B1073" s="1049"/>
      <c r="C1073" s="1049"/>
      <c r="D1073" s="1056"/>
      <c r="E1073" s="912">
        <f>E1072+7</f>
        <v>44446</v>
      </c>
      <c r="F1073" s="912">
        <f>F1072+7</f>
        <v>44450</v>
      </c>
      <c r="G1073" s="912">
        <f>G1072+7</f>
        <v>44483</v>
      </c>
    </row>
    <row r="1074" s="883" customFormat="1" ht="15.75" customHeight="1" spans="1:7">
      <c r="A1074" s="944"/>
      <c r="B1074" s="987" t="s">
        <v>636</v>
      </c>
      <c r="C1074" s="987" t="s">
        <v>637</v>
      </c>
      <c r="D1074" s="1056"/>
      <c r="E1074" s="912">
        <f t="shared" ref="E1074:E1075" si="128">E1073+7</f>
        <v>44453</v>
      </c>
      <c r="F1074" s="912">
        <f t="shared" ref="F1074:F1075" si="129">F1073+7</f>
        <v>44457</v>
      </c>
      <c r="G1074" s="912">
        <f t="shared" ref="G1074:G1075" si="130">G1073+7</f>
        <v>44490</v>
      </c>
    </row>
    <row r="1075" s="883" customFormat="1" ht="15.75" customHeight="1" spans="1:7">
      <c r="A1075" s="944"/>
      <c r="B1075" s="1097" t="s">
        <v>638</v>
      </c>
      <c r="C1075" s="987" t="s">
        <v>639</v>
      </c>
      <c r="D1075" s="1057"/>
      <c r="E1075" s="912">
        <f t="shared" si="128"/>
        <v>44460</v>
      </c>
      <c r="F1075" s="912">
        <f t="shared" si="129"/>
        <v>44464</v>
      </c>
      <c r="G1075" s="912">
        <f t="shared" si="130"/>
        <v>44497</v>
      </c>
    </row>
    <row r="1076" s="883" customFormat="1" ht="15.75" customHeight="1" spans="1:7">
      <c r="A1076" s="944"/>
      <c r="B1076" s="1004"/>
      <c r="C1076" s="1004"/>
      <c r="D1076" s="1005"/>
      <c r="E1076" s="932"/>
      <c r="F1076" s="932"/>
      <c r="G1076" s="932"/>
    </row>
    <row r="1077" s="883" customFormat="1" ht="15.75" customHeight="1" spans="1:7">
      <c r="A1077" s="944"/>
      <c r="B1077" s="1004"/>
      <c r="C1077" s="1004"/>
      <c r="D1077" s="1005"/>
      <c r="E1077" s="1004"/>
      <c r="F1077" s="932"/>
      <c r="G1077" s="932"/>
    </row>
    <row r="1078" s="883" customFormat="1" ht="15.75" customHeight="1" spans="1:7">
      <c r="A1078" s="944"/>
      <c r="B1078" s="885"/>
      <c r="C1078" s="941"/>
      <c r="D1078" s="942"/>
      <c r="E1078" s="943"/>
      <c r="F1078" s="940"/>
      <c r="G1078" s="940"/>
    </row>
    <row r="1079" s="883" customFormat="1" ht="15.75" customHeight="1" spans="1:7">
      <c r="A1079" s="944" t="s">
        <v>662</v>
      </c>
      <c r="B1079" s="1088" t="s">
        <v>5</v>
      </c>
      <c r="C1079" s="1088" t="s">
        <v>6</v>
      </c>
      <c r="D1079" s="910" t="s">
        <v>7</v>
      </c>
      <c r="E1079" s="904" t="s">
        <v>8</v>
      </c>
      <c r="F1079" s="904" t="s">
        <v>8</v>
      </c>
      <c r="G1079" s="904" t="s">
        <v>663</v>
      </c>
    </row>
    <row r="1080" s="883" customFormat="1" ht="15.75" customHeight="1" spans="1:7">
      <c r="A1080" s="944"/>
      <c r="B1080" s="1089"/>
      <c r="C1080" s="1089"/>
      <c r="D1080" s="917"/>
      <c r="E1080" s="904" t="s">
        <v>9</v>
      </c>
      <c r="F1080" s="904" t="s">
        <v>10</v>
      </c>
      <c r="G1080" s="904" t="s">
        <v>11</v>
      </c>
    </row>
    <row r="1081" s="883" customFormat="1" ht="15.75" customHeight="1" spans="1:7">
      <c r="A1081" s="944"/>
      <c r="B1081" s="987" t="s">
        <v>633</v>
      </c>
      <c r="C1081" s="987" t="s">
        <v>634</v>
      </c>
      <c r="D1081" s="921" t="s">
        <v>649</v>
      </c>
      <c r="E1081" s="912">
        <v>44439</v>
      </c>
      <c r="F1081" s="912">
        <f>E1081+4</f>
        <v>44443</v>
      </c>
      <c r="G1081" s="912">
        <f>F1081+38</f>
        <v>44481</v>
      </c>
    </row>
    <row r="1082" s="883" customFormat="1" ht="15.75" customHeight="1" spans="1:7">
      <c r="A1082" s="944"/>
      <c r="B1082" s="1049"/>
      <c r="C1082" s="1049"/>
      <c r="D1082" s="1066"/>
      <c r="E1082" s="912">
        <f>E1081+7</f>
        <v>44446</v>
      </c>
      <c r="F1082" s="912">
        <f>F1081+7</f>
        <v>44450</v>
      </c>
      <c r="G1082" s="912">
        <f>G1081+7</f>
        <v>44488</v>
      </c>
    </row>
    <row r="1083" s="883" customFormat="1" ht="15.75" customHeight="1" spans="1:7">
      <c r="A1083" s="944"/>
      <c r="B1083" s="987" t="s">
        <v>636</v>
      </c>
      <c r="C1083" s="987" t="s">
        <v>637</v>
      </c>
      <c r="D1083" s="1066"/>
      <c r="E1083" s="912">
        <f t="shared" ref="E1083:E1084" si="131">E1082+7</f>
        <v>44453</v>
      </c>
      <c r="F1083" s="912">
        <f t="shared" ref="F1083:F1084" si="132">F1082+7</f>
        <v>44457</v>
      </c>
      <c r="G1083" s="912">
        <f t="shared" ref="G1083:G1084" si="133">G1082+7</f>
        <v>44495</v>
      </c>
    </row>
    <row r="1084" s="883" customFormat="1" ht="15.75" customHeight="1" spans="1:7">
      <c r="A1084" s="944"/>
      <c r="B1084" s="1097" t="s">
        <v>638</v>
      </c>
      <c r="C1084" s="987" t="s">
        <v>639</v>
      </c>
      <c r="D1084" s="923"/>
      <c r="E1084" s="912">
        <f t="shared" si="131"/>
        <v>44460</v>
      </c>
      <c r="F1084" s="912">
        <f t="shared" si="132"/>
        <v>44464</v>
      </c>
      <c r="G1084" s="912">
        <f t="shared" si="133"/>
        <v>44502</v>
      </c>
    </row>
    <row r="1085" s="883" customFormat="1" ht="15.75" customHeight="1" spans="1:7">
      <c r="A1085" s="944"/>
      <c r="B1085" s="1099"/>
      <c r="C1085" s="975"/>
      <c r="D1085" s="1100"/>
      <c r="E1085" s="932"/>
      <c r="F1085" s="932"/>
      <c r="G1085" s="932"/>
    </row>
    <row r="1086" s="883" customFormat="1" ht="15.75" customHeight="1" spans="1:7">
      <c r="A1086" s="944"/>
      <c r="B1086" s="1004"/>
      <c r="C1086" s="1004"/>
      <c r="D1086" s="1005"/>
      <c r="E1086" s="932"/>
      <c r="F1086" s="932"/>
      <c r="G1086" s="932"/>
    </row>
    <row r="1087" s="883" customFormat="1" ht="15.75" customHeight="1" spans="1:7">
      <c r="A1087" s="968" t="s">
        <v>664</v>
      </c>
      <c r="B1087" s="968"/>
      <c r="C1087" s="968"/>
      <c r="D1087" s="968"/>
      <c r="E1087" s="968"/>
      <c r="F1087" s="968"/>
      <c r="G1087" s="968"/>
    </row>
    <row r="1088" s="883" customFormat="1" ht="15.75" customHeight="1" spans="1:7">
      <c r="A1088" s="944"/>
      <c r="B1088" s="885"/>
      <c r="C1088" s="941"/>
      <c r="D1088" s="942"/>
      <c r="E1088" s="943"/>
      <c r="F1088" s="940"/>
      <c r="G1088" s="940"/>
    </row>
    <row r="1089" s="883" customFormat="1" ht="15.75" customHeight="1" spans="1:7">
      <c r="A1089" s="944" t="s">
        <v>665</v>
      </c>
      <c r="B1089" s="902" t="s">
        <v>5</v>
      </c>
      <c r="C1089" s="902" t="s">
        <v>6</v>
      </c>
      <c r="D1089" s="903" t="s">
        <v>7</v>
      </c>
      <c r="E1089" s="904" t="s">
        <v>8</v>
      </c>
      <c r="F1089" s="904" t="s">
        <v>8</v>
      </c>
      <c r="G1089" s="904" t="s">
        <v>666</v>
      </c>
    </row>
    <row r="1090" s="883" customFormat="1" ht="15.75" customHeight="1" spans="1:7">
      <c r="A1090" s="944"/>
      <c r="B1090" s="905"/>
      <c r="C1090" s="905"/>
      <c r="D1090" s="906"/>
      <c r="E1090" s="998" t="s">
        <v>9</v>
      </c>
      <c r="F1090" s="904" t="s">
        <v>10</v>
      </c>
      <c r="G1090" s="904" t="s">
        <v>11</v>
      </c>
    </row>
    <row r="1091" s="883" customFormat="1" ht="15.75" customHeight="1" spans="1:7">
      <c r="A1091" s="944"/>
      <c r="B1091" s="953" t="s">
        <v>667</v>
      </c>
      <c r="C1091" s="1101" t="s">
        <v>668</v>
      </c>
      <c r="D1091" s="910" t="s">
        <v>669</v>
      </c>
      <c r="E1091" s="912">
        <v>44436</v>
      </c>
      <c r="F1091" s="912">
        <f>E1091+4</f>
        <v>44440</v>
      </c>
      <c r="G1091" s="926">
        <f>F1091+20</f>
        <v>44460</v>
      </c>
    </row>
    <row r="1092" s="883" customFormat="1" ht="15.75" customHeight="1" spans="1:7">
      <c r="A1092" s="944"/>
      <c r="B1092" s="1102" t="s">
        <v>670</v>
      </c>
      <c r="C1092" s="1101" t="s">
        <v>671</v>
      </c>
      <c r="D1092" s="913"/>
      <c r="E1092" s="912">
        <f t="shared" ref="E1092:G1095" si="134">E1091+7</f>
        <v>44443</v>
      </c>
      <c r="F1092" s="912">
        <f t="shared" si="134"/>
        <v>44447</v>
      </c>
      <c r="G1092" s="912">
        <f t="shared" si="134"/>
        <v>44467</v>
      </c>
    </row>
    <row r="1093" s="883" customFormat="1" ht="15.75" customHeight="1" spans="1:7">
      <c r="A1093" s="944"/>
      <c r="B1093" s="1103" t="s">
        <v>672</v>
      </c>
      <c r="C1093" s="1101" t="s">
        <v>673</v>
      </c>
      <c r="D1093" s="913"/>
      <c r="E1093" s="912">
        <f t="shared" si="134"/>
        <v>44450</v>
      </c>
      <c r="F1093" s="912">
        <f t="shared" si="134"/>
        <v>44454</v>
      </c>
      <c r="G1093" s="912">
        <f t="shared" si="134"/>
        <v>44474</v>
      </c>
    </row>
    <row r="1094" s="883" customFormat="1" ht="15.75" customHeight="1" spans="1:7">
      <c r="A1094" s="1068"/>
      <c r="B1094" s="1103" t="s">
        <v>674</v>
      </c>
      <c r="C1094" s="1101" t="s">
        <v>675</v>
      </c>
      <c r="D1094" s="913"/>
      <c r="E1094" s="912">
        <f t="shared" si="134"/>
        <v>44457</v>
      </c>
      <c r="F1094" s="912">
        <f t="shared" si="134"/>
        <v>44461</v>
      </c>
      <c r="G1094" s="912">
        <f t="shared" si="134"/>
        <v>44481</v>
      </c>
    </row>
    <row r="1095" s="883" customFormat="1" ht="15.75" customHeight="1" spans="1:7">
      <c r="A1095" s="944"/>
      <c r="B1095" s="953" t="s">
        <v>99</v>
      </c>
      <c r="C1095" s="904"/>
      <c r="D1095" s="917"/>
      <c r="E1095" s="912">
        <f t="shared" si="134"/>
        <v>44464</v>
      </c>
      <c r="F1095" s="912">
        <f t="shared" si="134"/>
        <v>44468</v>
      </c>
      <c r="G1095" s="912">
        <f t="shared" si="134"/>
        <v>44488</v>
      </c>
    </row>
    <row r="1096" s="883" customFormat="1" ht="15.75" customHeight="1" spans="1:7">
      <c r="A1096" s="944"/>
      <c r="B1096" s="885"/>
      <c r="C1096" s="1104"/>
      <c r="D1096" s="942"/>
      <c r="E1096" s="943"/>
      <c r="F1096" s="1105"/>
      <c r="G1096" s="940"/>
    </row>
    <row r="1097" s="883" customFormat="1" ht="15.75" customHeight="1" spans="1:7">
      <c r="A1097" s="944" t="s">
        <v>676</v>
      </c>
      <c r="B1097" s="1088" t="s">
        <v>5</v>
      </c>
      <c r="C1097" s="1088" t="s">
        <v>6</v>
      </c>
      <c r="D1097" s="910" t="s">
        <v>7</v>
      </c>
      <c r="E1097" s="989" t="s">
        <v>8</v>
      </c>
      <c r="F1097" s="989" t="s">
        <v>8</v>
      </c>
      <c r="G1097" s="989" t="s">
        <v>677</v>
      </c>
    </row>
    <row r="1098" s="883" customFormat="1" ht="15.75" customHeight="1" spans="1:7">
      <c r="A1098" s="944"/>
      <c r="B1098" s="1089"/>
      <c r="C1098" s="1089"/>
      <c r="D1098" s="917"/>
      <c r="E1098" s="989" t="s">
        <v>9</v>
      </c>
      <c r="F1098" s="989" t="s">
        <v>10</v>
      </c>
      <c r="G1098" s="989" t="s">
        <v>11</v>
      </c>
    </row>
    <row r="1099" s="883" customFormat="1" ht="15.75" customHeight="1" spans="1:7">
      <c r="A1099" s="944"/>
      <c r="B1099" s="1106" t="s">
        <v>678</v>
      </c>
      <c r="C1099" s="1107" t="s">
        <v>617</v>
      </c>
      <c r="D1099" s="924" t="s">
        <v>679</v>
      </c>
      <c r="E1099" s="994">
        <v>44442</v>
      </c>
      <c r="F1099" s="994">
        <f>E1099+4</f>
        <v>44446</v>
      </c>
      <c r="G1099" s="1108">
        <f>F1099+13</f>
        <v>44459</v>
      </c>
    </row>
    <row r="1100" s="883" customFormat="1" ht="15.75" customHeight="1" spans="2:7">
      <c r="B1100" s="1106" t="s">
        <v>680</v>
      </c>
      <c r="C1100" s="1107" t="s">
        <v>681</v>
      </c>
      <c r="D1100" s="925"/>
      <c r="E1100" s="994">
        <f t="shared" ref="E1100:G1103" si="135">E1099+7</f>
        <v>44449</v>
      </c>
      <c r="F1100" s="994">
        <f t="shared" si="135"/>
        <v>44453</v>
      </c>
      <c r="G1100" s="994">
        <f t="shared" si="135"/>
        <v>44466</v>
      </c>
    </row>
    <row r="1101" s="883" customFormat="1" ht="15.75" customHeight="1" spans="1:7">
      <c r="A1101" s="944"/>
      <c r="B1101" s="1106" t="s">
        <v>682</v>
      </c>
      <c r="C1101" s="1107" t="s">
        <v>683</v>
      </c>
      <c r="D1101" s="925"/>
      <c r="E1101" s="994">
        <f t="shared" si="135"/>
        <v>44456</v>
      </c>
      <c r="F1101" s="994">
        <f t="shared" si="135"/>
        <v>44460</v>
      </c>
      <c r="G1101" s="994">
        <f t="shared" si="135"/>
        <v>44473</v>
      </c>
    </row>
    <row r="1102" s="883" customFormat="1" ht="15.75" customHeight="1" spans="1:7">
      <c r="A1102" s="944"/>
      <c r="B1102" s="1106" t="s">
        <v>684</v>
      </c>
      <c r="C1102" s="1109" t="s">
        <v>675</v>
      </c>
      <c r="D1102" s="925"/>
      <c r="E1102" s="994">
        <f t="shared" si="135"/>
        <v>44463</v>
      </c>
      <c r="F1102" s="994">
        <f t="shared" si="135"/>
        <v>44467</v>
      </c>
      <c r="G1102" s="994">
        <f t="shared" si="135"/>
        <v>44480</v>
      </c>
    </row>
    <row r="1103" s="883" customFormat="1" ht="15.75" customHeight="1" spans="1:7">
      <c r="A1103" s="944"/>
      <c r="B1103" s="1110"/>
      <c r="C1103" s="1111"/>
      <c r="D1103" s="928"/>
      <c r="E1103" s="994">
        <f t="shared" si="135"/>
        <v>44470</v>
      </c>
      <c r="F1103" s="994">
        <f t="shared" si="135"/>
        <v>44474</v>
      </c>
      <c r="G1103" s="994">
        <f t="shared" si="135"/>
        <v>44487</v>
      </c>
    </row>
    <row r="1104" s="883" customFormat="1" ht="15.75" customHeight="1" spans="1:7">
      <c r="A1104" s="944"/>
      <c r="D1104" s="1005"/>
      <c r="E1104" s="1004"/>
      <c r="F1104" s="1112"/>
      <c r="G1104" s="1112"/>
    </row>
    <row r="1105" s="883" customFormat="1" ht="15.75" customHeight="1" spans="1:7">
      <c r="A1105" s="944"/>
      <c r="B1105" s="920" t="s">
        <v>5</v>
      </c>
      <c r="C1105" s="920" t="s">
        <v>6</v>
      </c>
      <c r="D1105" s="921" t="s">
        <v>7</v>
      </c>
      <c r="E1105" s="1050" t="s">
        <v>8</v>
      </c>
      <c r="F1105" s="1050" t="s">
        <v>8</v>
      </c>
      <c r="G1105" s="1050" t="s">
        <v>677</v>
      </c>
    </row>
    <row r="1106" s="883" customFormat="1" ht="15.75" customHeight="1" spans="1:7">
      <c r="A1106" s="944"/>
      <c r="B1106" s="922"/>
      <c r="C1106" s="922"/>
      <c r="D1106" s="923"/>
      <c r="E1106" s="1051" t="s">
        <v>9</v>
      </c>
      <c r="F1106" s="1050" t="s">
        <v>10</v>
      </c>
      <c r="G1106" s="1050" t="s">
        <v>11</v>
      </c>
    </row>
    <row r="1107" s="883" customFormat="1" ht="15.75" customHeight="1" spans="1:7">
      <c r="A1107" s="944"/>
      <c r="B1107" s="953" t="s">
        <v>667</v>
      </c>
      <c r="C1107" s="1101" t="s">
        <v>668</v>
      </c>
      <c r="D1107" s="1113" t="s">
        <v>669</v>
      </c>
      <c r="E1107" s="912">
        <v>44436</v>
      </c>
      <c r="F1107" s="1053">
        <f>E1107+4</f>
        <v>44440</v>
      </c>
      <c r="G1107" s="1053">
        <f>F1107+13</f>
        <v>44453</v>
      </c>
    </row>
    <row r="1108" s="883" customFormat="1" ht="15.75" customHeight="1" spans="1:7">
      <c r="A1108" s="944"/>
      <c r="B1108" s="1102" t="s">
        <v>670</v>
      </c>
      <c r="C1108" s="1101" t="s">
        <v>671</v>
      </c>
      <c r="D1108" s="1113"/>
      <c r="E1108" s="1053">
        <f t="shared" ref="E1108:G1111" si="136">E1107+7</f>
        <v>44443</v>
      </c>
      <c r="F1108" s="1053">
        <f t="shared" si="136"/>
        <v>44447</v>
      </c>
      <c r="G1108" s="1053">
        <f t="shared" si="136"/>
        <v>44460</v>
      </c>
    </row>
    <row r="1109" s="883" customFormat="1" ht="15.75" customHeight="1" spans="1:7">
      <c r="A1109" s="944"/>
      <c r="B1109" s="1103" t="s">
        <v>672</v>
      </c>
      <c r="C1109" s="1101" t="s">
        <v>673</v>
      </c>
      <c r="D1109" s="1113"/>
      <c r="E1109" s="1053">
        <f t="shared" si="136"/>
        <v>44450</v>
      </c>
      <c r="F1109" s="1053">
        <f t="shared" si="136"/>
        <v>44454</v>
      </c>
      <c r="G1109" s="1053">
        <f t="shared" si="136"/>
        <v>44467</v>
      </c>
    </row>
    <row r="1110" s="883" customFormat="1" ht="15.75" customHeight="1" spans="1:7">
      <c r="A1110" s="944"/>
      <c r="B1110" s="1103" t="s">
        <v>674</v>
      </c>
      <c r="C1110" s="1101" t="s">
        <v>675</v>
      </c>
      <c r="D1110" s="1113"/>
      <c r="E1110" s="1053">
        <f t="shared" si="136"/>
        <v>44457</v>
      </c>
      <c r="F1110" s="1053">
        <f t="shared" si="136"/>
        <v>44461</v>
      </c>
      <c r="G1110" s="1053">
        <f t="shared" si="136"/>
        <v>44474</v>
      </c>
    </row>
    <row r="1111" s="883" customFormat="1" ht="15.75" customHeight="1" spans="1:7">
      <c r="A1111" s="944"/>
      <c r="B1111" s="1103" t="s">
        <v>99</v>
      </c>
      <c r="C1111" s="1101"/>
      <c r="D1111" s="1113"/>
      <c r="E1111" s="1053">
        <f t="shared" si="136"/>
        <v>44464</v>
      </c>
      <c r="F1111" s="1053">
        <f t="shared" si="136"/>
        <v>44468</v>
      </c>
      <c r="G1111" s="1053">
        <f t="shared" si="136"/>
        <v>44481</v>
      </c>
    </row>
    <row r="1112" s="883" customFormat="1" ht="15.75" customHeight="1" spans="1:9">
      <c r="A1112" s="885"/>
      <c r="B1112" s="885"/>
      <c r="C1112" s="885"/>
      <c r="D1112" s="885"/>
      <c r="E1112" s="885"/>
      <c r="F1112" s="885"/>
      <c r="G1112" s="885"/>
      <c r="H1112" s="885"/>
      <c r="I1112" s="885"/>
    </row>
    <row r="1113" s="883" customFormat="1" ht="15.75" customHeight="1" spans="1:7">
      <c r="A1113" s="944"/>
      <c r="B1113" s="1088" t="s">
        <v>5</v>
      </c>
      <c r="C1113" s="1088" t="s">
        <v>6</v>
      </c>
      <c r="D1113" s="910" t="s">
        <v>7</v>
      </c>
      <c r="E1113" s="912" t="s">
        <v>8</v>
      </c>
      <c r="F1113" s="912" t="s">
        <v>8</v>
      </c>
      <c r="G1113" s="912" t="s">
        <v>677</v>
      </c>
    </row>
    <row r="1114" s="883" customFormat="1" ht="15.75" customHeight="1" spans="1:7">
      <c r="A1114" s="944"/>
      <c r="B1114" s="1089"/>
      <c r="C1114" s="1089"/>
      <c r="D1114" s="917"/>
      <c r="E1114" s="912" t="s">
        <v>9</v>
      </c>
      <c r="F1114" s="912" t="s">
        <v>10</v>
      </c>
      <c r="G1114" s="912" t="s">
        <v>11</v>
      </c>
    </row>
    <row r="1115" s="883" customFormat="1" ht="15.75" customHeight="1" spans="1:7">
      <c r="A1115" s="944"/>
      <c r="B1115" s="1114" t="s">
        <v>685</v>
      </c>
      <c r="C1115" s="1115" t="s">
        <v>686</v>
      </c>
      <c r="D1115" s="910" t="s">
        <v>687</v>
      </c>
      <c r="E1115" s="912">
        <v>44441</v>
      </c>
      <c r="F1115" s="912">
        <f>E1115+5</f>
        <v>44446</v>
      </c>
      <c r="G1115" s="912">
        <f>F1115+13</f>
        <v>44459</v>
      </c>
    </row>
    <row r="1116" s="883" customFormat="1" ht="15.75" customHeight="1" spans="1:7">
      <c r="A1116" s="944"/>
      <c r="B1116" s="1114" t="s">
        <v>688</v>
      </c>
      <c r="C1116" s="1115" t="s">
        <v>689</v>
      </c>
      <c r="D1116" s="913"/>
      <c r="E1116" s="912">
        <f t="shared" ref="E1116:G1119" si="137">E1115+7</f>
        <v>44448</v>
      </c>
      <c r="F1116" s="912">
        <f t="shared" si="137"/>
        <v>44453</v>
      </c>
      <c r="G1116" s="912">
        <f t="shared" si="137"/>
        <v>44466</v>
      </c>
    </row>
    <row r="1117" s="883" customFormat="1" ht="15.75" customHeight="1" spans="1:7">
      <c r="A1117" s="944"/>
      <c r="B1117" s="1114" t="s">
        <v>690</v>
      </c>
      <c r="C1117" s="1115" t="s">
        <v>691</v>
      </c>
      <c r="D1117" s="913"/>
      <c r="E1117" s="912">
        <f t="shared" si="137"/>
        <v>44455</v>
      </c>
      <c r="F1117" s="912">
        <f t="shared" si="137"/>
        <v>44460</v>
      </c>
      <c r="G1117" s="912">
        <f t="shared" si="137"/>
        <v>44473</v>
      </c>
    </row>
    <row r="1118" s="883" customFormat="1" ht="15.75" customHeight="1" spans="1:7">
      <c r="A1118" s="944"/>
      <c r="B1118" s="904" t="s">
        <v>692</v>
      </c>
      <c r="C1118" s="1115" t="s">
        <v>693</v>
      </c>
      <c r="D1118" s="913"/>
      <c r="E1118" s="912">
        <f t="shared" si="137"/>
        <v>44462</v>
      </c>
      <c r="F1118" s="912">
        <f t="shared" si="137"/>
        <v>44467</v>
      </c>
      <c r="G1118" s="912">
        <f t="shared" si="137"/>
        <v>44480</v>
      </c>
    </row>
    <row r="1119" s="883" customFormat="1" ht="15.75" customHeight="1" spans="1:7">
      <c r="A1119" s="944"/>
      <c r="B1119" s="1081"/>
      <c r="C1119" s="1116"/>
      <c r="D1119" s="917"/>
      <c r="E1119" s="912">
        <f t="shared" si="137"/>
        <v>44469</v>
      </c>
      <c r="F1119" s="912">
        <f t="shared" si="137"/>
        <v>44474</v>
      </c>
      <c r="G1119" s="912">
        <f t="shared" si="137"/>
        <v>44487</v>
      </c>
    </row>
    <row r="1120" s="883" customFormat="1" ht="15.75" customHeight="1" spans="1:8">
      <c r="A1120" s="1117"/>
      <c r="B1120" s="1117"/>
      <c r="C1120" s="1117"/>
      <c r="D1120" s="1117"/>
      <c r="E1120" s="1117"/>
      <c r="F1120" s="1117"/>
      <c r="G1120" s="1117"/>
      <c r="H1120" s="1117"/>
    </row>
    <row r="1121" s="883" customFormat="1" ht="15.75" customHeight="1" spans="1:7">
      <c r="A1121" s="944"/>
      <c r="B1121" s="1088" t="s">
        <v>5</v>
      </c>
      <c r="C1121" s="1088" t="s">
        <v>6</v>
      </c>
      <c r="D1121" s="910" t="s">
        <v>7</v>
      </c>
      <c r="E1121" s="912" t="s">
        <v>8</v>
      </c>
      <c r="F1121" s="912" t="s">
        <v>8</v>
      </c>
      <c r="G1121" s="926" t="s">
        <v>677</v>
      </c>
    </row>
    <row r="1122" s="883" customFormat="1" ht="15.75" customHeight="1" spans="1:7">
      <c r="A1122" s="944"/>
      <c r="B1122" s="1089"/>
      <c r="C1122" s="1089"/>
      <c r="D1122" s="917"/>
      <c r="E1122" s="912" t="s">
        <v>9</v>
      </c>
      <c r="F1122" s="912" t="s">
        <v>10</v>
      </c>
      <c r="G1122" s="912" t="s">
        <v>11</v>
      </c>
    </row>
    <row r="1123" s="883" customFormat="1" ht="15.75" customHeight="1" spans="1:7">
      <c r="A1123" s="944"/>
      <c r="B1123" s="1118" t="s">
        <v>694</v>
      </c>
      <c r="C1123" s="1119" t="s">
        <v>695</v>
      </c>
      <c r="D1123" s="958" t="s">
        <v>696</v>
      </c>
      <c r="E1123" s="912">
        <v>44440</v>
      </c>
      <c r="F1123" s="912">
        <f>E1123+4</f>
        <v>44444</v>
      </c>
      <c r="G1123" s="912">
        <f>F1123+13</f>
        <v>44457</v>
      </c>
    </row>
    <row r="1124" s="883" customFormat="1" ht="15.75" customHeight="1" spans="1:7">
      <c r="A1124" s="944"/>
      <c r="B1124" s="1118" t="s">
        <v>697</v>
      </c>
      <c r="C1124" s="1119" t="s">
        <v>698</v>
      </c>
      <c r="D1124" s="1120"/>
      <c r="E1124" s="912">
        <f t="shared" ref="E1124:G1127" si="138">E1123+7</f>
        <v>44447</v>
      </c>
      <c r="F1124" s="912">
        <f t="shared" si="138"/>
        <v>44451</v>
      </c>
      <c r="G1124" s="912">
        <f t="shared" si="138"/>
        <v>44464</v>
      </c>
    </row>
    <row r="1125" s="883" customFormat="1" ht="15.75" customHeight="1" spans="1:7">
      <c r="A1125" s="944"/>
      <c r="B1125" s="1118" t="s">
        <v>699</v>
      </c>
      <c r="C1125" s="1119" t="s">
        <v>700</v>
      </c>
      <c r="D1125" s="1120"/>
      <c r="E1125" s="912">
        <f t="shared" si="138"/>
        <v>44454</v>
      </c>
      <c r="F1125" s="912">
        <f t="shared" si="138"/>
        <v>44458</v>
      </c>
      <c r="G1125" s="912">
        <f t="shared" si="138"/>
        <v>44471</v>
      </c>
    </row>
    <row r="1126" s="883" customFormat="1" ht="15.75" customHeight="1" spans="1:7">
      <c r="A1126" s="944"/>
      <c r="B1126" s="1118" t="s">
        <v>701</v>
      </c>
      <c r="C1126" s="1121" t="s">
        <v>702</v>
      </c>
      <c r="D1126" s="1120"/>
      <c r="E1126" s="926">
        <f t="shared" si="138"/>
        <v>44461</v>
      </c>
      <c r="F1126" s="912">
        <f t="shared" si="138"/>
        <v>44465</v>
      </c>
      <c r="G1126" s="912">
        <f t="shared" si="138"/>
        <v>44478</v>
      </c>
    </row>
    <row r="1127" s="883" customFormat="1" ht="15.75" customHeight="1" spans="1:7">
      <c r="A1127" s="1037"/>
      <c r="B1127" s="1118" t="s">
        <v>703</v>
      </c>
      <c r="C1127" s="1122" t="s">
        <v>704</v>
      </c>
      <c r="D1127" s="1120"/>
      <c r="E1127" s="1123">
        <f t="shared" si="138"/>
        <v>44468</v>
      </c>
      <c r="F1127" s="1123">
        <f t="shared" si="138"/>
        <v>44472</v>
      </c>
      <c r="G1127" s="1123">
        <f t="shared" si="138"/>
        <v>44485</v>
      </c>
    </row>
    <row r="1128" s="883" customFormat="1" ht="15.75" customHeight="1" spans="1:8">
      <c r="A1128" s="1037"/>
      <c r="B1128" s="886"/>
      <c r="C1128" s="886"/>
      <c r="D1128" s="1124"/>
      <c r="E1128" s="886"/>
      <c r="F1128" s="886"/>
      <c r="G1128" s="886"/>
      <c r="H1128" s="886"/>
    </row>
    <row r="1129" s="883" customFormat="1" ht="15.75" customHeight="1" spans="1:7">
      <c r="A1129" s="944" t="s">
        <v>705</v>
      </c>
      <c r="B1129" s="1088" t="s">
        <v>5</v>
      </c>
      <c r="C1129" s="1088" t="s">
        <v>6</v>
      </c>
      <c r="D1129" s="910" t="s">
        <v>7</v>
      </c>
      <c r="E1129" s="912" t="s">
        <v>8</v>
      </c>
      <c r="F1129" s="912" t="s">
        <v>8</v>
      </c>
      <c r="G1129" s="912" t="s">
        <v>705</v>
      </c>
    </row>
    <row r="1130" s="883" customFormat="1" ht="15.75" customHeight="1" spans="1:7">
      <c r="A1130" s="944"/>
      <c r="B1130" s="1089"/>
      <c r="C1130" s="1089"/>
      <c r="D1130" s="917"/>
      <c r="E1130" s="912" t="s">
        <v>9</v>
      </c>
      <c r="F1130" s="912" t="s">
        <v>10</v>
      </c>
      <c r="G1130" s="912" t="s">
        <v>11</v>
      </c>
    </row>
    <row r="1131" s="883" customFormat="1" ht="15.75" customHeight="1" spans="1:7">
      <c r="A1131" s="944"/>
      <c r="B1131" s="1114" t="s">
        <v>685</v>
      </c>
      <c r="C1131" s="1115" t="s">
        <v>686</v>
      </c>
      <c r="D1131" s="958" t="s">
        <v>687</v>
      </c>
      <c r="E1131" s="912">
        <v>44441</v>
      </c>
      <c r="F1131" s="912">
        <f>E1131+5</f>
        <v>44446</v>
      </c>
      <c r="G1131" s="912">
        <f>F1131+17</f>
        <v>44463</v>
      </c>
    </row>
    <row r="1132" s="883" customFormat="1" ht="15.75" customHeight="1" spans="1:7">
      <c r="A1132" s="944"/>
      <c r="B1132" s="1114" t="s">
        <v>688</v>
      </c>
      <c r="C1132" s="1115" t="s">
        <v>689</v>
      </c>
      <c r="D1132" s="958"/>
      <c r="E1132" s="912">
        <f t="shared" ref="E1132:G1135" si="139">E1131+7</f>
        <v>44448</v>
      </c>
      <c r="F1132" s="912">
        <f t="shared" si="139"/>
        <v>44453</v>
      </c>
      <c r="G1132" s="912">
        <f t="shared" si="139"/>
        <v>44470</v>
      </c>
    </row>
    <row r="1133" s="883" customFormat="1" ht="15.75" customHeight="1" spans="2:7">
      <c r="B1133" s="1114" t="s">
        <v>690</v>
      </c>
      <c r="C1133" s="1115" t="s">
        <v>691</v>
      </c>
      <c r="D1133" s="958"/>
      <c r="E1133" s="912">
        <f t="shared" si="139"/>
        <v>44455</v>
      </c>
      <c r="F1133" s="912">
        <f t="shared" si="139"/>
        <v>44460</v>
      </c>
      <c r="G1133" s="912">
        <f t="shared" si="139"/>
        <v>44477</v>
      </c>
    </row>
    <row r="1134" s="883" customFormat="1" ht="15.75" customHeight="1" spans="1:7">
      <c r="A1134" s="944"/>
      <c r="B1134" s="904" t="s">
        <v>692</v>
      </c>
      <c r="C1134" s="1115" t="s">
        <v>693</v>
      </c>
      <c r="D1134" s="958"/>
      <c r="E1134" s="912">
        <f t="shared" si="139"/>
        <v>44462</v>
      </c>
      <c r="F1134" s="912">
        <f t="shared" si="139"/>
        <v>44467</v>
      </c>
      <c r="G1134" s="912">
        <f t="shared" si="139"/>
        <v>44484</v>
      </c>
    </row>
    <row r="1135" s="883" customFormat="1" ht="15.75" customHeight="1" spans="1:7">
      <c r="A1135" s="1037"/>
      <c r="B1135" s="1081"/>
      <c r="C1135" s="1116"/>
      <c r="D1135" s="958"/>
      <c r="E1135" s="912">
        <f t="shared" si="139"/>
        <v>44469</v>
      </c>
      <c r="F1135" s="912">
        <f t="shared" si="139"/>
        <v>44474</v>
      </c>
      <c r="G1135" s="912">
        <f t="shared" si="139"/>
        <v>44491</v>
      </c>
    </row>
    <row r="1136" s="883" customFormat="1" ht="15.75" customHeight="1" spans="1:8">
      <c r="A1136" s="885"/>
      <c r="B1136" s="885"/>
      <c r="C1136" s="885"/>
      <c r="D1136" s="885"/>
      <c r="E1136" s="885"/>
      <c r="F1136" s="885"/>
      <c r="G1136" s="885"/>
      <c r="H1136" s="885"/>
    </row>
    <row r="1137" s="883" customFormat="1" ht="15.75" customHeight="1" spans="1:7">
      <c r="A1137" s="944" t="s">
        <v>706</v>
      </c>
      <c r="B1137" s="1088" t="s">
        <v>5</v>
      </c>
      <c r="C1137" s="1088" t="s">
        <v>6</v>
      </c>
      <c r="D1137" s="910" t="s">
        <v>7</v>
      </c>
      <c r="E1137" s="912" t="s">
        <v>8</v>
      </c>
      <c r="F1137" s="912" t="s">
        <v>8</v>
      </c>
      <c r="G1137" s="912" t="s">
        <v>707</v>
      </c>
    </row>
    <row r="1138" s="883" customFormat="1" ht="15.75" customHeight="1" spans="1:7">
      <c r="A1138" s="944"/>
      <c r="B1138" s="1089"/>
      <c r="C1138" s="1089"/>
      <c r="D1138" s="917"/>
      <c r="E1138" s="912" t="s">
        <v>9</v>
      </c>
      <c r="F1138" s="912" t="s">
        <v>10</v>
      </c>
      <c r="G1138" s="912" t="s">
        <v>11</v>
      </c>
    </row>
    <row r="1139" s="883" customFormat="1" ht="15.75" customHeight="1" spans="2:7">
      <c r="B1139" s="953" t="s">
        <v>708</v>
      </c>
      <c r="C1139" s="953" t="s">
        <v>709</v>
      </c>
      <c r="D1139" s="910" t="s">
        <v>710</v>
      </c>
      <c r="E1139" s="912">
        <v>44438</v>
      </c>
      <c r="F1139" s="912">
        <f>E1139+5</f>
        <v>44443</v>
      </c>
      <c r="G1139" s="912">
        <f>F1139+17</f>
        <v>44460</v>
      </c>
    </row>
    <row r="1140" s="883" customFormat="1" ht="15.75" customHeight="1" spans="1:7">
      <c r="A1140" s="944"/>
      <c r="B1140" s="1114" t="s">
        <v>711</v>
      </c>
      <c r="C1140" s="1125" t="s">
        <v>712</v>
      </c>
      <c r="D1140" s="913"/>
      <c r="E1140" s="912">
        <f t="shared" ref="E1140:G1143" si="140">E1139+7</f>
        <v>44445</v>
      </c>
      <c r="F1140" s="912">
        <f t="shared" si="140"/>
        <v>44450</v>
      </c>
      <c r="G1140" s="912">
        <f t="shared" si="140"/>
        <v>44467</v>
      </c>
    </row>
    <row r="1141" s="883" customFormat="1" ht="15.75" customHeight="1" spans="1:7">
      <c r="A1141" s="944"/>
      <c r="B1141" s="1114" t="s">
        <v>708</v>
      </c>
      <c r="C1141" s="1125"/>
      <c r="D1141" s="913"/>
      <c r="E1141" s="912">
        <f t="shared" si="140"/>
        <v>44452</v>
      </c>
      <c r="F1141" s="912">
        <f t="shared" si="140"/>
        <v>44457</v>
      </c>
      <c r="G1141" s="912">
        <f t="shared" si="140"/>
        <v>44474</v>
      </c>
    </row>
    <row r="1142" s="883" customFormat="1" ht="15.75" customHeight="1" spans="1:7">
      <c r="A1142" s="944"/>
      <c r="B1142" s="1114" t="s">
        <v>713</v>
      </c>
      <c r="C1142" s="1125" t="s">
        <v>714</v>
      </c>
      <c r="D1142" s="913"/>
      <c r="E1142" s="926">
        <f t="shared" si="140"/>
        <v>44459</v>
      </c>
      <c r="F1142" s="1126">
        <f t="shared" si="140"/>
        <v>44464</v>
      </c>
      <c r="G1142" s="1126">
        <f t="shared" si="140"/>
        <v>44481</v>
      </c>
    </row>
    <row r="1143" s="883" customFormat="1" ht="15.75" customHeight="1" spans="1:7">
      <c r="A1143" s="944"/>
      <c r="B1143" s="908" t="s">
        <v>715</v>
      </c>
      <c r="C1143" s="908" t="s">
        <v>714</v>
      </c>
      <c r="D1143" s="917"/>
      <c r="E1143" s="926">
        <f t="shared" si="140"/>
        <v>44466</v>
      </c>
      <c r="F1143" s="1126">
        <f t="shared" si="140"/>
        <v>44471</v>
      </c>
      <c r="G1143" s="1126">
        <f t="shared" si="140"/>
        <v>44488</v>
      </c>
    </row>
    <row r="1144" s="885" customFormat="1" ht="15.75" customHeight="1"/>
    <row r="1145" s="883" customFormat="1" ht="15.75" customHeight="1" spans="1:7">
      <c r="A1145" s="944" t="s">
        <v>716</v>
      </c>
      <c r="B1145" s="1088" t="s">
        <v>5</v>
      </c>
      <c r="C1145" s="1088" t="s">
        <v>6</v>
      </c>
      <c r="D1145" s="910" t="s">
        <v>7</v>
      </c>
      <c r="E1145" s="912" t="s">
        <v>8</v>
      </c>
      <c r="F1145" s="912" t="s">
        <v>8</v>
      </c>
      <c r="G1145" s="926" t="s">
        <v>716</v>
      </c>
    </row>
    <row r="1146" s="883" customFormat="1" ht="15.75" customHeight="1" spans="1:7">
      <c r="A1146" s="944"/>
      <c r="B1146" s="1089"/>
      <c r="C1146" s="1089"/>
      <c r="D1146" s="917"/>
      <c r="E1146" s="912" t="s">
        <v>9</v>
      </c>
      <c r="F1146" s="912" t="s">
        <v>10</v>
      </c>
      <c r="G1146" s="912" t="s">
        <v>11</v>
      </c>
    </row>
    <row r="1147" s="883" customFormat="1" ht="15.75" customHeight="1" spans="1:7">
      <c r="A1147" s="944"/>
      <c r="B1147" s="904" t="s">
        <v>717</v>
      </c>
      <c r="C1147" s="1119" t="s">
        <v>718</v>
      </c>
      <c r="D1147" s="954" t="s">
        <v>719</v>
      </c>
      <c r="E1147" s="912">
        <v>44437</v>
      </c>
      <c r="F1147" s="912">
        <f>E1147+4</f>
        <v>44441</v>
      </c>
      <c r="G1147" s="912">
        <f>F1147+29</f>
        <v>44470</v>
      </c>
    </row>
    <row r="1148" s="883" customFormat="1" ht="15.75" customHeight="1" spans="1:7">
      <c r="A1148" s="944"/>
      <c r="B1148" s="904" t="s">
        <v>720</v>
      </c>
      <c r="C1148" s="1119" t="s">
        <v>721</v>
      </c>
      <c r="D1148" s="954"/>
      <c r="E1148" s="912">
        <f t="shared" ref="E1148:G1150" si="141">E1147+7</f>
        <v>44444</v>
      </c>
      <c r="F1148" s="912">
        <f t="shared" si="141"/>
        <v>44448</v>
      </c>
      <c r="G1148" s="912">
        <f t="shared" si="141"/>
        <v>44477</v>
      </c>
    </row>
    <row r="1149" s="883" customFormat="1" ht="15.75" customHeight="1" spans="1:7">
      <c r="A1149" s="944"/>
      <c r="B1149" s="904" t="s">
        <v>722</v>
      </c>
      <c r="C1149" s="1119" t="s">
        <v>723</v>
      </c>
      <c r="D1149" s="954"/>
      <c r="E1149" s="912">
        <f t="shared" si="141"/>
        <v>44451</v>
      </c>
      <c r="F1149" s="912">
        <f t="shared" si="141"/>
        <v>44455</v>
      </c>
      <c r="G1149" s="912">
        <f t="shared" si="141"/>
        <v>44484</v>
      </c>
    </row>
    <row r="1150" s="883" customFormat="1" ht="15.75" customHeight="1" spans="1:7">
      <c r="A1150" s="944"/>
      <c r="B1150" s="904" t="s">
        <v>724</v>
      </c>
      <c r="C1150" s="1119" t="s">
        <v>725</v>
      </c>
      <c r="D1150" s="954"/>
      <c r="E1150" s="912">
        <f t="shared" si="141"/>
        <v>44458</v>
      </c>
      <c r="F1150" s="912">
        <f t="shared" si="141"/>
        <v>44462</v>
      </c>
      <c r="G1150" s="912">
        <f t="shared" si="141"/>
        <v>44491</v>
      </c>
    </row>
    <row r="1151" s="883" customFormat="1" ht="15.75" customHeight="1" spans="1:7">
      <c r="A1151" s="944"/>
      <c r="B1151" s="904" t="s">
        <v>726</v>
      </c>
      <c r="C1151" s="1119" t="s">
        <v>727</v>
      </c>
      <c r="D1151" s="954"/>
      <c r="E1151" s="912">
        <f t="shared" ref="E1151:G1151" si="142">E1150+7</f>
        <v>44465</v>
      </c>
      <c r="F1151" s="912">
        <f t="shared" si="142"/>
        <v>44469</v>
      </c>
      <c r="G1151" s="912">
        <f t="shared" si="142"/>
        <v>44498</v>
      </c>
    </row>
    <row r="1152" s="883" customFormat="1" ht="15.75" customHeight="1" spans="1:8">
      <c r="A1152" s="885"/>
      <c r="B1152" s="885"/>
      <c r="C1152" s="885"/>
      <c r="D1152" s="885"/>
      <c r="E1152" s="885"/>
      <c r="F1152" s="885"/>
      <c r="G1152" s="885"/>
      <c r="H1152" s="885"/>
    </row>
    <row r="1153" s="883" customFormat="1" ht="15.75" customHeight="1" spans="1:8">
      <c r="A1153" s="885"/>
      <c r="B1153" s="885"/>
      <c r="C1153" s="885"/>
      <c r="D1153" s="885"/>
      <c r="E1153" s="885"/>
      <c r="F1153" s="885"/>
      <c r="G1153" s="885"/>
      <c r="H1153" s="885"/>
    </row>
    <row r="1154" s="883" customFormat="1" ht="15.75" customHeight="1" spans="1:7">
      <c r="A1154" s="944"/>
      <c r="B1154" s="1088" t="s">
        <v>5</v>
      </c>
      <c r="C1154" s="1088" t="s">
        <v>6</v>
      </c>
      <c r="D1154" s="910" t="s">
        <v>7</v>
      </c>
      <c r="E1154" s="912" t="s">
        <v>8</v>
      </c>
      <c r="F1154" s="912" t="s">
        <v>8</v>
      </c>
      <c r="G1154" s="926" t="s">
        <v>716</v>
      </c>
    </row>
    <row r="1155" s="883" customFormat="1" ht="15.75" customHeight="1" spans="1:7">
      <c r="A1155" s="944"/>
      <c r="B1155" s="1089"/>
      <c r="C1155" s="1089"/>
      <c r="D1155" s="917"/>
      <c r="E1155" s="912" t="s">
        <v>9</v>
      </c>
      <c r="F1155" s="912" t="s">
        <v>10</v>
      </c>
      <c r="G1155" s="912" t="s">
        <v>11</v>
      </c>
    </row>
    <row r="1156" s="883" customFormat="1" ht="15.75" customHeight="1" spans="1:7">
      <c r="A1156" s="944"/>
      <c r="B1156" s="904" t="s">
        <v>728</v>
      </c>
      <c r="C1156" s="1127" t="s">
        <v>729</v>
      </c>
      <c r="D1156" s="924" t="s">
        <v>730</v>
      </c>
      <c r="E1156" s="912">
        <v>44439</v>
      </c>
      <c r="F1156" s="912">
        <f>E1156+4</f>
        <v>44443</v>
      </c>
      <c r="G1156" s="912">
        <f>F1156+27</f>
        <v>44470</v>
      </c>
    </row>
    <row r="1157" s="883" customFormat="1" ht="15.75" customHeight="1" spans="1:7">
      <c r="A1157" s="944"/>
      <c r="B1157" s="904" t="s">
        <v>731</v>
      </c>
      <c r="C1157" s="1127" t="s">
        <v>732</v>
      </c>
      <c r="D1157" s="1128"/>
      <c r="E1157" s="912">
        <f t="shared" ref="E1157:G1160" si="143">E1156+7</f>
        <v>44446</v>
      </c>
      <c r="F1157" s="912">
        <f t="shared" si="143"/>
        <v>44450</v>
      </c>
      <c r="G1157" s="912">
        <f t="shared" si="143"/>
        <v>44477</v>
      </c>
    </row>
    <row r="1158" s="883" customFormat="1" ht="15.75" customHeight="1" spans="1:7">
      <c r="A1158" s="944"/>
      <c r="B1158" s="1129" t="s">
        <v>733</v>
      </c>
      <c r="C1158" s="1127" t="s">
        <v>734</v>
      </c>
      <c r="D1158" s="1128"/>
      <c r="E1158" s="912">
        <f t="shared" si="143"/>
        <v>44453</v>
      </c>
      <c r="F1158" s="912">
        <f t="shared" si="143"/>
        <v>44457</v>
      </c>
      <c r="G1158" s="912">
        <f t="shared" si="143"/>
        <v>44484</v>
      </c>
    </row>
    <row r="1159" s="883" customFormat="1" ht="15.75" customHeight="1" spans="1:7">
      <c r="A1159" s="944"/>
      <c r="B1159" s="904" t="s">
        <v>735</v>
      </c>
      <c r="C1159" s="904" t="s">
        <v>736</v>
      </c>
      <c r="D1159" s="1128"/>
      <c r="E1159" s="926">
        <f t="shared" si="143"/>
        <v>44460</v>
      </c>
      <c r="F1159" s="912">
        <f t="shared" si="143"/>
        <v>44464</v>
      </c>
      <c r="G1159" s="912">
        <f t="shared" si="143"/>
        <v>44491</v>
      </c>
    </row>
    <row r="1160" s="883" customFormat="1" ht="15.75" customHeight="1" spans="1:7">
      <c r="A1160" s="944"/>
      <c r="B1160" s="1081" t="s">
        <v>737</v>
      </c>
      <c r="C1160" s="1130" t="s">
        <v>738</v>
      </c>
      <c r="D1160" s="1131"/>
      <c r="E1160" s="1123">
        <f t="shared" si="143"/>
        <v>44467</v>
      </c>
      <c r="F1160" s="1123">
        <f t="shared" si="143"/>
        <v>44471</v>
      </c>
      <c r="G1160" s="1123">
        <f t="shared" si="143"/>
        <v>44498</v>
      </c>
    </row>
    <row r="1161" s="883" customFormat="1" ht="15.75" customHeight="1" spans="1:8">
      <c r="A1161" s="885"/>
      <c r="B1161" s="885"/>
      <c r="C1161" s="885"/>
      <c r="D1161" s="885"/>
      <c r="E1161" s="885"/>
      <c r="F1161" s="885"/>
      <c r="G1161" s="885"/>
      <c r="H1161" s="885"/>
    </row>
    <row r="1162" s="883" customFormat="1" ht="15.75" customHeight="1" spans="1:8">
      <c r="A1162" s="885"/>
      <c r="B1162" s="885"/>
      <c r="C1162" s="885"/>
      <c r="D1162" s="885"/>
      <c r="E1162" s="885"/>
      <c r="F1162" s="885"/>
      <c r="G1162" s="885"/>
      <c r="H1162" s="885"/>
    </row>
    <row r="1163" s="883" customFormat="1" ht="15.75" customHeight="1" spans="1:7">
      <c r="A1163" s="944" t="s">
        <v>739</v>
      </c>
      <c r="B1163" s="1088" t="s">
        <v>5</v>
      </c>
      <c r="C1163" s="1088" t="s">
        <v>6</v>
      </c>
      <c r="D1163" s="910" t="s">
        <v>7</v>
      </c>
      <c r="E1163" s="912" t="s">
        <v>8</v>
      </c>
      <c r="F1163" s="912" t="s">
        <v>8</v>
      </c>
      <c r="G1163" s="926" t="s">
        <v>739</v>
      </c>
    </row>
    <row r="1164" s="883" customFormat="1" ht="15.75" customHeight="1" spans="1:7">
      <c r="A1164" s="944"/>
      <c r="B1164" s="1089"/>
      <c r="C1164" s="1089"/>
      <c r="D1164" s="917"/>
      <c r="E1164" s="912" t="s">
        <v>9</v>
      </c>
      <c r="F1164" s="912" t="s">
        <v>10</v>
      </c>
      <c r="G1164" s="912" t="s">
        <v>11</v>
      </c>
    </row>
    <row r="1165" s="883" customFormat="1" ht="15.75" customHeight="1" spans="1:7">
      <c r="A1165" s="944"/>
      <c r="B1165" s="904" t="s">
        <v>728</v>
      </c>
      <c r="C1165" s="1127" t="s">
        <v>729</v>
      </c>
      <c r="D1165" s="924" t="s">
        <v>740</v>
      </c>
      <c r="E1165" s="912">
        <v>44439</v>
      </c>
      <c r="F1165" s="912">
        <f>E1165+4</f>
        <v>44443</v>
      </c>
      <c r="G1165" s="912">
        <f>F1165+29</f>
        <v>44472</v>
      </c>
    </row>
    <row r="1166" s="883" customFormat="1" ht="15.75" customHeight="1" spans="1:7">
      <c r="A1166" s="944"/>
      <c r="B1166" s="904" t="s">
        <v>731</v>
      </c>
      <c r="C1166" s="1127" t="s">
        <v>732</v>
      </c>
      <c r="D1166" s="925"/>
      <c r="E1166" s="912">
        <f t="shared" ref="E1166:G1169" si="144">E1165+7</f>
        <v>44446</v>
      </c>
      <c r="F1166" s="912">
        <f t="shared" si="144"/>
        <v>44450</v>
      </c>
      <c r="G1166" s="912">
        <f t="shared" si="144"/>
        <v>44479</v>
      </c>
    </row>
    <row r="1167" s="883" customFormat="1" ht="15.75" customHeight="1" spans="1:7">
      <c r="A1167" s="944"/>
      <c r="B1167" s="1129" t="s">
        <v>733</v>
      </c>
      <c r="C1167" s="1127" t="s">
        <v>734</v>
      </c>
      <c r="D1167" s="925"/>
      <c r="E1167" s="912">
        <f t="shared" si="144"/>
        <v>44453</v>
      </c>
      <c r="F1167" s="912">
        <f t="shared" si="144"/>
        <v>44457</v>
      </c>
      <c r="G1167" s="912">
        <f t="shared" si="144"/>
        <v>44486</v>
      </c>
    </row>
    <row r="1168" s="883" customFormat="1" ht="15.75" customHeight="1" spans="1:7">
      <c r="A1168" s="944"/>
      <c r="B1168" s="904" t="s">
        <v>735</v>
      </c>
      <c r="C1168" s="904" t="s">
        <v>736</v>
      </c>
      <c r="D1168" s="925"/>
      <c r="E1168" s="912">
        <f t="shared" si="144"/>
        <v>44460</v>
      </c>
      <c r="F1168" s="912">
        <f t="shared" si="144"/>
        <v>44464</v>
      </c>
      <c r="G1168" s="912">
        <f t="shared" si="144"/>
        <v>44493</v>
      </c>
    </row>
    <row r="1169" s="883" customFormat="1" ht="15.75" customHeight="1" spans="2:7">
      <c r="B1169" s="1081" t="s">
        <v>737</v>
      </c>
      <c r="C1169" s="1130" t="s">
        <v>738</v>
      </c>
      <c r="D1169" s="928"/>
      <c r="E1169" s="926">
        <f t="shared" si="144"/>
        <v>44467</v>
      </c>
      <c r="F1169" s="912">
        <f t="shared" si="144"/>
        <v>44471</v>
      </c>
      <c r="G1169" s="912">
        <f t="shared" si="144"/>
        <v>44500</v>
      </c>
    </row>
    <row r="1170" s="883" customFormat="1" ht="15.75" customHeight="1" spans="1:8">
      <c r="A1170" s="885"/>
      <c r="B1170" s="885"/>
      <c r="C1170" s="885"/>
      <c r="D1170" s="885"/>
      <c r="E1170" s="885"/>
      <c r="F1170" s="885"/>
      <c r="G1170" s="885"/>
      <c r="H1170" s="885"/>
    </row>
    <row r="1171" s="883" customFormat="1" ht="15.75" customHeight="1" spans="1:8">
      <c r="A1171" s="885"/>
      <c r="B1171" s="885"/>
      <c r="C1171" s="885"/>
      <c r="D1171" s="885"/>
      <c r="E1171" s="885"/>
      <c r="F1171" s="885"/>
      <c r="G1171" s="885"/>
      <c r="H1171" s="885"/>
    </row>
    <row r="1172" s="883" customFormat="1" ht="15.75" customHeight="1" spans="1:7">
      <c r="A1172" s="944" t="s">
        <v>741</v>
      </c>
      <c r="B1172" s="1129" t="s">
        <v>5</v>
      </c>
      <c r="C1172" s="1129" t="s">
        <v>6</v>
      </c>
      <c r="D1172" s="958" t="s">
        <v>7</v>
      </c>
      <c r="E1172" s="994" t="s">
        <v>8</v>
      </c>
      <c r="F1172" s="994" t="s">
        <v>8</v>
      </c>
      <c r="G1172" s="994" t="s">
        <v>742</v>
      </c>
    </row>
    <row r="1173" s="883" customFormat="1" ht="15.75" customHeight="1" spans="1:7">
      <c r="A1173" s="944"/>
      <c r="B1173" s="1129"/>
      <c r="C1173" s="1129"/>
      <c r="D1173" s="958"/>
      <c r="E1173" s="994" t="s">
        <v>9</v>
      </c>
      <c r="F1173" s="912" t="s">
        <v>10</v>
      </c>
      <c r="G1173" s="912" t="s">
        <v>11</v>
      </c>
    </row>
    <row r="1174" s="883" customFormat="1" ht="15.75" customHeight="1" spans="1:7">
      <c r="A1174" s="944"/>
      <c r="B1174" s="1132" t="s">
        <v>743</v>
      </c>
      <c r="C1174" s="1107" t="s">
        <v>744</v>
      </c>
      <c r="D1174" s="924" t="s">
        <v>745</v>
      </c>
      <c r="E1174" s="994">
        <v>44436</v>
      </c>
      <c r="F1174" s="994">
        <f>E1174+4</f>
        <v>44440</v>
      </c>
      <c r="G1174" s="994">
        <f>F1174+37</f>
        <v>44477</v>
      </c>
    </row>
    <row r="1175" s="883" customFormat="1" ht="15.75" customHeight="1" spans="2:7">
      <c r="B1175" s="1132" t="s">
        <v>746</v>
      </c>
      <c r="C1175" s="1107" t="s">
        <v>747</v>
      </c>
      <c r="D1175" s="925"/>
      <c r="E1175" s="994">
        <f t="shared" ref="E1175:G1178" si="145">E1174+7</f>
        <v>44443</v>
      </c>
      <c r="F1175" s="994">
        <f t="shared" si="145"/>
        <v>44447</v>
      </c>
      <c r="G1175" s="994">
        <f t="shared" si="145"/>
        <v>44484</v>
      </c>
    </row>
    <row r="1176" s="883" customFormat="1" ht="15.75" customHeight="1" spans="1:7">
      <c r="A1176" s="944"/>
      <c r="B1176" s="1132" t="s">
        <v>748</v>
      </c>
      <c r="C1176" s="1107" t="s">
        <v>749</v>
      </c>
      <c r="D1176" s="925"/>
      <c r="E1176" s="994">
        <f t="shared" si="145"/>
        <v>44450</v>
      </c>
      <c r="F1176" s="994">
        <f t="shared" si="145"/>
        <v>44454</v>
      </c>
      <c r="G1176" s="994">
        <f t="shared" si="145"/>
        <v>44491</v>
      </c>
    </row>
    <row r="1177" s="883" customFormat="1" ht="15.75" customHeight="1" spans="1:7">
      <c r="A1177" s="944"/>
      <c r="B1177" s="1132" t="s">
        <v>750</v>
      </c>
      <c r="C1177" s="1107" t="s">
        <v>751</v>
      </c>
      <c r="D1177" s="925"/>
      <c r="E1177" s="994">
        <f t="shared" si="145"/>
        <v>44457</v>
      </c>
      <c r="F1177" s="994">
        <f t="shared" si="145"/>
        <v>44461</v>
      </c>
      <c r="G1177" s="994">
        <f t="shared" si="145"/>
        <v>44498</v>
      </c>
    </row>
    <row r="1178" s="883" customFormat="1" ht="15.75" customHeight="1" spans="1:7">
      <c r="A1178" s="944"/>
      <c r="B1178" s="989" t="s">
        <v>752</v>
      </c>
      <c r="C1178" s="989" t="s">
        <v>753</v>
      </c>
      <c r="D1178" s="928"/>
      <c r="E1178" s="994">
        <f t="shared" si="145"/>
        <v>44464</v>
      </c>
      <c r="F1178" s="994">
        <f t="shared" si="145"/>
        <v>44468</v>
      </c>
      <c r="G1178" s="994">
        <f t="shared" si="145"/>
        <v>44505</v>
      </c>
    </row>
    <row r="1179" s="885" customFormat="1" ht="15.75" customHeight="1"/>
    <row r="1180" s="883" customFormat="1" ht="15.75" customHeight="1" spans="1:7">
      <c r="A1180" s="944" t="s">
        <v>754</v>
      </c>
      <c r="B1180" s="920" t="s">
        <v>5</v>
      </c>
      <c r="C1180" s="920" t="s">
        <v>6</v>
      </c>
      <c r="D1180" s="910" t="s">
        <v>7</v>
      </c>
      <c r="E1180" s="912" t="s">
        <v>8</v>
      </c>
      <c r="F1180" s="912" t="s">
        <v>8</v>
      </c>
      <c r="G1180" s="926" t="s">
        <v>755</v>
      </c>
    </row>
    <row r="1181" s="883" customFormat="1" ht="15.75" customHeight="1" spans="1:7">
      <c r="A1181" s="944"/>
      <c r="B1181" s="922"/>
      <c r="C1181" s="922"/>
      <c r="D1181" s="917"/>
      <c r="E1181" s="912" t="s">
        <v>9</v>
      </c>
      <c r="F1181" s="912" t="s">
        <v>10</v>
      </c>
      <c r="G1181" s="912" t="s">
        <v>11</v>
      </c>
    </row>
    <row r="1182" s="883" customFormat="1" ht="15.75" customHeight="1" spans="2:7">
      <c r="B1182" s="953" t="s">
        <v>667</v>
      </c>
      <c r="C1182" s="1101" t="s">
        <v>668</v>
      </c>
      <c r="D1182" s="910" t="s">
        <v>669</v>
      </c>
      <c r="E1182" s="912">
        <v>44436</v>
      </c>
      <c r="F1182" s="912">
        <f>E1182+4</f>
        <v>44440</v>
      </c>
      <c r="G1182" s="912">
        <f>F1182+21</f>
        <v>44461</v>
      </c>
    </row>
    <row r="1183" s="883" customFormat="1" ht="15.75" customHeight="1" spans="1:7">
      <c r="A1183" s="944"/>
      <c r="B1183" s="1102" t="s">
        <v>670</v>
      </c>
      <c r="C1183" s="1101" t="s">
        <v>671</v>
      </c>
      <c r="D1183" s="913"/>
      <c r="E1183" s="912">
        <f t="shared" ref="E1183:G1186" si="146">E1182+7</f>
        <v>44443</v>
      </c>
      <c r="F1183" s="912">
        <f t="shared" si="146"/>
        <v>44447</v>
      </c>
      <c r="G1183" s="912">
        <f t="shared" si="146"/>
        <v>44468</v>
      </c>
    </row>
    <row r="1184" s="883" customFormat="1" ht="15.75" customHeight="1" spans="1:7">
      <c r="A1184" s="944"/>
      <c r="B1184" s="1103" t="s">
        <v>672</v>
      </c>
      <c r="C1184" s="1101" t="s">
        <v>673</v>
      </c>
      <c r="D1184" s="913"/>
      <c r="E1184" s="912">
        <f t="shared" si="146"/>
        <v>44450</v>
      </c>
      <c r="F1184" s="912">
        <f t="shared" si="146"/>
        <v>44454</v>
      </c>
      <c r="G1184" s="912">
        <f t="shared" si="146"/>
        <v>44475</v>
      </c>
    </row>
    <row r="1185" s="883" customFormat="1" ht="15.75" customHeight="1" spans="1:7">
      <c r="A1185" s="944"/>
      <c r="B1185" s="1103" t="s">
        <v>674</v>
      </c>
      <c r="C1185" s="1101" t="s">
        <v>675</v>
      </c>
      <c r="D1185" s="913"/>
      <c r="E1185" s="926">
        <f t="shared" si="146"/>
        <v>44457</v>
      </c>
      <c r="F1185" s="912">
        <f t="shared" si="146"/>
        <v>44461</v>
      </c>
      <c r="G1185" s="912">
        <f t="shared" si="146"/>
        <v>44482</v>
      </c>
    </row>
    <row r="1186" s="883" customFormat="1" ht="15.75" customHeight="1" spans="1:8">
      <c r="A1186" s="885"/>
      <c r="B1186" s="953" t="s">
        <v>99</v>
      </c>
      <c r="C1186" s="904"/>
      <c r="D1186" s="917"/>
      <c r="E1186" s="926">
        <f t="shared" si="146"/>
        <v>44464</v>
      </c>
      <c r="F1186" s="912">
        <f t="shared" si="146"/>
        <v>44468</v>
      </c>
      <c r="G1186" s="912">
        <f t="shared" si="146"/>
        <v>44489</v>
      </c>
      <c r="H1186" s="885"/>
    </row>
    <row r="1187" s="886" customFormat="1" ht="15.75" customHeight="1" spans="1:4">
      <c r="A1187" s="944"/>
      <c r="D1187" s="1124"/>
    </row>
    <row r="1188" s="883" customFormat="1" ht="15.75" customHeight="1" spans="1:7">
      <c r="A1188" s="1133" t="s">
        <v>756</v>
      </c>
      <c r="B1188" s="920" t="s">
        <v>5</v>
      </c>
      <c r="C1188" s="920" t="s">
        <v>6</v>
      </c>
      <c r="D1188" s="956" t="s">
        <v>7</v>
      </c>
      <c r="E1188" s="912" t="s">
        <v>8</v>
      </c>
      <c r="F1188" s="912" t="s">
        <v>8</v>
      </c>
      <c r="G1188" s="926" t="s">
        <v>757</v>
      </c>
    </row>
    <row r="1189" s="883" customFormat="1" ht="15.75" customHeight="1" spans="2:7">
      <c r="B1189" s="922"/>
      <c r="C1189" s="922"/>
      <c r="D1189" s="956"/>
      <c r="E1189" s="912" t="s">
        <v>9</v>
      </c>
      <c r="F1189" s="912" t="s">
        <v>10</v>
      </c>
      <c r="G1189" s="912" t="s">
        <v>11</v>
      </c>
    </row>
    <row r="1190" s="883" customFormat="1" ht="15.75" customHeight="1" spans="1:7">
      <c r="A1190" s="1068"/>
      <c r="B1190" s="953" t="s">
        <v>667</v>
      </c>
      <c r="C1190" s="1101" t="s">
        <v>668</v>
      </c>
      <c r="D1190" s="910" t="s">
        <v>669</v>
      </c>
      <c r="E1190" s="912">
        <v>44436</v>
      </c>
      <c r="F1190" s="912">
        <f>E1190+4</f>
        <v>44440</v>
      </c>
      <c r="G1190" s="912">
        <f>F1190+23</f>
        <v>44463</v>
      </c>
    </row>
    <row r="1191" s="883" customFormat="1" ht="15.75" customHeight="1" spans="1:7">
      <c r="A1191" s="1134"/>
      <c r="B1191" s="1102" t="s">
        <v>670</v>
      </c>
      <c r="C1191" s="1101" t="s">
        <v>671</v>
      </c>
      <c r="D1191" s="913"/>
      <c r="E1191" s="912">
        <f t="shared" ref="E1191:G1194" si="147">E1190+7</f>
        <v>44443</v>
      </c>
      <c r="F1191" s="912">
        <f t="shared" si="147"/>
        <v>44447</v>
      </c>
      <c r="G1191" s="912">
        <f t="shared" si="147"/>
        <v>44470</v>
      </c>
    </row>
    <row r="1192" s="883" customFormat="1" ht="15.75" customHeight="1" spans="1:7">
      <c r="A1192" s="944"/>
      <c r="B1192" s="1103" t="s">
        <v>672</v>
      </c>
      <c r="C1192" s="1101" t="s">
        <v>673</v>
      </c>
      <c r="D1192" s="913"/>
      <c r="E1192" s="912">
        <f t="shared" si="147"/>
        <v>44450</v>
      </c>
      <c r="F1192" s="912">
        <f t="shared" si="147"/>
        <v>44454</v>
      </c>
      <c r="G1192" s="912">
        <f t="shared" si="147"/>
        <v>44477</v>
      </c>
    </row>
    <row r="1193" s="883" customFormat="1" ht="15.75" customHeight="1" spans="1:7">
      <c r="A1193" s="944"/>
      <c r="B1193" s="1103" t="s">
        <v>674</v>
      </c>
      <c r="C1193" s="1101" t="s">
        <v>675</v>
      </c>
      <c r="D1193" s="913"/>
      <c r="E1193" s="912">
        <f t="shared" si="147"/>
        <v>44457</v>
      </c>
      <c r="F1193" s="912">
        <f t="shared" si="147"/>
        <v>44461</v>
      </c>
      <c r="G1193" s="912">
        <f t="shared" si="147"/>
        <v>44484</v>
      </c>
    </row>
    <row r="1194" s="883" customFormat="1" ht="15.75" customHeight="1" spans="1:7">
      <c r="A1194" s="944"/>
      <c r="B1194" s="953" t="s">
        <v>99</v>
      </c>
      <c r="C1194" s="904"/>
      <c r="D1194" s="917"/>
      <c r="E1194" s="912">
        <f t="shared" si="147"/>
        <v>44464</v>
      </c>
      <c r="F1194" s="912">
        <f t="shared" si="147"/>
        <v>44468</v>
      </c>
      <c r="G1194" s="912">
        <f t="shared" si="147"/>
        <v>44491</v>
      </c>
    </row>
    <row r="1195" s="882" customFormat="1" spans="1:7">
      <c r="A1195" s="1135"/>
      <c r="B1195" s="1135"/>
      <c r="C1195" s="1135"/>
      <c r="D1195" s="1135"/>
      <c r="E1195" s="1135"/>
      <c r="F1195" s="1135"/>
      <c r="G1195" s="1135"/>
    </row>
    <row r="1196" s="883" customFormat="1" ht="15.75" customHeight="1" spans="1:7">
      <c r="A1196" s="1135"/>
      <c r="B1196" s="1135"/>
      <c r="C1196" s="1135"/>
      <c r="D1196" s="1135"/>
      <c r="E1196" s="1135"/>
      <c r="F1196" s="1135"/>
      <c r="G1196" s="1135"/>
    </row>
    <row r="1197" s="883" customFormat="1" ht="15.75" customHeight="1" spans="1:7">
      <c r="A1197" s="968" t="s">
        <v>758</v>
      </c>
      <c r="B1197" s="968"/>
      <c r="C1197" s="968"/>
      <c r="D1197" s="968"/>
      <c r="E1197" s="968"/>
      <c r="F1197" s="968"/>
      <c r="G1197" s="968"/>
    </row>
    <row r="1198" s="882" customFormat="1" spans="1:7">
      <c r="A1198" s="1136"/>
      <c r="B1198" s="1136"/>
      <c r="C1198" s="1136"/>
      <c r="D1198" s="1136"/>
      <c r="E1198" s="1136"/>
      <c r="F1198" s="1136"/>
      <c r="G1198" s="1136"/>
    </row>
    <row r="1199" s="883" customFormat="1" ht="15.75" customHeight="1" spans="1:7">
      <c r="A1199" s="944" t="s">
        <v>759</v>
      </c>
      <c r="B1199" s="902" t="s">
        <v>5</v>
      </c>
      <c r="C1199" s="902" t="s">
        <v>6</v>
      </c>
      <c r="D1199" s="903" t="s">
        <v>7</v>
      </c>
      <c r="E1199" s="912" t="s">
        <v>8</v>
      </c>
      <c r="F1199" s="912" t="s">
        <v>8</v>
      </c>
      <c r="G1199" s="912" t="s">
        <v>759</v>
      </c>
    </row>
    <row r="1200" s="883" customFormat="1" ht="15.75" customHeight="1" spans="1:7">
      <c r="A1200" s="944"/>
      <c r="B1200" s="905"/>
      <c r="C1200" s="905"/>
      <c r="D1200" s="906"/>
      <c r="E1200" s="912" t="s">
        <v>9</v>
      </c>
      <c r="F1200" s="912" t="s">
        <v>10</v>
      </c>
      <c r="G1200" s="912" t="s">
        <v>11</v>
      </c>
    </row>
    <row r="1201" s="883" customFormat="1" ht="15.75" customHeight="1" spans="1:7">
      <c r="A1201" s="944"/>
      <c r="B1201" s="1137" t="s">
        <v>760</v>
      </c>
      <c r="C1201" s="1125" t="s">
        <v>761</v>
      </c>
      <c r="D1201" s="910" t="s">
        <v>762</v>
      </c>
      <c r="E1201" s="912">
        <v>44439</v>
      </c>
      <c r="F1201" s="912">
        <f>E1201+5</f>
        <v>44444</v>
      </c>
      <c r="G1201" s="912">
        <f>F1201+17</f>
        <v>44461</v>
      </c>
    </row>
    <row r="1202" s="883" customFormat="1" ht="15.75" customHeight="1" spans="1:7">
      <c r="A1202" s="1037"/>
      <c r="B1202" s="1138" t="s">
        <v>763</v>
      </c>
      <c r="C1202" s="948" t="s">
        <v>764</v>
      </c>
      <c r="D1202" s="913"/>
      <c r="E1202" s="912">
        <f t="shared" ref="E1202:G1205" si="148">E1201+7</f>
        <v>44446</v>
      </c>
      <c r="F1202" s="912">
        <f t="shared" si="148"/>
        <v>44451</v>
      </c>
      <c r="G1202" s="912">
        <f t="shared" si="148"/>
        <v>44468</v>
      </c>
    </row>
    <row r="1203" s="883" customFormat="1" ht="15.75" customHeight="1" spans="1:7">
      <c r="A1203" s="972"/>
      <c r="B1203" s="1137" t="s">
        <v>765</v>
      </c>
      <c r="C1203" s="1137" t="s">
        <v>764</v>
      </c>
      <c r="D1203" s="913"/>
      <c r="E1203" s="912">
        <f t="shared" si="148"/>
        <v>44453</v>
      </c>
      <c r="F1203" s="912">
        <f t="shared" si="148"/>
        <v>44458</v>
      </c>
      <c r="G1203" s="912">
        <f t="shared" si="148"/>
        <v>44475</v>
      </c>
    </row>
    <row r="1204" s="883" customFormat="1" ht="15.75" customHeight="1" spans="1:7">
      <c r="A1204" s="944"/>
      <c r="B1204" s="908" t="s">
        <v>766</v>
      </c>
      <c r="C1204" s="908" t="s">
        <v>764</v>
      </c>
      <c r="D1204" s="913"/>
      <c r="E1204" s="912">
        <f t="shared" si="148"/>
        <v>44460</v>
      </c>
      <c r="F1204" s="912">
        <f t="shared" si="148"/>
        <v>44465</v>
      </c>
      <c r="G1204" s="912">
        <f t="shared" si="148"/>
        <v>44482</v>
      </c>
    </row>
    <row r="1205" s="883" customFormat="1" ht="15.75" customHeight="1" spans="1:7">
      <c r="A1205" s="944"/>
      <c r="B1205" s="1139" t="s">
        <v>767</v>
      </c>
      <c r="C1205" s="948" t="s">
        <v>764</v>
      </c>
      <c r="D1205" s="917"/>
      <c r="E1205" s="912">
        <f t="shared" si="148"/>
        <v>44467</v>
      </c>
      <c r="F1205" s="912">
        <f t="shared" si="148"/>
        <v>44472</v>
      </c>
      <c r="G1205" s="912">
        <f t="shared" si="148"/>
        <v>44489</v>
      </c>
    </row>
    <row r="1206" s="883" customFormat="1" ht="15.75" customHeight="1" spans="1:7">
      <c r="A1206" s="944"/>
      <c r="B1206" s="933"/>
      <c r="C1206" s="933"/>
      <c r="D1206" s="966"/>
      <c r="E1206" s="932"/>
      <c r="F1206" s="932"/>
      <c r="G1206" s="932"/>
    </row>
    <row r="1207" s="883" customFormat="1" ht="15.75" customHeight="1" spans="1:7">
      <c r="A1207" s="944"/>
      <c r="B1207" s="933"/>
      <c r="C1207" s="933"/>
      <c r="D1207" s="966"/>
      <c r="E1207" s="932"/>
      <c r="F1207" s="932"/>
      <c r="G1207" s="932"/>
    </row>
    <row r="1208" s="883" customFormat="1" ht="15.75" customHeight="1" spans="1:7">
      <c r="A1208" s="944"/>
      <c r="B1208" s="902" t="s">
        <v>5</v>
      </c>
      <c r="C1208" s="902" t="s">
        <v>6</v>
      </c>
      <c r="D1208" s="903" t="s">
        <v>7</v>
      </c>
      <c r="E1208" s="912" t="s">
        <v>8</v>
      </c>
      <c r="F1208" s="912" t="s">
        <v>8</v>
      </c>
      <c r="G1208" s="912" t="s">
        <v>759</v>
      </c>
    </row>
    <row r="1209" s="883" customFormat="1" ht="15.75" customHeight="1" spans="1:7">
      <c r="A1209" s="944"/>
      <c r="B1209" s="905"/>
      <c r="C1209" s="905"/>
      <c r="D1209" s="906"/>
      <c r="E1209" s="912" t="s">
        <v>9</v>
      </c>
      <c r="F1209" s="912" t="s">
        <v>10</v>
      </c>
      <c r="G1209" s="912" t="s">
        <v>11</v>
      </c>
    </row>
    <row r="1210" s="883" customFormat="1" ht="15.75" customHeight="1" spans="1:7">
      <c r="A1210" s="944"/>
      <c r="B1210" s="1114" t="s">
        <v>768</v>
      </c>
      <c r="C1210" s="1125" t="s">
        <v>704</v>
      </c>
      <c r="D1210" s="910" t="s">
        <v>769</v>
      </c>
      <c r="E1210" s="912">
        <v>44438</v>
      </c>
      <c r="F1210" s="912">
        <f>E1210+5</f>
        <v>44443</v>
      </c>
      <c r="G1210" s="912">
        <f>F1210+17</f>
        <v>44460</v>
      </c>
    </row>
    <row r="1211" s="883" customFormat="1" ht="15.75" customHeight="1" spans="1:7">
      <c r="A1211" s="944"/>
      <c r="B1211" s="1114" t="s">
        <v>770</v>
      </c>
      <c r="C1211" s="1125" t="s">
        <v>771</v>
      </c>
      <c r="D1211" s="913"/>
      <c r="E1211" s="912">
        <f t="shared" ref="E1211:F1213" si="149">E1210+7</f>
        <v>44445</v>
      </c>
      <c r="F1211" s="912">
        <f t="shared" si="149"/>
        <v>44450</v>
      </c>
      <c r="G1211" s="912">
        <f>F1211+17</f>
        <v>44467</v>
      </c>
    </row>
    <row r="1212" s="883" customFormat="1" ht="15.75" customHeight="1" spans="1:7">
      <c r="A1212" s="944"/>
      <c r="B1212" s="1114" t="s">
        <v>772</v>
      </c>
      <c r="C1212" s="1125" t="s">
        <v>773</v>
      </c>
      <c r="D1212" s="913"/>
      <c r="E1212" s="912">
        <f t="shared" si="149"/>
        <v>44452</v>
      </c>
      <c r="F1212" s="912">
        <f t="shared" si="149"/>
        <v>44457</v>
      </c>
      <c r="G1212" s="912">
        <f>F1212+17</f>
        <v>44474</v>
      </c>
    </row>
    <row r="1213" s="883" customFormat="1" ht="15.75" customHeight="1" spans="1:7">
      <c r="A1213" s="944"/>
      <c r="B1213" s="908" t="s">
        <v>774</v>
      </c>
      <c r="C1213" s="908" t="s">
        <v>775</v>
      </c>
      <c r="D1213" s="917"/>
      <c r="E1213" s="912">
        <f t="shared" si="149"/>
        <v>44459</v>
      </c>
      <c r="F1213" s="912">
        <f t="shared" si="149"/>
        <v>44464</v>
      </c>
      <c r="G1213" s="912">
        <f>F1213+17</f>
        <v>44481</v>
      </c>
    </row>
    <row r="1214" s="887" customFormat="1" ht="15.75" customHeight="1" spans="4:4">
      <c r="D1214" s="1140"/>
    </row>
    <row r="1215" s="883" customFormat="1" ht="15.75" customHeight="1" spans="1:7">
      <c r="A1215" s="944" t="s">
        <v>776</v>
      </c>
      <c r="B1215" s="904" t="s">
        <v>5</v>
      </c>
      <c r="C1215" s="904" t="s">
        <v>6</v>
      </c>
      <c r="D1215" s="903" t="s">
        <v>7</v>
      </c>
      <c r="E1215" s="912" t="s">
        <v>8</v>
      </c>
      <c r="F1215" s="912" t="s">
        <v>8</v>
      </c>
      <c r="G1215" s="912" t="s">
        <v>777</v>
      </c>
    </row>
    <row r="1216" s="883" customFormat="1" ht="15.75" customHeight="1" spans="1:7">
      <c r="A1216" s="944"/>
      <c r="B1216" s="904"/>
      <c r="C1216" s="904"/>
      <c r="D1216" s="906"/>
      <c r="E1216" s="912" t="s">
        <v>9</v>
      </c>
      <c r="F1216" s="912" t="s">
        <v>10</v>
      </c>
      <c r="G1216" s="912" t="s">
        <v>11</v>
      </c>
    </row>
    <row r="1217" s="883" customFormat="1" ht="15.75" customHeight="1" spans="1:7">
      <c r="A1217" s="944"/>
      <c r="B1217" s="1049"/>
      <c r="C1217" s="1049"/>
      <c r="D1217" s="910" t="s">
        <v>778</v>
      </c>
      <c r="E1217" s="912">
        <v>44439</v>
      </c>
      <c r="F1217" s="912">
        <f>E1217+5</f>
        <v>44444</v>
      </c>
      <c r="G1217" s="912">
        <f>F1217+19</f>
        <v>44463</v>
      </c>
    </row>
    <row r="1218" s="883" customFormat="1" ht="15.75" customHeight="1" spans="1:7">
      <c r="A1218" s="944"/>
      <c r="B1218" s="908" t="s">
        <v>779</v>
      </c>
      <c r="C1218" s="908" t="s">
        <v>780</v>
      </c>
      <c r="D1218" s="913"/>
      <c r="E1218" s="912">
        <f t="shared" ref="E1218:F1221" si="150">E1217+7</f>
        <v>44446</v>
      </c>
      <c r="F1218" s="912">
        <f t="shared" si="150"/>
        <v>44451</v>
      </c>
      <c r="G1218" s="912">
        <f>F1218+17</f>
        <v>44468</v>
      </c>
    </row>
    <row r="1219" s="883" customFormat="1" ht="15.75" customHeight="1" spans="1:7">
      <c r="A1219" s="944"/>
      <c r="B1219" s="908" t="s">
        <v>781</v>
      </c>
      <c r="C1219" s="908" t="s">
        <v>782</v>
      </c>
      <c r="D1219" s="913"/>
      <c r="E1219" s="912">
        <f t="shared" si="150"/>
        <v>44453</v>
      </c>
      <c r="F1219" s="912">
        <f t="shared" si="150"/>
        <v>44458</v>
      </c>
      <c r="G1219" s="912">
        <f>F1219+17</f>
        <v>44475</v>
      </c>
    </row>
    <row r="1220" s="883" customFormat="1" ht="15.75" customHeight="1" spans="1:7">
      <c r="A1220" s="944"/>
      <c r="B1220" s="908" t="s">
        <v>783</v>
      </c>
      <c r="C1220" s="908" t="s">
        <v>784</v>
      </c>
      <c r="D1220" s="913"/>
      <c r="E1220" s="912">
        <f t="shared" si="150"/>
        <v>44460</v>
      </c>
      <c r="F1220" s="912">
        <f t="shared" si="150"/>
        <v>44465</v>
      </c>
      <c r="G1220" s="912">
        <f>F1220+17</f>
        <v>44482</v>
      </c>
    </row>
    <row r="1221" s="883" customFormat="1" ht="15.75" customHeight="1" spans="1:7">
      <c r="A1221" s="944"/>
      <c r="B1221" s="908"/>
      <c r="C1221" s="908"/>
      <c r="D1221" s="917"/>
      <c r="E1221" s="912">
        <f t="shared" si="150"/>
        <v>44467</v>
      </c>
      <c r="F1221" s="912">
        <f t="shared" si="150"/>
        <v>44472</v>
      </c>
      <c r="G1221" s="912">
        <f>F1221+17</f>
        <v>44489</v>
      </c>
    </row>
    <row r="1222" s="883" customFormat="1" ht="15.75" customHeight="1" spans="1:7">
      <c r="A1222" s="887"/>
      <c r="B1222" s="887"/>
      <c r="C1222" s="887"/>
      <c r="D1222" s="887"/>
      <c r="E1222" s="887"/>
      <c r="F1222" s="887"/>
      <c r="G1222" s="887"/>
    </row>
    <row r="1223" s="883" customFormat="1" ht="15.75" customHeight="1" spans="1:7">
      <c r="A1223" s="944"/>
      <c r="B1223" s="904" t="s">
        <v>5</v>
      </c>
      <c r="C1223" s="904" t="s">
        <v>6</v>
      </c>
      <c r="D1223" s="956" t="s">
        <v>7</v>
      </c>
      <c r="E1223" s="912" t="s">
        <v>8</v>
      </c>
      <c r="F1223" s="912" t="s">
        <v>8</v>
      </c>
      <c r="G1223" s="912" t="s">
        <v>777</v>
      </c>
    </row>
    <row r="1224" s="883" customFormat="1" ht="15.75" customHeight="1" spans="1:7">
      <c r="A1224" s="944"/>
      <c r="B1224" s="904"/>
      <c r="C1224" s="904"/>
      <c r="D1224" s="956"/>
      <c r="E1224" s="912" t="s">
        <v>9</v>
      </c>
      <c r="F1224" s="912" t="s">
        <v>10</v>
      </c>
      <c r="G1224" s="912" t="s">
        <v>11</v>
      </c>
    </row>
    <row r="1225" s="883" customFormat="1" ht="15.75" customHeight="1" spans="1:7">
      <c r="A1225" s="944"/>
      <c r="B1225" s="1114"/>
      <c r="C1225" s="1125"/>
      <c r="D1225" s="958" t="s">
        <v>785</v>
      </c>
      <c r="E1225" s="912">
        <v>44440</v>
      </c>
      <c r="F1225" s="912">
        <f>E1225+5</f>
        <v>44445</v>
      </c>
      <c r="G1225" s="912">
        <f>F1225+17</f>
        <v>44462</v>
      </c>
    </row>
    <row r="1226" s="883" customFormat="1" ht="15.75" customHeight="1" spans="1:7">
      <c r="A1226" s="944"/>
      <c r="B1226" s="1114" t="s">
        <v>786</v>
      </c>
      <c r="C1226" s="1125" t="s">
        <v>787</v>
      </c>
      <c r="D1226" s="958"/>
      <c r="E1226" s="912">
        <f t="shared" ref="E1226:G1229" si="151">E1225+7</f>
        <v>44447</v>
      </c>
      <c r="F1226" s="912">
        <f t="shared" si="151"/>
        <v>44452</v>
      </c>
      <c r="G1226" s="912">
        <f t="shared" si="151"/>
        <v>44469</v>
      </c>
    </row>
    <row r="1227" s="883" customFormat="1" ht="15.75" customHeight="1" spans="1:7">
      <c r="A1227" s="944"/>
      <c r="B1227" s="1114" t="s">
        <v>788</v>
      </c>
      <c r="C1227" s="1114" t="s">
        <v>789</v>
      </c>
      <c r="D1227" s="958"/>
      <c r="E1227" s="912">
        <f t="shared" si="151"/>
        <v>44454</v>
      </c>
      <c r="F1227" s="912">
        <f t="shared" si="151"/>
        <v>44459</v>
      </c>
      <c r="G1227" s="912">
        <f t="shared" si="151"/>
        <v>44476</v>
      </c>
    </row>
    <row r="1228" s="883" customFormat="1" ht="15.75" customHeight="1" spans="1:7">
      <c r="A1228" s="944"/>
      <c r="B1228" s="1114" t="s">
        <v>790</v>
      </c>
      <c r="C1228" s="1125" t="s">
        <v>791</v>
      </c>
      <c r="D1228" s="958"/>
      <c r="E1228" s="912">
        <f t="shared" si="151"/>
        <v>44461</v>
      </c>
      <c r="F1228" s="912">
        <f t="shared" si="151"/>
        <v>44466</v>
      </c>
      <c r="G1228" s="912">
        <f t="shared" si="151"/>
        <v>44483</v>
      </c>
    </row>
    <row r="1229" s="883" customFormat="1" ht="15.75" customHeight="1" spans="1:7">
      <c r="A1229" s="944"/>
      <c r="B1229" s="1114" t="s">
        <v>792</v>
      </c>
      <c r="C1229" s="1125" t="s">
        <v>793</v>
      </c>
      <c r="D1229" s="958"/>
      <c r="E1229" s="1123">
        <f>E1228+7</f>
        <v>44468</v>
      </c>
      <c r="F1229" s="1123">
        <f t="shared" si="151"/>
        <v>44473</v>
      </c>
      <c r="G1229" s="1123">
        <f t="shared" si="151"/>
        <v>44490</v>
      </c>
    </row>
    <row r="1230" s="883" customFormat="1" ht="15.75" customHeight="1" spans="1:8">
      <c r="A1230" s="887"/>
      <c r="B1230" s="887"/>
      <c r="C1230" s="887"/>
      <c r="D1230" s="1140"/>
      <c r="E1230" s="887"/>
      <c r="F1230" s="887"/>
      <c r="G1230" s="887"/>
      <c r="H1230" s="887"/>
    </row>
    <row r="1231" s="883" customFormat="1" ht="15.75" customHeight="1" spans="1:8">
      <c r="A1231" s="887"/>
      <c r="B1231" s="887"/>
      <c r="C1231" s="887"/>
      <c r="D1231" s="1140"/>
      <c r="E1231" s="887"/>
      <c r="F1231" s="887"/>
      <c r="G1231" s="887"/>
      <c r="H1231" s="887"/>
    </row>
    <row r="1232" s="883" customFormat="1" ht="15.75" customHeight="1" spans="1:7">
      <c r="A1232" s="944" t="s">
        <v>794</v>
      </c>
      <c r="B1232" s="1141" t="s">
        <v>5</v>
      </c>
      <c r="C1232" s="1142" t="s">
        <v>6</v>
      </c>
      <c r="D1232" s="903" t="s">
        <v>7</v>
      </c>
      <c r="E1232" s="912" t="s">
        <v>8</v>
      </c>
      <c r="F1232" s="912" t="s">
        <v>8</v>
      </c>
      <c r="G1232" s="912" t="s">
        <v>795</v>
      </c>
    </row>
    <row r="1233" s="883" customFormat="1" ht="15.75" customHeight="1" spans="1:7">
      <c r="A1233" s="944"/>
      <c r="B1233" s="1143"/>
      <c r="C1233" s="1144"/>
      <c r="D1233" s="906"/>
      <c r="E1233" s="912" t="s">
        <v>9</v>
      </c>
      <c r="F1233" s="912" t="s">
        <v>10</v>
      </c>
      <c r="G1233" s="912" t="s">
        <v>11</v>
      </c>
    </row>
    <row r="1234" s="883" customFormat="1" ht="15.75" customHeight="1" spans="1:7">
      <c r="A1234" s="944"/>
      <c r="B1234" s="1049"/>
      <c r="C1234" s="1049"/>
      <c r="D1234" s="910" t="s">
        <v>796</v>
      </c>
      <c r="E1234" s="912">
        <v>44439</v>
      </c>
      <c r="F1234" s="912">
        <f>E1234+5</f>
        <v>44444</v>
      </c>
      <c r="G1234" s="912">
        <f>F1234+19</f>
        <v>44463</v>
      </c>
    </row>
    <row r="1235" s="883" customFormat="1" ht="15.75" customHeight="1" spans="1:7">
      <c r="A1235" s="944"/>
      <c r="B1235" s="908" t="s">
        <v>779</v>
      </c>
      <c r="C1235" s="908" t="s">
        <v>780</v>
      </c>
      <c r="D1235" s="913"/>
      <c r="E1235" s="912">
        <f>E1234+7</f>
        <v>44446</v>
      </c>
      <c r="F1235" s="912">
        <f>F1234+7</f>
        <v>44451</v>
      </c>
      <c r="G1235" s="912">
        <f>G1234+7</f>
        <v>44470</v>
      </c>
    </row>
    <row r="1236" s="883" customFormat="1" ht="15.75" customHeight="1" spans="1:7">
      <c r="A1236" s="944"/>
      <c r="B1236" s="908" t="s">
        <v>781</v>
      </c>
      <c r="C1236" s="908" t="s">
        <v>782</v>
      </c>
      <c r="D1236" s="913"/>
      <c r="E1236" s="912">
        <f t="shared" ref="E1236:F1238" si="152">E1235+7</f>
        <v>44453</v>
      </c>
      <c r="F1236" s="912">
        <f t="shared" si="152"/>
        <v>44458</v>
      </c>
      <c r="G1236" s="912">
        <f>F1236+17</f>
        <v>44475</v>
      </c>
    </row>
    <row r="1237" s="883" customFormat="1" ht="15.75" customHeight="1" spans="1:7">
      <c r="A1237" s="944"/>
      <c r="B1237" s="908" t="s">
        <v>783</v>
      </c>
      <c r="C1237" s="908" t="s">
        <v>784</v>
      </c>
      <c r="D1237" s="913"/>
      <c r="E1237" s="1145">
        <f t="shared" si="152"/>
        <v>44460</v>
      </c>
      <c r="F1237" s="1145">
        <f t="shared" si="152"/>
        <v>44465</v>
      </c>
      <c r="G1237" s="1145">
        <f>F1237+17</f>
        <v>44482</v>
      </c>
    </row>
    <row r="1238" s="883" customFormat="1" ht="15.75" customHeight="1" spans="1:7">
      <c r="A1238" s="944"/>
      <c r="B1238" s="908"/>
      <c r="C1238" s="908"/>
      <c r="D1238" s="917"/>
      <c r="E1238" s="1145">
        <f t="shared" si="152"/>
        <v>44467</v>
      </c>
      <c r="F1238" s="1145">
        <f t="shared" si="152"/>
        <v>44472</v>
      </c>
      <c r="G1238" s="1145">
        <f>F1238+17</f>
        <v>44489</v>
      </c>
    </row>
    <row r="1239" s="883" customFormat="1" ht="15.75" customHeight="1" spans="1:8">
      <c r="A1239" s="887"/>
      <c r="B1239" s="887"/>
      <c r="C1239" s="887"/>
      <c r="D1239" s="887"/>
      <c r="E1239" s="887"/>
      <c r="F1239" s="887"/>
      <c r="G1239" s="887"/>
      <c r="H1239" s="887"/>
    </row>
    <row r="1240" s="883" customFormat="1" ht="15.75" customHeight="1" spans="1:7">
      <c r="A1240" s="944"/>
      <c r="B1240" s="902" t="s">
        <v>5</v>
      </c>
      <c r="C1240" s="902" t="s">
        <v>6</v>
      </c>
      <c r="D1240" s="903" t="s">
        <v>7</v>
      </c>
      <c r="E1240" s="904" t="s">
        <v>8</v>
      </c>
      <c r="F1240" s="904" t="s">
        <v>8</v>
      </c>
      <c r="G1240" s="902" t="s">
        <v>795</v>
      </c>
    </row>
    <row r="1241" s="883" customFormat="1" ht="15.75" customHeight="1" spans="1:7">
      <c r="A1241" s="944"/>
      <c r="B1241" s="905"/>
      <c r="C1241" s="905"/>
      <c r="D1241" s="906"/>
      <c r="E1241" s="998" t="s">
        <v>9</v>
      </c>
      <c r="F1241" s="945" t="s">
        <v>10</v>
      </c>
      <c r="G1241" s="904" t="s">
        <v>11</v>
      </c>
    </row>
    <row r="1242" s="883" customFormat="1" ht="15.75" customHeight="1" spans="1:7">
      <c r="A1242" s="944"/>
      <c r="B1242" s="1114"/>
      <c r="C1242" s="1125"/>
      <c r="D1242" s="910" t="s">
        <v>785</v>
      </c>
      <c r="E1242" s="912">
        <v>44440</v>
      </c>
      <c r="F1242" s="912">
        <f>E1242+5</f>
        <v>44445</v>
      </c>
      <c r="G1242" s="912">
        <f>F1242+17</f>
        <v>44462</v>
      </c>
    </row>
    <row r="1243" s="883" customFormat="1" ht="15.75" customHeight="1" spans="1:7">
      <c r="A1243" s="944"/>
      <c r="B1243" s="1114" t="s">
        <v>786</v>
      </c>
      <c r="C1243" s="1125" t="s">
        <v>787</v>
      </c>
      <c r="D1243" s="1128"/>
      <c r="E1243" s="912">
        <f t="shared" ref="E1243:G1246" si="153">E1242+7</f>
        <v>44447</v>
      </c>
      <c r="F1243" s="912">
        <f t="shared" si="153"/>
        <v>44452</v>
      </c>
      <c r="G1243" s="912">
        <f t="shared" si="153"/>
        <v>44469</v>
      </c>
    </row>
    <row r="1244" s="883" customFormat="1" ht="15.75" customHeight="1" spans="1:7">
      <c r="A1244" s="1037"/>
      <c r="B1244" s="1114" t="s">
        <v>788</v>
      </c>
      <c r="C1244" s="1114" t="s">
        <v>789</v>
      </c>
      <c r="D1244" s="1128"/>
      <c r="E1244" s="912">
        <f t="shared" si="153"/>
        <v>44454</v>
      </c>
      <c r="F1244" s="912">
        <f t="shared" si="153"/>
        <v>44459</v>
      </c>
      <c r="G1244" s="912">
        <f t="shared" si="153"/>
        <v>44476</v>
      </c>
    </row>
    <row r="1245" s="883" customFormat="1" ht="15.75" customHeight="1" spans="1:7">
      <c r="A1245" s="1146" t="s">
        <v>797</v>
      </c>
      <c r="B1245" s="1114" t="s">
        <v>790</v>
      </c>
      <c r="C1245" s="1125" t="s">
        <v>791</v>
      </c>
      <c r="D1245" s="1128"/>
      <c r="E1245" s="912">
        <f t="shared" si="153"/>
        <v>44461</v>
      </c>
      <c r="F1245" s="912">
        <f t="shared" si="153"/>
        <v>44466</v>
      </c>
      <c r="G1245" s="912">
        <f t="shared" si="153"/>
        <v>44483</v>
      </c>
    </row>
    <row r="1246" s="883" customFormat="1" ht="15.75" customHeight="1" spans="1:7">
      <c r="A1246" s="1037"/>
      <c r="B1246" s="1114" t="s">
        <v>792</v>
      </c>
      <c r="C1246" s="1125" t="s">
        <v>793</v>
      </c>
      <c r="D1246" s="1131"/>
      <c r="E1246" s="1123">
        <f t="shared" si="153"/>
        <v>44468</v>
      </c>
      <c r="F1246" s="1123">
        <f t="shared" si="153"/>
        <v>44473</v>
      </c>
      <c r="G1246" s="1123">
        <f t="shared" si="153"/>
        <v>44490</v>
      </c>
    </row>
    <row r="1247" s="883" customFormat="1" spans="1:4">
      <c r="A1247" s="1147"/>
      <c r="B1247" s="1148"/>
      <c r="D1247" s="1148"/>
    </row>
    <row r="1248" s="882" customFormat="1" spans="1:4">
      <c r="A1248" s="888"/>
      <c r="B1248" s="889"/>
      <c r="D1248" s="889"/>
    </row>
  </sheetData>
  <mergeCells count="637">
    <mergeCell ref="A1:G1"/>
    <mergeCell ref="A2:B2"/>
    <mergeCell ref="A3:G3"/>
    <mergeCell ref="A4:B4"/>
    <mergeCell ref="A33:B33"/>
    <mergeCell ref="A41:B41"/>
    <mergeCell ref="A50:B50"/>
    <mergeCell ref="A69:B69"/>
    <mergeCell ref="A86:B86"/>
    <mergeCell ref="A94:B94"/>
    <mergeCell ref="A103:B103"/>
    <mergeCell ref="A111:B111"/>
    <mergeCell ref="A112:B112"/>
    <mergeCell ref="A121:B121"/>
    <mergeCell ref="A130:B130"/>
    <mergeCell ref="A139:B139"/>
    <mergeCell ref="A148:B148"/>
    <mergeCell ref="A157:B157"/>
    <mergeCell ref="A166:G166"/>
    <mergeCell ref="A167:B167"/>
    <mergeCell ref="A176:B176"/>
    <mergeCell ref="A185:B185"/>
    <mergeCell ref="A195:B195"/>
    <mergeCell ref="A204:G204"/>
    <mergeCell ref="A205:B205"/>
    <mergeCell ref="A223:B223"/>
    <mergeCell ref="A232:B232"/>
    <mergeCell ref="A241:B241"/>
    <mergeCell ref="A259:B259"/>
    <mergeCell ref="A268:B268"/>
    <mergeCell ref="A277:B277"/>
    <mergeCell ref="A286:B286"/>
    <mergeCell ref="A294:B294"/>
    <mergeCell ref="A303:B303"/>
    <mergeCell ref="A312:G312"/>
    <mergeCell ref="A313:B313"/>
    <mergeCell ref="A321:B321"/>
    <mergeCell ref="A331:B331"/>
    <mergeCell ref="A340:B340"/>
    <mergeCell ref="A349:B349"/>
    <mergeCell ref="A358:B358"/>
    <mergeCell ref="B366:D366"/>
    <mergeCell ref="A367:G367"/>
    <mergeCell ref="A368:B368"/>
    <mergeCell ref="A376:B376"/>
    <mergeCell ref="A386:B386"/>
    <mergeCell ref="A395:B395"/>
    <mergeCell ref="A404:B404"/>
    <mergeCell ref="A413:B413"/>
    <mergeCell ref="A422:G422"/>
    <mergeCell ref="A423:B423"/>
    <mergeCell ref="A432:B432"/>
    <mergeCell ref="A449:B449"/>
    <mergeCell ref="A467:B467"/>
    <mergeCell ref="A477:B477"/>
    <mergeCell ref="A487:B487"/>
    <mergeCell ref="A496:B496"/>
    <mergeCell ref="A513:B513"/>
    <mergeCell ref="B522:G522"/>
    <mergeCell ref="A531:B531"/>
    <mergeCell ref="A566:B566"/>
    <mergeCell ref="A575:B575"/>
    <mergeCell ref="A584:B584"/>
    <mergeCell ref="A592:H592"/>
    <mergeCell ref="A724:G724"/>
    <mergeCell ref="A782:G782"/>
    <mergeCell ref="A877:G877"/>
    <mergeCell ref="A1087:G1087"/>
    <mergeCell ref="A1112:I1112"/>
    <mergeCell ref="A1120:H1120"/>
    <mergeCell ref="A1136:H1136"/>
    <mergeCell ref="A1144:XFD1144"/>
    <mergeCell ref="A1170:H1170"/>
    <mergeCell ref="A1171:H1171"/>
    <mergeCell ref="A1179:XFD1179"/>
    <mergeCell ref="A1197:G1197"/>
    <mergeCell ref="A1198:G1198"/>
    <mergeCell ref="A1222:G1222"/>
    <mergeCell ref="A1239:H1239"/>
    <mergeCell ref="B5:B6"/>
    <mergeCell ref="B14:B15"/>
    <mergeCell ref="B23:B24"/>
    <mergeCell ref="B34:B35"/>
    <mergeCell ref="B42:B43"/>
    <mergeCell ref="B51:B52"/>
    <mergeCell ref="B60:B61"/>
    <mergeCell ref="B70:B71"/>
    <mergeCell ref="B79:B80"/>
    <mergeCell ref="B87:B88"/>
    <mergeCell ref="B95:B96"/>
    <mergeCell ref="B104:B105"/>
    <mergeCell ref="B113:B114"/>
    <mergeCell ref="B122:B123"/>
    <mergeCell ref="B131:B132"/>
    <mergeCell ref="B140:B141"/>
    <mergeCell ref="B149:B150"/>
    <mergeCell ref="B158:B159"/>
    <mergeCell ref="B168:B169"/>
    <mergeCell ref="B177:B178"/>
    <mergeCell ref="B186:B187"/>
    <mergeCell ref="B196:B197"/>
    <mergeCell ref="B206:B207"/>
    <mergeCell ref="B215:B216"/>
    <mergeCell ref="B224:B225"/>
    <mergeCell ref="B233:B234"/>
    <mergeCell ref="B242:B243"/>
    <mergeCell ref="B251:B252"/>
    <mergeCell ref="B260:B261"/>
    <mergeCell ref="B269:B270"/>
    <mergeCell ref="B278:B279"/>
    <mergeCell ref="B287:B288"/>
    <mergeCell ref="B295:B296"/>
    <mergeCell ref="B304:B305"/>
    <mergeCell ref="B314:B315"/>
    <mergeCell ref="B322:B323"/>
    <mergeCell ref="B332:B333"/>
    <mergeCell ref="B341:B342"/>
    <mergeCell ref="B350:B351"/>
    <mergeCell ref="B359:B360"/>
    <mergeCell ref="B369:B370"/>
    <mergeCell ref="B377:B378"/>
    <mergeCell ref="B387:B388"/>
    <mergeCell ref="B396:B397"/>
    <mergeCell ref="B405:B406"/>
    <mergeCell ref="B414:B415"/>
    <mergeCell ref="B424:B425"/>
    <mergeCell ref="B433:B434"/>
    <mergeCell ref="B441:B442"/>
    <mergeCell ref="B450:B451"/>
    <mergeCell ref="B459:B460"/>
    <mergeCell ref="B468:B469"/>
    <mergeCell ref="B478:B479"/>
    <mergeCell ref="B488:B489"/>
    <mergeCell ref="B497:B498"/>
    <mergeCell ref="B505:B506"/>
    <mergeCell ref="B514:B515"/>
    <mergeCell ref="B523:B524"/>
    <mergeCell ref="B532:B533"/>
    <mergeCell ref="B540:B541"/>
    <mergeCell ref="B549:B550"/>
    <mergeCell ref="B557:B558"/>
    <mergeCell ref="B567:B568"/>
    <mergeCell ref="B576:B577"/>
    <mergeCell ref="B585:B586"/>
    <mergeCell ref="B593:B594"/>
    <mergeCell ref="B601:B602"/>
    <mergeCell ref="B611:B612"/>
    <mergeCell ref="B620:B621"/>
    <mergeCell ref="B628:B629"/>
    <mergeCell ref="B636:B637"/>
    <mergeCell ref="B645:B646"/>
    <mergeCell ref="B653:B654"/>
    <mergeCell ref="B662:B663"/>
    <mergeCell ref="B671:B672"/>
    <mergeCell ref="B679:B680"/>
    <mergeCell ref="B688:B689"/>
    <mergeCell ref="B699:B700"/>
    <mergeCell ref="B707:B708"/>
    <mergeCell ref="B715:B716"/>
    <mergeCell ref="B726:B727"/>
    <mergeCell ref="B736:B737"/>
    <mergeCell ref="B745:B746"/>
    <mergeCell ref="B755:B756"/>
    <mergeCell ref="B765:B766"/>
    <mergeCell ref="B773:B774"/>
    <mergeCell ref="B784:B785"/>
    <mergeCell ref="B792:B793"/>
    <mergeCell ref="B802:B803"/>
    <mergeCell ref="B811:B812"/>
    <mergeCell ref="B820:B821"/>
    <mergeCell ref="B829:B830"/>
    <mergeCell ref="B838:B839"/>
    <mergeCell ref="B848:B849"/>
    <mergeCell ref="B858:B859"/>
    <mergeCell ref="B866:B867"/>
    <mergeCell ref="B880:B881"/>
    <mergeCell ref="B888:B889"/>
    <mergeCell ref="B897:B898"/>
    <mergeCell ref="B905:B906"/>
    <mergeCell ref="B913:B914"/>
    <mergeCell ref="B921:B922"/>
    <mergeCell ref="B929:B930"/>
    <mergeCell ref="B938:B939"/>
    <mergeCell ref="B947:B948"/>
    <mergeCell ref="B955:B956"/>
    <mergeCell ref="B966:B967"/>
    <mergeCell ref="B976:B977"/>
    <mergeCell ref="B987:B988"/>
    <mergeCell ref="B998:B999"/>
    <mergeCell ref="B1008:B1009"/>
    <mergeCell ref="B1016:B1017"/>
    <mergeCell ref="B1025:B1026"/>
    <mergeCell ref="B1033:B1034"/>
    <mergeCell ref="B1043:B1044"/>
    <mergeCell ref="B1053:B1054"/>
    <mergeCell ref="B1062:B1063"/>
    <mergeCell ref="B1070:B1071"/>
    <mergeCell ref="B1079:B1080"/>
    <mergeCell ref="B1089:B1090"/>
    <mergeCell ref="B1097:B1098"/>
    <mergeCell ref="B1105:B1106"/>
    <mergeCell ref="B1113:B1114"/>
    <mergeCell ref="B1121:B1122"/>
    <mergeCell ref="B1129:B1130"/>
    <mergeCell ref="B1137:B1138"/>
    <mergeCell ref="B1145:B1146"/>
    <mergeCell ref="B1154:B1155"/>
    <mergeCell ref="B1163:B1164"/>
    <mergeCell ref="B1172:B1173"/>
    <mergeCell ref="B1180:B1181"/>
    <mergeCell ref="B1188:B1189"/>
    <mergeCell ref="B1199:B1200"/>
    <mergeCell ref="B1208:B1209"/>
    <mergeCell ref="B1215:B1216"/>
    <mergeCell ref="B1223:B1224"/>
    <mergeCell ref="B1232:B1233"/>
    <mergeCell ref="B1240:B1241"/>
    <mergeCell ref="C5:C6"/>
    <mergeCell ref="C14:C15"/>
    <mergeCell ref="C23:C24"/>
    <mergeCell ref="C34:C35"/>
    <mergeCell ref="C42:C43"/>
    <mergeCell ref="C51:C52"/>
    <mergeCell ref="C60:C61"/>
    <mergeCell ref="C70:C71"/>
    <mergeCell ref="C79:C80"/>
    <mergeCell ref="C87:C88"/>
    <mergeCell ref="C95:C96"/>
    <mergeCell ref="C104:C105"/>
    <mergeCell ref="C113:C114"/>
    <mergeCell ref="C122:C123"/>
    <mergeCell ref="C131:C132"/>
    <mergeCell ref="C140:C141"/>
    <mergeCell ref="C149:C150"/>
    <mergeCell ref="C158:C159"/>
    <mergeCell ref="C168:C169"/>
    <mergeCell ref="C177:C178"/>
    <mergeCell ref="C186:C187"/>
    <mergeCell ref="C196:C197"/>
    <mergeCell ref="C206:C207"/>
    <mergeCell ref="C215:C216"/>
    <mergeCell ref="C224:C225"/>
    <mergeCell ref="C233:C234"/>
    <mergeCell ref="C242:C243"/>
    <mergeCell ref="C251:C252"/>
    <mergeCell ref="C260:C261"/>
    <mergeCell ref="C269:C270"/>
    <mergeCell ref="C278:C279"/>
    <mergeCell ref="C287:C288"/>
    <mergeCell ref="C295:C296"/>
    <mergeCell ref="C304:C305"/>
    <mergeCell ref="C314:C315"/>
    <mergeCell ref="C322:C323"/>
    <mergeCell ref="C332:C333"/>
    <mergeCell ref="C341:C342"/>
    <mergeCell ref="C350:C351"/>
    <mergeCell ref="C359:C360"/>
    <mergeCell ref="C369:C370"/>
    <mergeCell ref="C377:C378"/>
    <mergeCell ref="C387:C388"/>
    <mergeCell ref="C396:C397"/>
    <mergeCell ref="C405:C406"/>
    <mergeCell ref="C414:C415"/>
    <mergeCell ref="C424:C425"/>
    <mergeCell ref="C433:C434"/>
    <mergeCell ref="C441:C442"/>
    <mergeCell ref="C450:C451"/>
    <mergeCell ref="C459:C460"/>
    <mergeCell ref="C468:C469"/>
    <mergeCell ref="C478:C479"/>
    <mergeCell ref="C488:C489"/>
    <mergeCell ref="C497:C498"/>
    <mergeCell ref="C505:C506"/>
    <mergeCell ref="C514:C515"/>
    <mergeCell ref="C523:C524"/>
    <mergeCell ref="C532:C533"/>
    <mergeCell ref="C540:C541"/>
    <mergeCell ref="C549:C550"/>
    <mergeCell ref="C557:C558"/>
    <mergeCell ref="C567:C568"/>
    <mergeCell ref="C576:C577"/>
    <mergeCell ref="C585:C586"/>
    <mergeCell ref="C593:C594"/>
    <mergeCell ref="C601:C602"/>
    <mergeCell ref="C611:C612"/>
    <mergeCell ref="C620:C621"/>
    <mergeCell ref="C628:C629"/>
    <mergeCell ref="C636:C637"/>
    <mergeCell ref="C645:C646"/>
    <mergeCell ref="C653:C654"/>
    <mergeCell ref="C662:C663"/>
    <mergeCell ref="C671:C672"/>
    <mergeCell ref="C679:C680"/>
    <mergeCell ref="C688:C689"/>
    <mergeCell ref="C699:C700"/>
    <mergeCell ref="C707:C708"/>
    <mergeCell ref="C715:C716"/>
    <mergeCell ref="C726:C727"/>
    <mergeCell ref="C736:C737"/>
    <mergeCell ref="C745:C746"/>
    <mergeCell ref="C755:C756"/>
    <mergeCell ref="C765:C766"/>
    <mergeCell ref="C773:C774"/>
    <mergeCell ref="C784:C785"/>
    <mergeCell ref="C792:C793"/>
    <mergeCell ref="C802:C803"/>
    <mergeCell ref="C811:C812"/>
    <mergeCell ref="C820:C821"/>
    <mergeCell ref="C829:C830"/>
    <mergeCell ref="C838:C839"/>
    <mergeCell ref="C848:C849"/>
    <mergeCell ref="C858:C859"/>
    <mergeCell ref="C866:C867"/>
    <mergeCell ref="C880:C881"/>
    <mergeCell ref="C888:C889"/>
    <mergeCell ref="C897:C898"/>
    <mergeCell ref="C905:C906"/>
    <mergeCell ref="C913:C914"/>
    <mergeCell ref="C921:C922"/>
    <mergeCell ref="C929:C930"/>
    <mergeCell ref="C938:C939"/>
    <mergeCell ref="C947:C948"/>
    <mergeCell ref="C955:C956"/>
    <mergeCell ref="C966:C967"/>
    <mergeCell ref="C976:C977"/>
    <mergeCell ref="C987:C988"/>
    <mergeCell ref="C998:C999"/>
    <mergeCell ref="C1008:C1009"/>
    <mergeCell ref="C1016:C1017"/>
    <mergeCell ref="C1025:C1026"/>
    <mergeCell ref="C1033:C1034"/>
    <mergeCell ref="C1043:C1044"/>
    <mergeCell ref="C1053:C1054"/>
    <mergeCell ref="C1062:C1063"/>
    <mergeCell ref="C1070:C1071"/>
    <mergeCell ref="C1079:C1080"/>
    <mergeCell ref="C1089:C1090"/>
    <mergeCell ref="C1097:C1098"/>
    <mergeCell ref="C1105:C1106"/>
    <mergeCell ref="C1113:C1114"/>
    <mergeCell ref="C1121:C1122"/>
    <mergeCell ref="C1129:C1130"/>
    <mergeCell ref="C1137:C1138"/>
    <mergeCell ref="C1145:C1146"/>
    <mergeCell ref="C1154:C1155"/>
    <mergeCell ref="C1163:C1164"/>
    <mergeCell ref="C1172:C1173"/>
    <mergeCell ref="C1180:C1181"/>
    <mergeCell ref="C1188:C1189"/>
    <mergeCell ref="C1199:C1200"/>
    <mergeCell ref="C1208:C1209"/>
    <mergeCell ref="C1215:C1216"/>
    <mergeCell ref="C1223:C1224"/>
    <mergeCell ref="C1232:C1233"/>
    <mergeCell ref="C1240:C1241"/>
    <mergeCell ref="D5:D6"/>
    <mergeCell ref="D7:D11"/>
    <mergeCell ref="D14:D15"/>
    <mergeCell ref="D16:D20"/>
    <mergeCell ref="D23:D24"/>
    <mergeCell ref="D25:D29"/>
    <mergeCell ref="D34:D35"/>
    <mergeCell ref="D36:D40"/>
    <mergeCell ref="D42:D43"/>
    <mergeCell ref="D44:D48"/>
    <mergeCell ref="D51:D52"/>
    <mergeCell ref="D53:D57"/>
    <mergeCell ref="D60:D61"/>
    <mergeCell ref="D62:D66"/>
    <mergeCell ref="D70:D71"/>
    <mergeCell ref="D72:D76"/>
    <mergeCell ref="D79:D80"/>
    <mergeCell ref="D81:D85"/>
    <mergeCell ref="D87:D88"/>
    <mergeCell ref="D89:D93"/>
    <mergeCell ref="D95:D96"/>
    <mergeCell ref="D97:D101"/>
    <mergeCell ref="D104:D105"/>
    <mergeCell ref="D106:D110"/>
    <mergeCell ref="D113:D114"/>
    <mergeCell ref="D115:D119"/>
    <mergeCell ref="D122:D123"/>
    <mergeCell ref="D124:D128"/>
    <mergeCell ref="D131:D132"/>
    <mergeCell ref="D133:D137"/>
    <mergeCell ref="D140:D141"/>
    <mergeCell ref="D142:D146"/>
    <mergeCell ref="D149:D150"/>
    <mergeCell ref="D151:D155"/>
    <mergeCell ref="D158:D159"/>
    <mergeCell ref="D160:D164"/>
    <mergeCell ref="D168:D169"/>
    <mergeCell ref="D170:D174"/>
    <mergeCell ref="D177:D178"/>
    <mergeCell ref="D179:D183"/>
    <mergeCell ref="D186:D187"/>
    <mergeCell ref="D188:D192"/>
    <mergeCell ref="D196:D197"/>
    <mergeCell ref="D198:D202"/>
    <mergeCell ref="D206:D207"/>
    <mergeCell ref="D208:D212"/>
    <mergeCell ref="D215:D216"/>
    <mergeCell ref="D217:D221"/>
    <mergeCell ref="D224:D225"/>
    <mergeCell ref="D226:D230"/>
    <mergeCell ref="D233:D234"/>
    <mergeCell ref="D235:D239"/>
    <mergeCell ref="D242:D243"/>
    <mergeCell ref="D244:D248"/>
    <mergeCell ref="D251:D252"/>
    <mergeCell ref="D253:D257"/>
    <mergeCell ref="D260:D261"/>
    <mergeCell ref="D262:D266"/>
    <mergeCell ref="D269:D270"/>
    <mergeCell ref="D271:D275"/>
    <mergeCell ref="D278:D279"/>
    <mergeCell ref="D280:D284"/>
    <mergeCell ref="D287:D288"/>
    <mergeCell ref="D289:D293"/>
    <mergeCell ref="D295:D296"/>
    <mergeCell ref="D297:D301"/>
    <mergeCell ref="D304:D305"/>
    <mergeCell ref="D306:D310"/>
    <mergeCell ref="D314:D315"/>
    <mergeCell ref="D316:D320"/>
    <mergeCell ref="D322:D323"/>
    <mergeCell ref="D324:D328"/>
    <mergeCell ref="D332:D333"/>
    <mergeCell ref="D334:D338"/>
    <mergeCell ref="D341:D342"/>
    <mergeCell ref="D343:D347"/>
    <mergeCell ref="D350:D351"/>
    <mergeCell ref="D352:D356"/>
    <mergeCell ref="D359:D360"/>
    <mergeCell ref="D361:D365"/>
    <mergeCell ref="D369:D370"/>
    <mergeCell ref="D371:D374"/>
    <mergeCell ref="D377:D378"/>
    <mergeCell ref="D379:D383"/>
    <mergeCell ref="D387:D388"/>
    <mergeCell ref="D389:D393"/>
    <mergeCell ref="D396:D397"/>
    <mergeCell ref="D398:D402"/>
    <mergeCell ref="D405:D406"/>
    <mergeCell ref="D407:D411"/>
    <mergeCell ref="D414:D415"/>
    <mergeCell ref="D416:D420"/>
    <mergeCell ref="D424:D425"/>
    <mergeCell ref="D426:D430"/>
    <mergeCell ref="D433:D434"/>
    <mergeCell ref="D435:D439"/>
    <mergeCell ref="D441:D442"/>
    <mergeCell ref="D443:D447"/>
    <mergeCell ref="D450:D451"/>
    <mergeCell ref="D452:D456"/>
    <mergeCell ref="D459:D460"/>
    <mergeCell ref="D461:D465"/>
    <mergeCell ref="D468:D469"/>
    <mergeCell ref="D470:D474"/>
    <mergeCell ref="D478:D479"/>
    <mergeCell ref="D480:D484"/>
    <mergeCell ref="D488:D489"/>
    <mergeCell ref="D490:D494"/>
    <mergeCell ref="D497:D498"/>
    <mergeCell ref="D499:D503"/>
    <mergeCell ref="D505:D506"/>
    <mergeCell ref="D507:D511"/>
    <mergeCell ref="D514:D515"/>
    <mergeCell ref="D516:D520"/>
    <mergeCell ref="D523:D524"/>
    <mergeCell ref="D525:D529"/>
    <mergeCell ref="D532:D533"/>
    <mergeCell ref="D534:D538"/>
    <mergeCell ref="D540:D541"/>
    <mergeCell ref="D542:D546"/>
    <mergeCell ref="D549:D550"/>
    <mergeCell ref="D551:D555"/>
    <mergeCell ref="D557:D558"/>
    <mergeCell ref="D559:D563"/>
    <mergeCell ref="D567:D568"/>
    <mergeCell ref="D569:D573"/>
    <mergeCell ref="D576:D577"/>
    <mergeCell ref="D578:D582"/>
    <mergeCell ref="D585:D586"/>
    <mergeCell ref="D587:D591"/>
    <mergeCell ref="D593:D594"/>
    <mergeCell ref="D595:D599"/>
    <mergeCell ref="D601:D602"/>
    <mergeCell ref="D603:D607"/>
    <mergeCell ref="D611:D612"/>
    <mergeCell ref="D613:D617"/>
    <mergeCell ref="D620:D621"/>
    <mergeCell ref="D622:D626"/>
    <mergeCell ref="D628:D629"/>
    <mergeCell ref="D630:D634"/>
    <mergeCell ref="D636:D637"/>
    <mergeCell ref="D638:D642"/>
    <mergeCell ref="D645:D646"/>
    <mergeCell ref="D647:D651"/>
    <mergeCell ref="D653:D654"/>
    <mergeCell ref="D655:D659"/>
    <mergeCell ref="D662:D663"/>
    <mergeCell ref="D664:D668"/>
    <mergeCell ref="D671:D672"/>
    <mergeCell ref="D673:D677"/>
    <mergeCell ref="D679:D680"/>
    <mergeCell ref="D681:D685"/>
    <mergeCell ref="D688:D689"/>
    <mergeCell ref="D690:D694"/>
    <mergeCell ref="D699:D700"/>
    <mergeCell ref="D701:D705"/>
    <mergeCell ref="D707:D708"/>
    <mergeCell ref="D709:D713"/>
    <mergeCell ref="D715:D716"/>
    <mergeCell ref="D717:D721"/>
    <mergeCell ref="D726:D727"/>
    <mergeCell ref="D728:D732"/>
    <mergeCell ref="D736:D737"/>
    <mergeCell ref="D738:D742"/>
    <mergeCell ref="D745:D746"/>
    <mergeCell ref="D747:D751"/>
    <mergeCell ref="D755:D756"/>
    <mergeCell ref="D757:D761"/>
    <mergeCell ref="D765:D766"/>
    <mergeCell ref="D767:D771"/>
    <mergeCell ref="D773:D774"/>
    <mergeCell ref="D775:D779"/>
    <mergeCell ref="D784:D785"/>
    <mergeCell ref="D786:D790"/>
    <mergeCell ref="D792:D793"/>
    <mergeCell ref="D794:D798"/>
    <mergeCell ref="D802:D803"/>
    <mergeCell ref="D804:D808"/>
    <mergeCell ref="D811:D812"/>
    <mergeCell ref="D813:D817"/>
    <mergeCell ref="D820:D821"/>
    <mergeCell ref="D822:D826"/>
    <mergeCell ref="D829:D830"/>
    <mergeCell ref="D831:D835"/>
    <mergeCell ref="D838:D839"/>
    <mergeCell ref="D840:D844"/>
    <mergeCell ref="D848:D849"/>
    <mergeCell ref="D850:D854"/>
    <mergeCell ref="D858:D859"/>
    <mergeCell ref="D860:D864"/>
    <mergeCell ref="D866:D867"/>
    <mergeCell ref="D868:D872"/>
    <mergeCell ref="D880:D881"/>
    <mergeCell ref="D882:D886"/>
    <mergeCell ref="D888:D889"/>
    <mergeCell ref="D890:D894"/>
    <mergeCell ref="D897:D898"/>
    <mergeCell ref="D899:D903"/>
    <mergeCell ref="D905:D906"/>
    <mergeCell ref="D907:D911"/>
    <mergeCell ref="D913:D914"/>
    <mergeCell ref="D915:D919"/>
    <mergeCell ref="D921:D922"/>
    <mergeCell ref="D923:D927"/>
    <mergeCell ref="D929:D930"/>
    <mergeCell ref="D931:D935"/>
    <mergeCell ref="D938:D939"/>
    <mergeCell ref="D940:D944"/>
    <mergeCell ref="D947:D948"/>
    <mergeCell ref="D949:D953"/>
    <mergeCell ref="D955:D956"/>
    <mergeCell ref="D957:D961"/>
    <mergeCell ref="D966:D967"/>
    <mergeCell ref="D968:D972"/>
    <mergeCell ref="D976:D977"/>
    <mergeCell ref="D978:D982"/>
    <mergeCell ref="D987:D988"/>
    <mergeCell ref="D989:D993"/>
    <mergeCell ref="D998:D999"/>
    <mergeCell ref="D1000:D1004"/>
    <mergeCell ref="D1008:D1009"/>
    <mergeCell ref="D1010:D1014"/>
    <mergeCell ref="D1016:D1017"/>
    <mergeCell ref="D1018:D1022"/>
    <mergeCell ref="D1025:D1026"/>
    <mergeCell ref="D1027:D1030"/>
    <mergeCell ref="D1033:D1034"/>
    <mergeCell ref="D1035:D1038"/>
    <mergeCell ref="D1043:D1044"/>
    <mergeCell ref="D1045:D1048"/>
    <mergeCell ref="D1053:D1054"/>
    <mergeCell ref="D1055:D1058"/>
    <mergeCell ref="D1062:D1063"/>
    <mergeCell ref="D1064:D1068"/>
    <mergeCell ref="D1070:D1071"/>
    <mergeCell ref="D1072:D1075"/>
    <mergeCell ref="D1079:D1080"/>
    <mergeCell ref="D1081:D1084"/>
    <mergeCell ref="D1089:D1090"/>
    <mergeCell ref="D1091:D1095"/>
    <mergeCell ref="D1097:D1098"/>
    <mergeCell ref="D1099:D1103"/>
    <mergeCell ref="D1105:D1106"/>
    <mergeCell ref="D1107:D1111"/>
    <mergeCell ref="D1113:D1114"/>
    <mergeCell ref="D1115:D1119"/>
    <mergeCell ref="D1121:D1122"/>
    <mergeCell ref="D1123:D1127"/>
    <mergeCell ref="D1129:D1130"/>
    <mergeCell ref="D1131:D1135"/>
    <mergeCell ref="D1137:D1138"/>
    <mergeCell ref="D1139:D1143"/>
    <mergeCell ref="D1145:D1146"/>
    <mergeCell ref="D1147:D1151"/>
    <mergeCell ref="D1154:D1155"/>
    <mergeCell ref="D1156:D1160"/>
    <mergeCell ref="D1163:D1164"/>
    <mergeCell ref="D1165:D1169"/>
    <mergeCell ref="D1172:D1173"/>
    <mergeCell ref="D1174:D1178"/>
    <mergeCell ref="D1180:D1181"/>
    <mergeCell ref="D1182:D1186"/>
    <mergeCell ref="D1188:D1189"/>
    <mergeCell ref="D1190:D1194"/>
    <mergeCell ref="D1199:D1200"/>
    <mergeCell ref="D1201:D1205"/>
    <mergeCell ref="D1208:D1209"/>
    <mergeCell ref="D1210:D1213"/>
    <mergeCell ref="D1215:D1216"/>
    <mergeCell ref="D1217:D1221"/>
    <mergeCell ref="D1223:D1224"/>
    <mergeCell ref="D1225:D1229"/>
    <mergeCell ref="D1232:D1233"/>
    <mergeCell ref="D1234:D1238"/>
    <mergeCell ref="D1240:D1241"/>
    <mergeCell ref="D1242:D1246"/>
    <mergeCell ref="A1161:H1162"/>
    <mergeCell ref="A1152:H1153"/>
    <mergeCell ref="B12:G13"/>
    <mergeCell ref="A249:G250"/>
    <mergeCell ref="A1195:G1196"/>
    <mergeCell ref="B695:D696"/>
  </mergeCells>
  <pageMargins left="0.75" right="0.75" top="1" bottom="1" header="0.5" footer="0.5"/>
  <pageSetup paperSize="9" scale="80" firstPageNumber="4294963191" orientation="portrait" useFirstPageNumber="1" verticalDpi="300"/>
  <headerFooter alignWithMargins="0"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10"/>
  <sheetViews>
    <sheetView showGridLines="0" topLeftCell="A1338" workbookViewId="0">
      <selection activeCell="B18" sqref="B18"/>
    </sheetView>
  </sheetViews>
  <sheetFormatPr defaultColWidth="9" defaultRowHeight="13.5"/>
  <cols>
    <col min="1" max="1" width="15.25" style="766" customWidth="1"/>
    <col min="2" max="2" width="26.25" style="767" customWidth="1"/>
    <col min="3" max="3" width="20.25" style="767" customWidth="1"/>
    <col min="4" max="4" width="16.125" style="766" customWidth="1"/>
    <col min="5" max="5" width="14.625" style="766" customWidth="1"/>
    <col min="6" max="6" width="18.5" style="766" customWidth="1"/>
    <col min="7" max="7" width="16.375" style="766" customWidth="1"/>
    <col min="8" max="8" width="17.625" style="766" customWidth="1"/>
    <col min="9" max="16384" width="9" style="766"/>
  </cols>
  <sheetData>
    <row r="1" ht="62.25" customHeight="1" spans="1:11">
      <c r="A1" s="768" t="s">
        <v>798</v>
      </c>
      <c r="B1" s="768"/>
      <c r="C1" s="768"/>
      <c r="D1" s="768"/>
      <c r="E1" s="768"/>
      <c r="F1" s="768"/>
      <c r="G1" s="768"/>
      <c r="H1" s="769"/>
      <c r="I1" s="764"/>
      <c r="J1" s="796"/>
      <c r="K1" s="796"/>
    </row>
    <row r="2" ht="36" customHeight="1" spans="1:11">
      <c r="A2" s="770" t="s">
        <v>1</v>
      </c>
      <c r="B2" s="770"/>
      <c r="C2" s="771"/>
      <c r="D2" s="772"/>
      <c r="E2" s="772"/>
      <c r="F2" s="772"/>
      <c r="G2" s="773" t="s">
        <v>799</v>
      </c>
      <c r="H2" s="769"/>
      <c r="I2" s="764"/>
      <c r="J2" s="797"/>
      <c r="K2" s="796"/>
    </row>
    <row r="3" ht="23.25" customHeight="1" spans="1:11">
      <c r="A3" s="770" t="s">
        <v>800</v>
      </c>
      <c r="B3" s="770"/>
      <c r="C3" s="770"/>
      <c r="D3" s="770"/>
      <c r="E3" s="770"/>
      <c r="F3" s="770"/>
      <c r="G3" s="770"/>
      <c r="H3" s="769"/>
      <c r="I3" s="764"/>
      <c r="J3" s="797"/>
      <c r="K3" s="796"/>
    </row>
    <row r="4" spans="1:8">
      <c r="A4" s="774" t="s">
        <v>801</v>
      </c>
      <c r="B4" s="775"/>
      <c r="C4" s="775"/>
      <c r="D4" s="776"/>
      <c r="E4" s="776"/>
      <c r="F4" s="776"/>
      <c r="G4" s="776"/>
      <c r="H4" s="769"/>
    </row>
    <row r="5" spans="1:8">
      <c r="A5" s="765" t="s">
        <v>802</v>
      </c>
      <c r="B5" s="777"/>
      <c r="C5" s="777"/>
      <c r="D5" s="765"/>
      <c r="E5" s="765"/>
      <c r="F5" s="765"/>
      <c r="G5" s="778"/>
      <c r="H5" s="779"/>
    </row>
    <row r="6" spans="1:7">
      <c r="A6" s="765"/>
      <c r="B6" s="780" t="s">
        <v>5</v>
      </c>
      <c r="C6" s="780" t="s">
        <v>6</v>
      </c>
      <c r="D6" s="781" t="s">
        <v>7</v>
      </c>
      <c r="E6" s="782" t="s">
        <v>803</v>
      </c>
      <c r="F6" s="782" t="s">
        <v>803</v>
      </c>
      <c r="G6" s="782" t="s">
        <v>804</v>
      </c>
    </row>
    <row r="7" spans="2:7">
      <c r="B7" s="783"/>
      <c r="C7" s="783"/>
      <c r="D7" s="784"/>
      <c r="E7" s="782" t="s">
        <v>805</v>
      </c>
      <c r="F7" s="782" t="s">
        <v>10</v>
      </c>
      <c r="G7" s="782" t="s">
        <v>11</v>
      </c>
    </row>
    <row r="8" ht="16.5" customHeight="1" spans="2:7">
      <c r="B8" s="783"/>
      <c r="C8" s="783"/>
      <c r="D8" s="785" t="s">
        <v>806</v>
      </c>
      <c r="E8" s="786">
        <f t="shared" ref="E8:E13" si="0">F8-6</f>
        <v>44435</v>
      </c>
      <c r="F8" s="786">
        <v>44441</v>
      </c>
      <c r="G8" s="786">
        <f t="shared" ref="G8:G13" si="1">F8+32</f>
        <v>44473</v>
      </c>
    </row>
    <row r="9" spans="2:7">
      <c r="B9" s="783" t="s">
        <v>807</v>
      </c>
      <c r="C9" s="783" t="s">
        <v>808</v>
      </c>
      <c r="D9" s="787"/>
      <c r="E9" s="788">
        <f t="shared" si="0"/>
        <v>44442</v>
      </c>
      <c r="F9" s="788">
        <v>44448</v>
      </c>
      <c r="G9" s="788">
        <f t="shared" si="1"/>
        <v>44480</v>
      </c>
    </row>
    <row r="10" spans="2:8">
      <c r="B10" s="783" t="s">
        <v>809</v>
      </c>
      <c r="C10" s="783" t="s">
        <v>810</v>
      </c>
      <c r="D10" s="787"/>
      <c r="E10" s="788">
        <f t="shared" si="0"/>
        <v>44449</v>
      </c>
      <c r="F10" s="788">
        <v>44455</v>
      </c>
      <c r="G10" s="788">
        <f t="shared" si="1"/>
        <v>44487</v>
      </c>
      <c r="H10" s="789"/>
    </row>
    <row r="11" spans="2:7">
      <c r="B11" s="783" t="s">
        <v>811</v>
      </c>
      <c r="C11" s="783" t="s">
        <v>812</v>
      </c>
      <c r="D11" s="787"/>
      <c r="E11" s="788">
        <f t="shared" si="0"/>
        <v>44456</v>
      </c>
      <c r="F11" s="788">
        <v>44462</v>
      </c>
      <c r="G11" s="788">
        <f t="shared" si="1"/>
        <v>44494</v>
      </c>
    </row>
    <row r="12" spans="2:7">
      <c r="B12" s="783" t="s">
        <v>813</v>
      </c>
      <c r="C12" s="783" t="s">
        <v>814</v>
      </c>
      <c r="D12" s="787"/>
      <c r="E12" s="788">
        <f t="shared" si="0"/>
        <v>44463</v>
      </c>
      <c r="F12" s="788">
        <v>44469</v>
      </c>
      <c r="G12" s="788">
        <f t="shared" si="1"/>
        <v>44501</v>
      </c>
    </row>
    <row r="13" spans="2:7">
      <c r="B13" s="783" t="s">
        <v>815</v>
      </c>
      <c r="C13" s="783" t="s">
        <v>816</v>
      </c>
      <c r="D13" s="790"/>
      <c r="E13" s="788">
        <f t="shared" si="0"/>
        <v>44470</v>
      </c>
      <c r="F13" s="788">
        <v>44476</v>
      </c>
      <c r="G13" s="788">
        <f t="shared" si="1"/>
        <v>44508</v>
      </c>
    </row>
    <row r="14" spans="2:3">
      <c r="B14" s="766"/>
      <c r="C14" s="766"/>
    </row>
    <row r="15" spans="2:7">
      <c r="B15" s="780" t="s">
        <v>5</v>
      </c>
      <c r="C15" s="780" t="s">
        <v>6</v>
      </c>
      <c r="D15" s="781" t="s">
        <v>7</v>
      </c>
      <c r="E15" s="782" t="s">
        <v>803</v>
      </c>
      <c r="F15" s="782" t="s">
        <v>803</v>
      </c>
      <c r="G15" s="782" t="s">
        <v>804</v>
      </c>
    </row>
    <row r="16" spans="2:7">
      <c r="B16" s="783"/>
      <c r="C16" s="783"/>
      <c r="D16" s="784"/>
      <c r="E16" s="782" t="s">
        <v>805</v>
      </c>
      <c r="F16" s="782" t="s">
        <v>10</v>
      </c>
      <c r="G16" s="782" t="s">
        <v>11</v>
      </c>
    </row>
    <row r="17" ht="16.5" customHeight="1" spans="2:7">
      <c r="B17" s="783" t="s">
        <v>817</v>
      </c>
      <c r="C17" s="783" t="s">
        <v>818</v>
      </c>
      <c r="D17" s="785" t="s">
        <v>819</v>
      </c>
      <c r="E17" s="788">
        <f t="shared" ref="E17:E22" si="2">F17-5</f>
        <v>44432</v>
      </c>
      <c r="F17" s="788">
        <v>44437</v>
      </c>
      <c r="G17" s="788">
        <f t="shared" ref="G17:G22" si="3">F17+32</f>
        <v>44469</v>
      </c>
    </row>
    <row r="18" spans="2:7">
      <c r="B18" s="783" t="s">
        <v>21</v>
      </c>
      <c r="C18" s="783" t="s">
        <v>820</v>
      </c>
      <c r="D18" s="787"/>
      <c r="E18" s="788">
        <f t="shared" si="2"/>
        <v>44439</v>
      </c>
      <c r="F18" s="788">
        <v>44444</v>
      </c>
      <c r="G18" s="788">
        <f t="shared" si="3"/>
        <v>44476</v>
      </c>
    </row>
    <row r="19" spans="2:7">
      <c r="B19" s="783" t="s">
        <v>24</v>
      </c>
      <c r="C19" s="783" t="s">
        <v>821</v>
      </c>
      <c r="D19" s="787"/>
      <c r="E19" s="788">
        <f t="shared" si="2"/>
        <v>44446</v>
      </c>
      <c r="F19" s="788">
        <v>44451</v>
      </c>
      <c r="G19" s="788">
        <f t="shared" si="3"/>
        <v>44483</v>
      </c>
    </row>
    <row r="20" spans="2:7">
      <c r="B20" s="783" t="s">
        <v>26</v>
      </c>
      <c r="C20" s="783" t="s">
        <v>822</v>
      </c>
      <c r="D20" s="790"/>
      <c r="E20" s="788">
        <f t="shared" si="2"/>
        <v>44453</v>
      </c>
      <c r="F20" s="788">
        <v>44458</v>
      </c>
      <c r="G20" s="788">
        <f t="shared" si="3"/>
        <v>44490</v>
      </c>
    </row>
    <row r="21" spans="2:7">
      <c r="B21" s="783" t="s">
        <v>823</v>
      </c>
      <c r="C21" s="783" t="s">
        <v>824</v>
      </c>
      <c r="D21" s="790"/>
      <c r="E21" s="788">
        <f t="shared" si="2"/>
        <v>44460</v>
      </c>
      <c r="F21" s="788">
        <v>44465</v>
      </c>
      <c r="G21" s="788">
        <f t="shared" si="3"/>
        <v>44497</v>
      </c>
    </row>
    <row r="22" spans="2:7">
      <c r="B22" s="783" t="s">
        <v>30</v>
      </c>
      <c r="C22" s="783" t="s">
        <v>825</v>
      </c>
      <c r="D22" s="791"/>
      <c r="E22" s="788">
        <f t="shared" si="2"/>
        <v>44467</v>
      </c>
      <c r="F22" s="788">
        <v>44472</v>
      </c>
      <c r="G22" s="788">
        <f t="shared" si="3"/>
        <v>44504</v>
      </c>
    </row>
    <row r="23" spans="2:3">
      <c r="B23" s="766"/>
      <c r="C23" s="766"/>
    </row>
    <row r="24" spans="2:7">
      <c r="B24" s="780" t="s">
        <v>5</v>
      </c>
      <c r="C24" s="780" t="s">
        <v>6</v>
      </c>
      <c r="D24" s="781" t="s">
        <v>7</v>
      </c>
      <c r="E24" s="782" t="s">
        <v>803</v>
      </c>
      <c r="F24" s="782" t="s">
        <v>803</v>
      </c>
      <c r="G24" s="782" t="s">
        <v>804</v>
      </c>
    </row>
    <row r="25" spans="2:7">
      <c r="B25" s="783"/>
      <c r="C25" s="783"/>
      <c r="D25" s="784"/>
      <c r="E25" s="782" t="s">
        <v>805</v>
      </c>
      <c r="F25" s="782" t="s">
        <v>10</v>
      </c>
      <c r="G25" s="782" t="s">
        <v>11</v>
      </c>
    </row>
    <row r="26" ht="16.5" customHeight="1" spans="2:7">
      <c r="B26" s="788" t="s">
        <v>12</v>
      </c>
      <c r="C26" s="788" t="s">
        <v>13</v>
      </c>
      <c r="D26" s="785" t="s">
        <v>826</v>
      </c>
      <c r="E26" s="788">
        <f t="shared" ref="E26:E31" si="4">F26-4</f>
        <v>44433</v>
      </c>
      <c r="F26" s="788">
        <v>44437</v>
      </c>
      <c r="G26" s="788">
        <f t="shared" ref="G26:G31" si="5">F26+33</f>
        <v>44470</v>
      </c>
    </row>
    <row r="27" spans="2:7">
      <c r="B27" s="788" t="s">
        <v>15</v>
      </c>
      <c r="C27" s="788" t="s">
        <v>16</v>
      </c>
      <c r="D27" s="787"/>
      <c r="E27" s="788">
        <f t="shared" si="4"/>
        <v>44440</v>
      </c>
      <c r="F27" s="788">
        <v>44444</v>
      </c>
      <c r="G27" s="788">
        <f t="shared" si="5"/>
        <v>44477</v>
      </c>
    </row>
    <row r="28" spans="2:7">
      <c r="B28" s="788" t="s">
        <v>17</v>
      </c>
      <c r="C28" s="788" t="s">
        <v>13</v>
      </c>
      <c r="D28" s="787"/>
      <c r="E28" s="788">
        <f t="shared" si="4"/>
        <v>44447</v>
      </c>
      <c r="F28" s="788">
        <v>44451</v>
      </c>
      <c r="G28" s="788">
        <f t="shared" si="5"/>
        <v>44484</v>
      </c>
    </row>
    <row r="29" spans="2:7">
      <c r="B29" s="788" t="s">
        <v>18</v>
      </c>
      <c r="C29" s="788" t="s">
        <v>13</v>
      </c>
      <c r="D29" s="790"/>
      <c r="E29" s="788">
        <f t="shared" si="4"/>
        <v>44454</v>
      </c>
      <c r="F29" s="788">
        <v>44458</v>
      </c>
      <c r="G29" s="788">
        <f t="shared" si="5"/>
        <v>44491</v>
      </c>
    </row>
    <row r="30" spans="2:7">
      <c r="B30" s="788" t="s">
        <v>19</v>
      </c>
      <c r="C30" s="788" t="s">
        <v>20</v>
      </c>
      <c r="D30" s="790"/>
      <c r="E30" s="788">
        <f t="shared" si="4"/>
        <v>44461</v>
      </c>
      <c r="F30" s="788">
        <v>44465</v>
      </c>
      <c r="G30" s="788">
        <f t="shared" si="5"/>
        <v>44498</v>
      </c>
    </row>
    <row r="31" spans="2:7">
      <c r="B31" s="788" t="s">
        <v>827</v>
      </c>
      <c r="C31" s="788" t="s">
        <v>16</v>
      </c>
      <c r="D31" s="791"/>
      <c r="E31" s="788">
        <f t="shared" si="4"/>
        <v>44468</v>
      </c>
      <c r="F31" s="788">
        <v>44472</v>
      </c>
      <c r="G31" s="788">
        <f t="shared" si="5"/>
        <v>44505</v>
      </c>
    </row>
    <row r="32" spans="2:7">
      <c r="B32" s="792"/>
      <c r="C32" s="792"/>
      <c r="D32" s="792"/>
      <c r="E32" s="792"/>
      <c r="F32" s="792"/>
      <c r="G32" s="792"/>
    </row>
    <row r="33" spans="1:7">
      <c r="A33" s="793" t="s">
        <v>828</v>
      </c>
      <c r="B33" s="766"/>
      <c r="C33" s="766"/>
      <c r="E33" s="765"/>
      <c r="F33" s="765"/>
      <c r="G33" s="778"/>
    </row>
    <row r="34" spans="2:7">
      <c r="B34" s="780" t="s">
        <v>5</v>
      </c>
      <c r="C34" s="780" t="s">
        <v>6</v>
      </c>
      <c r="D34" s="781" t="s">
        <v>7</v>
      </c>
      <c r="E34" s="782" t="s">
        <v>803</v>
      </c>
      <c r="F34" s="782" t="s">
        <v>803</v>
      </c>
      <c r="G34" s="782" t="s">
        <v>829</v>
      </c>
    </row>
    <row r="35" spans="2:7">
      <c r="B35" s="783"/>
      <c r="C35" s="783"/>
      <c r="D35" s="784"/>
      <c r="E35" s="782" t="s">
        <v>805</v>
      </c>
      <c r="F35" s="782" t="s">
        <v>10</v>
      </c>
      <c r="G35" s="782" t="s">
        <v>11</v>
      </c>
    </row>
    <row r="36" ht="16.5" customHeight="1" spans="2:7">
      <c r="B36" s="788" t="s">
        <v>32</v>
      </c>
      <c r="C36" s="788" t="s">
        <v>830</v>
      </c>
      <c r="D36" s="785" t="s">
        <v>831</v>
      </c>
      <c r="E36" s="788">
        <f t="shared" ref="E36:E41" si="6">F36-5</f>
        <v>44434</v>
      </c>
      <c r="F36" s="788">
        <v>44439</v>
      </c>
      <c r="G36" s="788">
        <f t="shared" ref="G36:G41" si="7">F36+32</f>
        <v>44471</v>
      </c>
    </row>
    <row r="37" spans="2:7">
      <c r="B37" s="788" t="s">
        <v>832</v>
      </c>
      <c r="C37" s="788" t="s">
        <v>833</v>
      </c>
      <c r="D37" s="787"/>
      <c r="E37" s="788">
        <f t="shared" si="6"/>
        <v>44441</v>
      </c>
      <c r="F37" s="788">
        <v>44446</v>
      </c>
      <c r="G37" s="788">
        <f t="shared" si="7"/>
        <v>44478</v>
      </c>
    </row>
    <row r="38" spans="2:7">
      <c r="B38" s="788" t="s">
        <v>37</v>
      </c>
      <c r="C38" s="788" t="s">
        <v>834</v>
      </c>
      <c r="D38" s="787"/>
      <c r="E38" s="788">
        <f t="shared" si="6"/>
        <v>44448</v>
      </c>
      <c r="F38" s="788">
        <v>44453</v>
      </c>
      <c r="G38" s="788">
        <f t="shared" si="7"/>
        <v>44485</v>
      </c>
    </row>
    <row r="39" spans="2:7">
      <c r="B39" s="788" t="s">
        <v>835</v>
      </c>
      <c r="C39" s="788" t="s">
        <v>836</v>
      </c>
      <c r="D39" s="790"/>
      <c r="E39" s="788">
        <f t="shared" si="6"/>
        <v>44455</v>
      </c>
      <c r="F39" s="788">
        <v>44460</v>
      </c>
      <c r="G39" s="788">
        <f t="shared" si="7"/>
        <v>44492</v>
      </c>
    </row>
    <row r="40" spans="2:7">
      <c r="B40" s="788" t="s">
        <v>41</v>
      </c>
      <c r="C40" s="788" t="s">
        <v>837</v>
      </c>
      <c r="D40" s="790"/>
      <c r="E40" s="788">
        <f t="shared" si="6"/>
        <v>44462</v>
      </c>
      <c r="F40" s="788">
        <v>44467</v>
      </c>
      <c r="G40" s="788">
        <f t="shared" si="7"/>
        <v>44499</v>
      </c>
    </row>
    <row r="41" spans="2:7">
      <c r="B41" s="788" t="s">
        <v>838</v>
      </c>
      <c r="C41" s="788" t="s">
        <v>839</v>
      </c>
      <c r="D41" s="791"/>
      <c r="E41" s="788">
        <f t="shared" si="6"/>
        <v>44469</v>
      </c>
      <c r="F41" s="788">
        <v>44474</v>
      </c>
      <c r="G41" s="788">
        <f t="shared" si="7"/>
        <v>44506</v>
      </c>
    </row>
    <row r="42" ht="14.25" spans="2:7">
      <c r="B42" s="794"/>
      <c r="C42" s="795"/>
      <c r="D42" s="765"/>
      <c r="E42" s="765"/>
      <c r="F42" s="765"/>
      <c r="G42" s="792"/>
    </row>
    <row r="43" spans="1:7">
      <c r="A43" s="765" t="s">
        <v>43</v>
      </c>
      <c r="B43" s="766"/>
      <c r="C43" s="766"/>
      <c r="E43" s="765"/>
      <c r="F43" s="765"/>
      <c r="G43" s="778"/>
    </row>
    <row r="44" spans="2:7">
      <c r="B44" s="780" t="s">
        <v>5</v>
      </c>
      <c r="C44" s="780" t="s">
        <v>6</v>
      </c>
      <c r="D44" s="781" t="s">
        <v>7</v>
      </c>
      <c r="E44" s="782" t="s">
        <v>803</v>
      </c>
      <c r="F44" s="782" t="s">
        <v>803</v>
      </c>
      <c r="G44" s="782" t="s">
        <v>840</v>
      </c>
    </row>
    <row r="45" spans="2:7">
      <c r="B45" s="783"/>
      <c r="C45" s="783"/>
      <c r="D45" s="784"/>
      <c r="E45" s="782" t="s">
        <v>805</v>
      </c>
      <c r="F45" s="782" t="s">
        <v>10</v>
      </c>
      <c r="G45" s="782" t="s">
        <v>11</v>
      </c>
    </row>
    <row r="46" ht="16.5" customHeight="1" spans="2:7">
      <c r="B46" s="783" t="s">
        <v>817</v>
      </c>
      <c r="C46" s="783" t="s">
        <v>818</v>
      </c>
      <c r="D46" s="785" t="s">
        <v>819</v>
      </c>
      <c r="E46" s="788">
        <f t="shared" ref="E46:E51" si="8">F46-5</f>
        <v>44432</v>
      </c>
      <c r="F46" s="788">
        <v>44437</v>
      </c>
      <c r="G46" s="788">
        <f t="shared" ref="G46:G51" si="9">F46+29</f>
        <v>44466</v>
      </c>
    </row>
    <row r="47" spans="2:7">
      <c r="B47" s="783" t="s">
        <v>21</v>
      </c>
      <c r="C47" s="783" t="s">
        <v>820</v>
      </c>
      <c r="D47" s="787"/>
      <c r="E47" s="788">
        <f t="shared" si="8"/>
        <v>44439</v>
      </c>
      <c r="F47" s="788">
        <v>44444</v>
      </c>
      <c r="G47" s="788">
        <f t="shared" si="9"/>
        <v>44473</v>
      </c>
    </row>
    <row r="48" spans="2:7">
      <c r="B48" s="783" t="s">
        <v>24</v>
      </c>
      <c r="C48" s="783" t="s">
        <v>821</v>
      </c>
      <c r="D48" s="787"/>
      <c r="E48" s="788">
        <f t="shared" si="8"/>
        <v>44446</v>
      </c>
      <c r="F48" s="788">
        <v>44451</v>
      </c>
      <c r="G48" s="788">
        <f t="shared" si="9"/>
        <v>44480</v>
      </c>
    </row>
    <row r="49" spans="2:7">
      <c r="B49" s="783" t="s">
        <v>26</v>
      </c>
      <c r="C49" s="783" t="s">
        <v>822</v>
      </c>
      <c r="D49" s="790"/>
      <c r="E49" s="788">
        <f t="shared" si="8"/>
        <v>44453</v>
      </c>
      <c r="F49" s="788">
        <v>44458</v>
      </c>
      <c r="G49" s="788">
        <f t="shared" si="9"/>
        <v>44487</v>
      </c>
    </row>
    <row r="50" spans="2:7">
      <c r="B50" s="783" t="s">
        <v>823</v>
      </c>
      <c r="C50" s="783" t="s">
        <v>824</v>
      </c>
      <c r="D50" s="790"/>
      <c r="E50" s="788">
        <f t="shared" si="8"/>
        <v>44460</v>
      </c>
      <c r="F50" s="788">
        <v>44465</v>
      </c>
      <c r="G50" s="788">
        <f t="shared" si="9"/>
        <v>44494</v>
      </c>
    </row>
    <row r="51" spans="2:7">
      <c r="B51" s="783" t="s">
        <v>30</v>
      </c>
      <c r="C51" s="783" t="s">
        <v>825</v>
      </c>
      <c r="D51" s="791"/>
      <c r="E51" s="788">
        <f t="shared" si="8"/>
        <v>44467</v>
      </c>
      <c r="F51" s="788">
        <v>44472</v>
      </c>
      <c r="G51" s="788">
        <f t="shared" si="9"/>
        <v>44501</v>
      </c>
    </row>
    <row r="52" spans="2:7">
      <c r="B52" s="766"/>
      <c r="C52" s="766"/>
      <c r="E52" s="792"/>
      <c r="F52" s="792"/>
      <c r="G52" s="792"/>
    </row>
    <row r="53" spans="1:3">
      <c r="A53" s="765" t="s">
        <v>56</v>
      </c>
      <c r="B53" s="766"/>
      <c r="C53" s="766"/>
    </row>
    <row r="54" spans="1:7">
      <c r="A54" s="765"/>
      <c r="B54" s="780" t="s">
        <v>5</v>
      </c>
      <c r="C54" s="780" t="s">
        <v>6</v>
      </c>
      <c r="D54" s="781" t="s">
        <v>7</v>
      </c>
      <c r="E54" s="782" t="s">
        <v>803</v>
      </c>
      <c r="F54" s="782" t="s">
        <v>803</v>
      </c>
      <c r="G54" s="782" t="s">
        <v>841</v>
      </c>
    </row>
    <row r="55" spans="1:7">
      <c r="A55" s="765"/>
      <c r="B55" s="783"/>
      <c r="C55" s="783"/>
      <c r="D55" s="784"/>
      <c r="E55" s="782" t="s">
        <v>805</v>
      </c>
      <c r="F55" s="782" t="s">
        <v>10</v>
      </c>
      <c r="G55" s="782" t="s">
        <v>11</v>
      </c>
    </row>
    <row r="56" ht="16.5" customHeight="1" spans="1:7">
      <c r="A56" s="765"/>
      <c r="B56" s="783"/>
      <c r="C56" s="783"/>
      <c r="D56" s="785" t="s">
        <v>806</v>
      </c>
      <c r="E56" s="786">
        <f t="shared" ref="E56:E61" si="10">F56-6</f>
        <v>44435</v>
      </c>
      <c r="F56" s="786">
        <v>44441</v>
      </c>
      <c r="G56" s="788">
        <f t="shared" ref="G56:G61" si="11">F56+37</f>
        <v>44478</v>
      </c>
    </row>
    <row r="57" spans="1:7">
      <c r="A57" s="765"/>
      <c r="B57" s="783" t="s">
        <v>807</v>
      </c>
      <c r="C57" s="783" t="s">
        <v>808</v>
      </c>
      <c r="D57" s="787"/>
      <c r="E57" s="788">
        <f t="shared" si="10"/>
        <v>44442</v>
      </c>
      <c r="F57" s="788">
        <v>44448</v>
      </c>
      <c r="G57" s="788">
        <f t="shared" si="11"/>
        <v>44485</v>
      </c>
    </row>
    <row r="58" spans="1:7">
      <c r="A58" s="765"/>
      <c r="B58" s="783" t="s">
        <v>809</v>
      </c>
      <c r="C58" s="783" t="s">
        <v>810</v>
      </c>
      <c r="D58" s="787"/>
      <c r="E58" s="788">
        <f t="shared" si="10"/>
        <v>44449</v>
      </c>
      <c r="F58" s="788">
        <v>44455</v>
      </c>
      <c r="G58" s="788">
        <f t="shared" si="11"/>
        <v>44492</v>
      </c>
    </row>
    <row r="59" spans="1:7">
      <c r="A59" s="765"/>
      <c r="B59" s="783" t="s">
        <v>811</v>
      </c>
      <c r="C59" s="783" t="s">
        <v>812</v>
      </c>
      <c r="D59" s="787"/>
      <c r="E59" s="788">
        <f t="shared" si="10"/>
        <v>44456</v>
      </c>
      <c r="F59" s="788">
        <v>44462</v>
      </c>
      <c r="G59" s="788">
        <f t="shared" si="11"/>
        <v>44499</v>
      </c>
    </row>
    <row r="60" spans="1:7">
      <c r="A60" s="765"/>
      <c r="B60" s="783" t="s">
        <v>813</v>
      </c>
      <c r="C60" s="783" t="s">
        <v>814</v>
      </c>
      <c r="D60" s="787"/>
      <c r="E60" s="788">
        <f t="shared" si="10"/>
        <v>44463</v>
      </c>
      <c r="F60" s="788">
        <v>44469</v>
      </c>
      <c r="G60" s="788">
        <f t="shared" si="11"/>
        <v>44506</v>
      </c>
    </row>
    <row r="61" spans="1:7">
      <c r="A61" s="765"/>
      <c r="B61" s="783" t="s">
        <v>815</v>
      </c>
      <c r="C61" s="783" t="s">
        <v>816</v>
      </c>
      <c r="D61" s="790"/>
      <c r="E61" s="788">
        <f t="shared" si="10"/>
        <v>44470</v>
      </c>
      <c r="F61" s="788">
        <v>44476</v>
      </c>
      <c r="G61" s="788">
        <f t="shared" si="11"/>
        <v>44513</v>
      </c>
    </row>
    <row r="62" spans="1:7">
      <c r="A62" s="765"/>
      <c r="B62" s="765"/>
      <c r="C62" s="765"/>
      <c r="D62" s="765"/>
      <c r="E62" s="765"/>
      <c r="F62" s="765"/>
      <c r="G62" s="765"/>
    </row>
    <row r="63" spans="2:7">
      <c r="B63" s="780" t="s">
        <v>5</v>
      </c>
      <c r="C63" s="780" t="s">
        <v>6</v>
      </c>
      <c r="D63" s="781" t="s">
        <v>7</v>
      </c>
      <c r="E63" s="782" t="s">
        <v>803</v>
      </c>
      <c r="F63" s="782" t="s">
        <v>803</v>
      </c>
      <c r="G63" s="782" t="s">
        <v>841</v>
      </c>
    </row>
    <row r="64" spans="2:7">
      <c r="B64" s="783"/>
      <c r="C64" s="783"/>
      <c r="D64" s="784"/>
      <c r="E64" s="782" t="s">
        <v>805</v>
      </c>
      <c r="F64" s="782" t="s">
        <v>10</v>
      </c>
      <c r="G64" s="782" t="s">
        <v>11</v>
      </c>
    </row>
    <row r="65" ht="16.5" customHeight="1" spans="2:7">
      <c r="B65" s="788" t="s">
        <v>12</v>
      </c>
      <c r="C65" s="788" t="s">
        <v>13</v>
      </c>
      <c r="D65" s="785" t="s">
        <v>826</v>
      </c>
      <c r="E65" s="788">
        <f t="shared" ref="E65:E70" si="12">F65-4</f>
        <v>44433</v>
      </c>
      <c r="F65" s="788">
        <v>44437</v>
      </c>
      <c r="G65" s="788">
        <f t="shared" ref="G65:G70" si="13">F65+30</f>
        <v>44467</v>
      </c>
    </row>
    <row r="66" spans="2:7">
      <c r="B66" s="788" t="s">
        <v>15</v>
      </c>
      <c r="C66" s="788" t="s">
        <v>16</v>
      </c>
      <c r="D66" s="787"/>
      <c r="E66" s="788">
        <f t="shared" si="12"/>
        <v>44440</v>
      </c>
      <c r="F66" s="788">
        <v>44444</v>
      </c>
      <c r="G66" s="788">
        <f t="shared" si="13"/>
        <v>44474</v>
      </c>
    </row>
    <row r="67" spans="2:7">
      <c r="B67" s="788" t="s">
        <v>17</v>
      </c>
      <c r="C67" s="788" t="s">
        <v>13</v>
      </c>
      <c r="D67" s="787"/>
      <c r="E67" s="788">
        <f t="shared" si="12"/>
        <v>44447</v>
      </c>
      <c r="F67" s="788">
        <v>44451</v>
      </c>
      <c r="G67" s="788">
        <f t="shared" si="13"/>
        <v>44481</v>
      </c>
    </row>
    <row r="68" spans="2:7">
      <c r="B68" s="788" t="s">
        <v>18</v>
      </c>
      <c r="C68" s="788" t="s">
        <v>13</v>
      </c>
      <c r="D68" s="790"/>
      <c r="E68" s="788">
        <f t="shared" si="12"/>
        <v>44454</v>
      </c>
      <c r="F68" s="788">
        <v>44458</v>
      </c>
      <c r="G68" s="788">
        <f t="shared" si="13"/>
        <v>44488</v>
      </c>
    </row>
    <row r="69" spans="2:7">
      <c r="B69" s="788" t="s">
        <v>19</v>
      </c>
      <c r="C69" s="788" t="s">
        <v>20</v>
      </c>
      <c r="D69" s="790"/>
      <c r="E69" s="788">
        <f t="shared" si="12"/>
        <v>44461</v>
      </c>
      <c r="F69" s="788">
        <v>44465</v>
      </c>
      <c r="G69" s="788">
        <f t="shared" si="13"/>
        <v>44495</v>
      </c>
    </row>
    <row r="70" spans="2:7">
      <c r="B70" s="788" t="s">
        <v>827</v>
      </c>
      <c r="C70" s="788" t="s">
        <v>16</v>
      </c>
      <c r="D70" s="791"/>
      <c r="E70" s="788">
        <f t="shared" si="12"/>
        <v>44468</v>
      </c>
      <c r="F70" s="788">
        <v>44472</v>
      </c>
      <c r="G70" s="788">
        <f t="shared" si="13"/>
        <v>44502</v>
      </c>
    </row>
    <row r="71" spans="2:7">
      <c r="B71" s="798"/>
      <c r="C71" s="798"/>
      <c r="D71" s="799"/>
      <c r="E71" s="792"/>
      <c r="F71" s="792"/>
      <c r="G71" s="792"/>
    </row>
    <row r="72" spans="1:7">
      <c r="A72" s="765" t="s">
        <v>67</v>
      </c>
      <c r="B72" s="798"/>
      <c r="C72" s="798"/>
      <c r="D72" s="799"/>
      <c r="E72" s="792"/>
      <c r="F72" s="792"/>
      <c r="G72" s="792"/>
    </row>
    <row r="73" spans="2:7">
      <c r="B73" s="780" t="s">
        <v>5</v>
      </c>
      <c r="C73" s="780" t="s">
        <v>6</v>
      </c>
      <c r="D73" s="781" t="s">
        <v>7</v>
      </c>
      <c r="E73" s="782" t="s">
        <v>803</v>
      </c>
      <c r="F73" s="782" t="s">
        <v>803</v>
      </c>
      <c r="G73" s="782" t="s">
        <v>67</v>
      </c>
    </row>
    <row r="74" spans="2:7">
      <c r="B74" s="783"/>
      <c r="C74" s="783"/>
      <c r="D74" s="784"/>
      <c r="E74" s="782" t="s">
        <v>805</v>
      </c>
      <c r="F74" s="782" t="s">
        <v>10</v>
      </c>
      <c r="G74" s="782" t="s">
        <v>11</v>
      </c>
    </row>
    <row r="75" ht="16.5" customHeight="1" spans="2:7">
      <c r="B75" s="783" t="s">
        <v>817</v>
      </c>
      <c r="C75" s="783" t="s">
        <v>818</v>
      </c>
      <c r="D75" s="785" t="s">
        <v>819</v>
      </c>
      <c r="E75" s="788">
        <f t="shared" ref="E75:E80" si="14">F75-5</f>
        <v>44432</v>
      </c>
      <c r="F75" s="788">
        <v>44437</v>
      </c>
      <c r="G75" s="788">
        <f t="shared" ref="G75:G80" si="15">F75+27</f>
        <v>44464</v>
      </c>
    </row>
    <row r="76" spans="2:7">
      <c r="B76" s="783" t="s">
        <v>21</v>
      </c>
      <c r="C76" s="783" t="s">
        <v>820</v>
      </c>
      <c r="D76" s="787"/>
      <c r="E76" s="788">
        <f t="shared" si="14"/>
        <v>44439</v>
      </c>
      <c r="F76" s="788">
        <v>44444</v>
      </c>
      <c r="G76" s="788">
        <f t="shared" si="15"/>
        <v>44471</v>
      </c>
    </row>
    <row r="77" spans="2:7">
      <c r="B77" s="783" t="s">
        <v>24</v>
      </c>
      <c r="C77" s="783" t="s">
        <v>821</v>
      </c>
      <c r="D77" s="787"/>
      <c r="E77" s="788">
        <f t="shared" si="14"/>
        <v>44446</v>
      </c>
      <c r="F77" s="788">
        <v>44451</v>
      </c>
      <c r="G77" s="788">
        <f t="shared" si="15"/>
        <v>44478</v>
      </c>
    </row>
    <row r="78" spans="2:7">
      <c r="B78" s="783" t="s">
        <v>26</v>
      </c>
      <c r="C78" s="783" t="s">
        <v>822</v>
      </c>
      <c r="D78" s="790"/>
      <c r="E78" s="788">
        <f t="shared" si="14"/>
        <v>44453</v>
      </c>
      <c r="F78" s="788">
        <v>44458</v>
      </c>
      <c r="G78" s="788">
        <f t="shared" si="15"/>
        <v>44485</v>
      </c>
    </row>
    <row r="79" spans="2:7">
      <c r="B79" s="783" t="s">
        <v>823</v>
      </c>
      <c r="C79" s="783" t="s">
        <v>824</v>
      </c>
      <c r="D79" s="790"/>
      <c r="E79" s="788">
        <f t="shared" si="14"/>
        <v>44460</v>
      </c>
      <c r="F79" s="788">
        <v>44465</v>
      </c>
      <c r="G79" s="788">
        <f t="shared" si="15"/>
        <v>44492</v>
      </c>
    </row>
    <row r="80" spans="2:7">
      <c r="B80" s="783" t="s">
        <v>30</v>
      </c>
      <c r="C80" s="783" t="s">
        <v>825</v>
      </c>
      <c r="D80" s="791"/>
      <c r="E80" s="788">
        <f t="shared" si="14"/>
        <v>44467</v>
      </c>
      <c r="F80" s="788">
        <v>44472</v>
      </c>
      <c r="G80" s="788">
        <f t="shared" si="15"/>
        <v>44499</v>
      </c>
    </row>
    <row r="81" spans="2:7">
      <c r="B81" s="798"/>
      <c r="C81" s="798"/>
      <c r="D81" s="799"/>
      <c r="E81" s="792"/>
      <c r="F81" s="792"/>
      <c r="G81" s="792"/>
    </row>
    <row r="82" spans="1:7">
      <c r="A82" s="765" t="s">
        <v>55</v>
      </c>
      <c r="B82" s="765"/>
      <c r="C82" s="765"/>
      <c r="G82" s="778"/>
    </row>
    <row r="83" spans="2:7">
      <c r="B83" s="780" t="s">
        <v>5</v>
      </c>
      <c r="C83" s="780" t="s">
        <v>6</v>
      </c>
      <c r="D83" s="781" t="s">
        <v>7</v>
      </c>
      <c r="E83" s="782" t="s">
        <v>803</v>
      </c>
      <c r="F83" s="782" t="s">
        <v>803</v>
      </c>
      <c r="G83" s="782" t="s">
        <v>842</v>
      </c>
    </row>
    <row r="84" spans="2:7">
      <c r="B84" s="783"/>
      <c r="C84" s="783"/>
      <c r="D84" s="784"/>
      <c r="E84" s="782" t="s">
        <v>805</v>
      </c>
      <c r="F84" s="782" t="s">
        <v>10</v>
      </c>
      <c r="G84" s="782" t="s">
        <v>11</v>
      </c>
    </row>
    <row r="85" ht="16.5" customHeight="1" spans="2:7">
      <c r="B85" s="788" t="s">
        <v>12</v>
      </c>
      <c r="C85" s="788" t="s">
        <v>13</v>
      </c>
      <c r="D85" s="785" t="s">
        <v>826</v>
      </c>
      <c r="E85" s="788">
        <f t="shared" ref="E85:E90" si="16">F85-4</f>
        <v>44433</v>
      </c>
      <c r="F85" s="788">
        <v>44437</v>
      </c>
      <c r="G85" s="788">
        <f t="shared" ref="G85:G90" si="17">F85+35</f>
        <v>44472</v>
      </c>
    </row>
    <row r="86" spans="2:7">
      <c r="B86" s="788" t="s">
        <v>15</v>
      </c>
      <c r="C86" s="788" t="s">
        <v>16</v>
      </c>
      <c r="D86" s="787"/>
      <c r="E86" s="788">
        <f t="shared" si="16"/>
        <v>44440</v>
      </c>
      <c r="F86" s="788">
        <v>44444</v>
      </c>
      <c r="G86" s="788">
        <f t="shared" si="17"/>
        <v>44479</v>
      </c>
    </row>
    <row r="87" spans="2:7">
      <c r="B87" s="788" t="s">
        <v>17</v>
      </c>
      <c r="C87" s="788" t="s">
        <v>13</v>
      </c>
      <c r="D87" s="787"/>
      <c r="E87" s="788">
        <f t="shared" si="16"/>
        <v>44447</v>
      </c>
      <c r="F87" s="788">
        <v>44451</v>
      </c>
      <c r="G87" s="788">
        <f t="shared" si="17"/>
        <v>44486</v>
      </c>
    </row>
    <row r="88" spans="2:7">
      <c r="B88" s="788" t="s">
        <v>18</v>
      </c>
      <c r="C88" s="788" t="s">
        <v>13</v>
      </c>
      <c r="D88" s="790"/>
      <c r="E88" s="788">
        <f t="shared" si="16"/>
        <v>44454</v>
      </c>
      <c r="F88" s="788">
        <v>44458</v>
      </c>
      <c r="G88" s="788">
        <f t="shared" si="17"/>
        <v>44493</v>
      </c>
    </row>
    <row r="89" spans="2:7">
      <c r="B89" s="788" t="s">
        <v>19</v>
      </c>
      <c r="C89" s="788" t="s">
        <v>20</v>
      </c>
      <c r="D89" s="790"/>
      <c r="E89" s="788">
        <f t="shared" si="16"/>
        <v>44461</v>
      </c>
      <c r="F89" s="788">
        <v>44465</v>
      </c>
      <c r="G89" s="788">
        <f t="shared" si="17"/>
        <v>44500</v>
      </c>
    </row>
    <row r="90" spans="2:7">
      <c r="B90" s="788" t="s">
        <v>827</v>
      </c>
      <c r="C90" s="788" t="s">
        <v>16</v>
      </c>
      <c r="D90" s="791"/>
      <c r="E90" s="788">
        <f t="shared" si="16"/>
        <v>44468</v>
      </c>
      <c r="F90" s="788">
        <v>44472</v>
      </c>
      <c r="G90" s="788">
        <f t="shared" si="17"/>
        <v>44507</v>
      </c>
    </row>
    <row r="91" spans="2:7">
      <c r="B91" s="798"/>
      <c r="C91" s="798"/>
      <c r="D91" s="799"/>
      <c r="E91" s="792"/>
      <c r="F91" s="792"/>
      <c r="G91" s="792"/>
    </row>
    <row r="92" s="764" customFormat="1" spans="1:8">
      <c r="A92" s="800" t="s">
        <v>843</v>
      </c>
      <c r="B92" s="801"/>
      <c r="C92" s="801"/>
      <c r="D92" s="800"/>
      <c r="E92" s="800"/>
      <c r="F92" s="800"/>
      <c r="G92" s="800"/>
      <c r="H92" s="778"/>
    </row>
    <row r="93" spans="1:8">
      <c r="A93" s="765" t="s">
        <v>131</v>
      </c>
      <c r="B93" s="777"/>
      <c r="C93" s="777"/>
      <c r="D93" s="777"/>
      <c r="E93" s="777"/>
      <c r="F93" s="765"/>
      <c r="G93" s="765"/>
      <c r="H93" s="764"/>
    </row>
    <row r="94" spans="1:8">
      <c r="A94" s="765"/>
      <c r="B94" s="780" t="s">
        <v>5</v>
      </c>
      <c r="C94" s="780" t="s">
        <v>6</v>
      </c>
      <c r="D94" s="781" t="s">
        <v>7</v>
      </c>
      <c r="E94" s="782" t="s">
        <v>803</v>
      </c>
      <c r="F94" s="782" t="s">
        <v>803</v>
      </c>
      <c r="G94" s="782" t="s">
        <v>841</v>
      </c>
      <c r="H94" s="782" t="s">
        <v>844</v>
      </c>
    </row>
    <row r="95" spans="1:8">
      <c r="A95" s="765"/>
      <c r="B95" s="783"/>
      <c r="C95" s="783"/>
      <c r="D95" s="784"/>
      <c r="E95" s="782" t="s">
        <v>805</v>
      </c>
      <c r="F95" s="782" t="s">
        <v>10</v>
      </c>
      <c r="G95" s="782" t="s">
        <v>11</v>
      </c>
      <c r="H95" s="782" t="s">
        <v>11</v>
      </c>
    </row>
    <row r="96" ht="16.5" customHeight="1" spans="1:8">
      <c r="A96" s="765"/>
      <c r="B96" s="788" t="s">
        <v>12</v>
      </c>
      <c r="C96" s="788" t="s">
        <v>13</v>
      </c>
      <c r="D96" s="785" t="s">
        <v>826</v>
      </c>
      <c r="E96" s="788">
        <f t="shared" ref="E96:E101" si="18">F96-4</f>
        <v>44433</v>
      </c>
      <c r="F96" s="788">
        <v>44437</v>
      </c>
      <c r="G96" s="788">
        <f t="shared" ref="G96:G101" si="19">F96+30</f>
        <v>44467</v>
      </c>
      <c r="H96" s="788" t="s">
        <v>845</v>
      </c>
    </row>
    <row r="97" spans="1:8">
      <c r="A97" s="765"/>
      <c r="B97" s="788" t="s">
        <v>15</v>
      </c>
      <c r="C97" s="788" t="s">
        <v>16</v>
      </c>
      <c r="D97" s="787"/>
      <c r="E97" s="788">
        <f t="shared" si="18"/>
        <v>44440</v>
      </c>
      <c r="F97" s="788">
        <v>44444</v>
      </c>
      <c r="G97" s="788">
        <f t="shared" si="19"/>
        <v>44474</v>
      </c>
      <c r="H97" s="788" t="s">
        <v>845</v>
      </c>
    </row>
    <row r="98" spans="1:8">
      <c r="A98" s="765"/>
      <c r="B98" s="788" t="s">
        <v>17</v>
      </c>
      <c r="C98" s="788" t="s">
        <v>13</v>
      </c>
      <c r="D98" s="787"/>
      <c r="E98" s="788">
        <f t="shared" si="18"/>
        <v>44447</v>
      </c>
      <c r="F98" s="788">
        <v>44451</v>
      </c>
      <c r="G98" s="788">
        <f t="shared" si="19"/>
        <v>44481</v>
      </c>
      <c r="H98" s="788" t="s">
        <v>845</v>
      </c>
    </row>
    <row r="99" spans="1:8">
      <c r="A99" s="765"/>
      <c r="B99" s="788" t="s">
        <v>18</v>
      </c>
      <c r="C99" s="788" t="s">
        <v>13</v>
      </c>
      <c r="D99" s="790"/>
      <c r="E99" s="788">
        <f t="shared" si="18"/>
        <v>44454</v>
      </c>
      <c r="F99" s="788">
        <v>44458</v>
      </c>
      <c r="G99" s="788">
        <f t="shared" si="19"/>
        <v>44488</v>
      </c>
      <c r="H99" s="788" t="s">
        <v>845</v>
      </c>
    </row>
    <row r="100" spans="1:8">
      <c r="A100" s="765"/>
      <c r="B100" s="788" t="s">
        <v>19</v>
      </c>
      <c r="C100" s="788" t="s">
        <v>20</v>
      </c>
      <c r="D100" s="790"/>
      <c r="E100" s="788">
        <f t="shared" si="18"/>
        <v>44461</v>
      </c>
      <c r="F100" s="788">
        <v>44465</v>
      </c>
      <c r="G100" s="788">
        <f t="shared" si="19"/>
        <v>44495</v>
      </c>
      <c r="H100" s="788" t="s">
        <v>845</v>
      </c>
    </row>
    <row r="101" spans="1:8">
      <c r="A101" s="765"/>
      <c r="B101" s="788" t="s">
        <v>827</v>
      </c>
      <c r="C101" s="788" t="s">
        <v>16</v>
      </c>
      <c r="D101" s="791"/>
      <c r="E101" s="788">
        <f t="shared" si="18"/>
        <v>44468</v>
      </c>
      <c r="F101" s="788">
        <v>44472</v>
      </c>
      <c r="G101" s="788">
        <f t="shared" si="19"/>
        <v>44502</v>
      </c>
      <c r="H101" s="788" t="s">
        <v>845</v>
      </c>
    </row>
    <row r="102" spans="1:8">
      <c r="A102" s="765"/>
      <c r="B102" s="802"/>
      <c r="C102" s="802"/>
      <c r="D102" s="799"/>
      <c r="E102" s="792"/>
      <c r="F102" s="792"/>
      <c r="G102" s="792"/>
      <c r="H102" s="764"/>
    </row>
    <row r="103" spans="1:7">
      <c r="A103" s="765" t="s">
        <v>846</v>
      </c>
      <c r="C103" s="803"/>
      <c r="E103" s="792"/>
      <c r="F103" s="792"/>
      <c r="G103" s="792"/>
    </row>
    <row r="104" spans="2:8">
      <c r="B104" s="780" t="s">
        <v>5</v>
      </c>
      <c r="C104" s="780" t="s">
        <v>6</v>
      </c>
      <c r="D104" s="781" t="s">
        <v>7</v>
      </c>
      <c r="E104" s="782" t="s">
        <v>803</v>
      </c>
      <c r="F104" s="782" t="s">
        <v>803</v>
      </c>
      <c r="G104" s="782" t="s">
        <v>804</v>
      </c>
      <c r="H104" s="782" t="s">
        <v>846</v>
      </c>
    </row>
    <row r="105" spans="2:8">
      <c r="B105" s="783"/>
      <c r="C105" s="783"/>
      <c r="D105" s="784"/>
      <c r="E105" s="782" t="s">
        <v>805</v>
      </c>
      <c r="F105" s="782" t="s">
        <v>10</v>
      </c>
      <c r="G105" s="782" t="s">
        <v>11</v>
      </c>
      <c r="H105" s="782" t="s">
        <v>11</v>
      </c>
    </row>
    <row r="106" ht="16.5" customHeight="1" spans="2:8">
      <c r="B106" s="788" t="s">
        <v>12</v>
      </c>
      <c r="C106" s="788" t="s">
        <v>13</v>
      </c>
      <c r="D106" s="785" t="s">
        <v>826</v>
      </c>
      <c r="E106" s="788">
        <f t="shared" ref="E106:E111" si="20">F106-4</f>
        <v>44433</v>
      </c>
      <c r="F106" s="788">
        <v>44437</v>
      </c>
      <c r="G106" s="788">
        <f t="shared" ref="G106:G111" si="21">F106+33</f>
        <v>44470</v>
      </c>
      <c r="H106" s="782" t="s">
        <v>847</v>
      </c>
    </row>
    <row r="107" spans="2:8">
      <c r="B107" s="788" t="s">
        <v>15</v>
      </c>
      <c r="C107" s="788" t="s">
        <v>16</v>
      </c>
      <c r="D107" s="787"/>
      <c r="E107" s="788">
        <f t="shared" si="20"/>
        <v>44440</v>
      </c>
      <c r="F107" s="788">
        <v>44444</v>
      </c>
      <c r="G107" s="788">
        <f t="shared" si="21"/>
        <v>44477</v>
      </c>
      <c r="H107" s="782" t="s">
        <v>847</v>
      </c>
    </row>
    <row r="108" spans="2:8">
      <c r="B108" s="788" t="s">
        <v>17</v>
      </c>
      <c r="C108" s="788" t="s">
        <v>13</v>
      </c>
      <c r="D108" s="787"/>
      <c r="E108" s="788">
        <f t="shared" si="20"/>
        <v>44447</v>
      </c>
      <c r="F108" s="788">
        <v>44451</v>
      </c>
      <c r="G108" s="788">
        <f t="shared" si="21"/>
        <v>44484</v>
      </c>
      <c r="H108" s="782" t="s">
        <v>847</v>
      </c>
    </row>
    <row r="109" spans="2:8">
      <c r="B109" s="788" t="s">
        <v>18</v>
      </c>
      <c r="C109" s="788" t="s">
        <v>13</v>
      </c>
      <c r="D109" s="790"/>
      <c r="E109" s="788">
        <f t="shared" si="20"/>
        <v>44454</v>
      </c>
      <c r="F109" s="788">
        <v>44458</v>
      </c>
      <c r="G109" s="788">
        <f t="shared" si="21"/>
        <v>44491</v>
      </c>
      <c r="H109" s="782" t="s">
        <v>847</v>
      </c>
    </row>
    <row r="110" spans="2:8">
      <c r="B110" s="788" t="s">
        <v>19</v>
      </c>
      <c r="C110" s="788" t="s">
        <v>20</v>
      </c>
      <c r="D110" s="790"/>
      <c r="E110" s="788">
        <f t="shared" si="20"/>
        <v>44461</v>
      </c>
      <c r="F110" s="788">
        <v>44465</v>
      </c>
      <c r="G110" s="788">
        <f t="shared" si="21"/>
        <v>44498</v>
      </c>
      <c r="H110" s="782" t="s">
        <v>847</v>
      </c>
    </row>
    <row r="111" spans="2:8">
      <c r="B111" s="788" t="s">
        <v>827</v>
      </c>
      <c r="C111" s="788" t="s">
        <v>16</v>
      </c>
      <c r="D111" s="791"/>
      <c r="E111" s="788">
        <f t="shared" si="20"/>
        <v>44468</v>
      </c>
      <c r="F111" s="788">
        <v>44472</v>
      </c>
      <c r="G111" s="788">
        <f t="shared" si="21"/>
        <v>44505</v>
      </c>
      <c r="H111" s="782" t="s">
        <v>847</v>
      </c>
    </row>
    <row r="112" spans="2:7">
      <c r="B112" s="798"/>
      <c r="C112" s="798"/>
      <c r="D112" s="799"/>
      <c r="E112" s="792"/>
      <c r="F112" s="792"/>
      <c r="G112" s="792"/>
    </row>
    <row r="113" spans="1:8">
      <c r="A113" s="765" t="s">
        <v>132</v>
      </c>
      <c r="B113" s="765"/>
      <c r="C113" s="765"/>
      <c r="G113" s="778"/>
      <c r="H113" s="778"/>
    </row>
    <row r="114" spans="1:8">
      <c r="A114" s="765"/>
      <c r="B114" s="780" t="s">
        <v>5</v>
      </c>
      <c r="C114" s="780" t="s">
        <v>6</v>
      </c>
      <c r="D114" s="781" t="s">
        <v>7</v>
      </c>
      <c r="E114" s="782" t="s">
        <v>803</v>
      </c>
      <c r="F114" s="782" t="s">
        <v>803</v>
      </c>
      <c r="G114" s="782" t="s">
        <v>841</v>
      </c>
      <c r="H114" s="782" t="s">
        <v>848</v>
      </c>
    </row>
    <row r="115" spans="1:8">
      <c r="A115" s="765"/>
      <c r="B115" s="783"/>
      <c r="C115" s="783"/>
      <c r="D115" s="784"/>
      <c r="E115" s="782" t="s">
        <v>805</v>
      </c>
      <c r="F115" s="782" t="s">
        <v>10</v>
      </c>
      <c r="G115" s="782" t="s">
        <v>11</v>
      </c>
      <c r="H115" s="782" t="s">
        <v>11</v>
      </c>
    </row>
    <row r="116" ht="16.5" customHeight="1" spans="1:8">
      <c r="A116" s="765"/>
      <c r="B116" s="788" t="s">
        <v>12</v>
      </c>
      <c r="C116" s="788" t="s">
        <v>13</v>
      </c>
      <c r="D116" s="785" t="s">
        <v>826</v>
      </c>
      <c r="E116" s="788">
        <f t="shared" ref="E116:E121" si="22">F116-4</f>
        <v>44433</v>
      </c>
      <c r="F116" s="788">
        <v>44437</v>
      </c>
      <c r="G116" s="788">
        <f t="shared" ref="G116:G121" si="23">F116+30</f>
        <v>44467</v>
      </c>
      <c r="H116" s="788" t="s">
        <v>845</v>
      </c>
    </row>
    <row r="117" spans="1:8">
      <c r="A117" s="765"/>
      <c r="B117" s="788" t="s">
        <v>15</v>
      </c>
      <c r="C117" s="788" t="s">
        <v>16</v>
      </c>
      <c r="D117" s="787"/>
      <c r="E117" s="788">
        <f t="shared" si="22"/>
        <v>44440</v>
      </c>
      <c r="F117" s="788">
        <v>44444</v>
      </c>
      <c r="G117" s="788">
        <f t="shared" si="23"/>
        <v>44474</v>
      </c>
      <c r="H117" s="788" t="s">
        <v>845</v>
      </c>
    </row>
    <row r="118" spans="1:8">
      <c r="A118" s="765"/>
      <c r="B118" s="788" t="s">
        <v>17</v>
      </c>
      <c r="C118" s="788" t="s">
        <v>13</v>
      </c>
      <c r="D118" s="787"/>
      <c r="E118" s="788">
        <f t="shared" si="22"/>
        <v>44447</v>
      </c>
      <c r="F118" s="788">
        <v>44451</v>
      </c>
      <c r="G118" s="788">
        <f t="shared" si="23"/>
        <v>44481</v>
      </c>
      <c r="H118" s="788" t="s">
        <v>845</v>
      </c>
    </row>
    <row r="119" spans="1:8">
      <c r="A119" s="765"/>
      <c r="B119" s="788" t="s">
        <v>18</v>
      </c>
      <c r="C119" s="788" t="s">
        <v>13</v>
      </c>
      <c r="D119" s="790"/>
      <c r="E119" s="788">
        <f t="shared" si="22"/>
        <v>44454</v>
      </c>
      <c r="F119" s="788">
        <v>44458</v>
      </c>
      <c r="G119" s="788">
        <f t="shared" si="23"/>
        <v>44488</v>
      </c>
      <c r="H119" s="788" t="s">
        <v>845</v>
      </c>
    </row>
    <row r="120" spans="1:8">
      <c r="A120" s="765"/>
      <c r="B120" s="788" t="s">
        <v>19</v>
      </c>
      <c r="C120" s="788" t="s">
        <v>20</v>
      </c>
      <c r="D120" s="790"/>
      <c r="E120" s="788">
        <f t="shared" si="22"/>
        <v>44461</v>
      </c>
      <c r="F120" s="788">
        <v>44465</v>
      </c>
      <c r="G120" s="788">
        <f t="shared" si="23"/>
        <v>44495</v>
      </c>
      <c r="H120" s="788" t="s">
        <v>845</v>
      </c>
    </row>
    <row r="121" spans="1:8">
      <c r="A121" s="765"/>
      <c r="B121" s="788" t="s">
        <v>827</v>
      </c>
      <c r="C121" s="788" t="s">
        <v>16</v>
      </c>
      <c r="D121" s="791"/>
      <c r="E121" s="788">
        <f t="shared" si="22"/>
        <v>44468</v>
      </c>
      <c r="F121" s="788">
        <v>44472</v>
      </c>
      <c r="G121" s="788">
        <f t="shared" si="23"/>
        <v>44502</v>
      </c>
      <c r="H121" s="788" t="s">
        <v>845</v>
      </c>
    </row>
    <row r="122" spans="1:8">
      <c r="A122" s="765"/>
      <c r="B122" s="798"/>
      <c r="C122" s="798"/>
      <c r="D122" s="799"/>
      <c r="E122" s="792"/>
      <c r="F122" s="792"/>
      <c r="G122" s="792"/>
      <c r="H122" s="804"/>
    </row>
    <row r="123" spans="1:8">
      <c r="A123" s="765" t="s">
        <v>130</v>
      </c>
      <c r="B123" s="765"/>
      <c r="C123" s="777"/>
      <c r="D123" s="777"/>
      <c r="E123" s="777"/>
      <c r="F123" s="765"/>
      <c r="G123" s="765"/>
      <c r="H123" s="778"/>
    </row>
    <row r="124" spans="1:8">
      <c r="A124" s="765"/>
      <c r="B124" s="780" t="s">
        <v>5</v>
      </c>
      <c r="C124" s="780" t="s">
        <v>6</v>
      </c>
      <c r="D124" s="781" t="s">
        <v>7</v>
      </c>
      <c r="E124" s="782" t="s">
        <v>803</v>
      </c>
      <c r="F124" s="782" t="s">
        <v>803</v>
      </c>
      <c r="G124" s="782" t="s">
        <v>804</v>
      </c>
      <c r="H124" s="782" t="s">
        <v>849</v>
      </c>
    </row>
    <row r="125" spans="1:8">
      <c r="A125" s="765"/>
      <c r="B125" s="783"/>
      <c r="C125" s="783"/>
      <c r="D125" s="784"/>
      <c r="E125" s="782" t="s">
        <v>805</v>
      </c>
      <c r="F125" s="782" t="s">
        <v>10</v>
      </c>
      <c r="G125" s="782" t="s">
        <v>11</v>
      </c>
      <c r="H125" s="782" t="s">
        <v>11</v>
      </c>
    </row>
    <row r="126" ht="16.5" customHeight="1" spans="1:8">
      <c r="A126" s="765"/>
      <c r="B126" s="788" t="s">
        <v>12</v>
      </c>
      <c r="C126" s="788" t="s">
        <v>13</v>
      </c>
      <c r="D126" s="785" t="s">
        <v>826</v>
      </c>
      <c r="E126" s="788">
        <f t="shared" ref="E126:E131" si="24">F126-4</f>
        <v>44433</v>
      </c>
      <c r="F126" s="788">
        <v>44437</v>
      </c>
      <c r="G126" s="788">
        <f t="shared" ref="G126:G131" si="25">F126+33</f>
        <v>44470</v>
      </c>
      <c r="H126" s="782" t="s">
        <v>847</v>
      </c>
    </row>
    <row r="127" spans="1:8">
      <c r="A127" s="765"/>
      <c r="B127" s="788" t="s">
        <v>15</v>
      </c>
      <c r="C127" s="788" t="s">
        <v>16</v>
      </c>
      <c r="D127" s="787"/>
      <c r="E127" s="788">
        <f t="shared" si="24"/>
        <v>44440</v>
      </c>
      <c r="F127" s="788">
        <v>44444</v>
      </c>
      <c r="G127" s="788">
        <f t="shared" si="25"/>
        <v>44477</v>
      </c>
      <c r="H127" s="782" t="s">
        <v>847</v>
      </c>
    </row>
    <row r="128" spans="1:8">
      <c r="A128" s="765" t="s">
        <v>209</v>
      </c>
      <c r="B128" s="788" t="s">
        <v>17</v>
      </c>
      <c r="C128" s="788" t="s">
        <v>13</v>
      </c>
      <c r="D128" s="787"/>
      <c r="E128" s="788">
        <f t="shared" si="24"/>
        <v>44447</v>
      </c>
      <c r="F128" s="788">
        <v>44451</v>
      </c>
      <c r="G128" s="788">
        <f t="shared" si="25"/>
        <v>44484</v>
      </c>
      <c r="H128" s="782" t="s">
        <v>847</v>
      </c>
    </row>
    <row r="129" spans="1:8">
      <c r="A129" s="765"/>
      <c r="B129" s="788" t="s">
        <v>18</v>
      </c>
      <c r="C129" s="788" t="s">
        <v>13</v>
      </c>
      <c r="D129" s="790"/>
      <c r="E129" s="788">
        <f t="shared" si="24"/>
        <v>44454</v>
      </c>
      <c r="F129" s="788">
        <v>44458</v>
      </c>
      <c r="G129" s="788">
        <f t="shared" si="25"/>
        <v>44491</v>
      </c>
      <c r="H129" s="782" t="s">
        <v>847</v>
      </c>
    </row>
    <row r="130" spans="1:8">
      <c r="A130" s="765"/>
      <c r="B130" s="788" t="s">
        <v>19</v>
      </c>
      <c r="C130" s="788" t="s">
        <v>20</v>
      </c>
      <c r="D130" s="790"/>
      <c r="E130" s="788">
        <f t="shared" si="24"/>
        <v>44461</v>
      </c>
      <c r="F130" s="788">
        <v>44465</v>
      </c>
      <c r="G130" s="788">
        <f t="shared" si="25"/>
        <v>44498</v>
      </c>
      <c r="H130" s="782" t="s">
        <v>847</v>
      </c>
    </row>
    <row r="131" spans="1:8">
      <c r="A131" s="765"/>
      <c r="B131" s="788" t="s">
        <v>827</v>
      </c>
      <c r="C131" s="788" t="s">
        <v>16</v>
      </c>
      <c r="D131" s="791"/>
      <c r="E131" s="788">
        <f t="shared" si="24"/>
        <v>44468</v>
      </c>
      <c r="F131" s="788">
        <v>44472</v>
      </c>
      <c r="G131" s="788">
        <f t="shared" si="25"/>
        <v>44505</v>
      </c>
      <c r="H131" s="782" t="s">
        <v>847</v>
      </c>
    </row>
    <row r="132" spans="1:8">
      <c r="A132" s="765"/>
      <c r="B132" s="798"/>
      <c r="C132" s="798"/>
      <c r="D132" s="799"/>
      <c r="E132" s="792"/>
      <c r="F132" s="792"/>
      <c r="G132" s="792"/>
      <c r="H132" s="792"/>
    </row>
    <row r="133" spans="1:1">
      <c r="A133" s="765" t="s">
        <v>125</v>
      </c>
    </row>
    <row r="134" spans="1:8">
      <c r="A134" s="765"/>
      <c r="B134" s="780" t="s">
        <v>5</v>
      </c>
      <c r="C134" s="780" t="s">
        <v>6</v>
      </c>
      <c r="D134" s="781" t="s">
        <v>7</v>
      </c>
      <c r="E134" s="782" t="s">
        <v>803</v>
      </c>
      <c r="F134" s="782" t="s">
        <v>803</v>
      </c>
      <c r="G134" s="782" t="s">
        <v>841</v>
      </c>
      <c r="H134" s="782" t="s">
        <v>125</v>
      </c>
    </row>
    <row r="135" spans="1:8">
      <c r="A135" s="765"/>
      <c r="B135" s="783"/>
      <c r="C135" s="783"/>
      <c r="D135" s="784"/>
      <c r="E135" s="782" t="s">
        <v>805</v>
      </c>
      <c r="F135" s="782" t="s">
        <v>10</v>
      </c>
      <c r="G135" s="782" t="s">
        <v>11</v>
      </c>
      <c r="H135" s="782" t="s">
        <v>11</v>
      </c>
    </row>
    <row r="136" ht="16.5" customHeight="1" spans="1:8">
      <c r="A136" s="765"/>
      <c r="B136" s="788" t="s">
        <v>12</v>
      </c>
      <c r="C136" s="788" t="s">
        <v>13</v>
      </c>
      <c r="D136" s="785" t="s">
        <v>826</v>
      </c>
      <c r="E136" s="788">
        <f t="shared" ref="E136:E141" si="26">F136-4</f>
        <v>44433</v>
      </c>
      <c r="F136" s="788">
        <v>44437</v>
      </c>
      <c r="G136" s="788">
        <f t="shared" ref="G136:G141" si="27">F136+30</f>
        <v>44467</v>
      </c>
      <c r="H136" s="782" t="s">
        <v>845</v>
      </c>
    </row>
    <row r="137" spans="1:8">
      <c r="A137" s="765"/>
      <c r="B137" s="788" t="s">
        <v>15</v>
      </c>
      <c r="C137" s="788" t="s">
        <v>16</v>
      </c>
      <c r="D137" s="787"/>
      <c r="E137" s="788">
        <f t="shared" si="26"/>
        <v>44440</v>
      </c>
      <c r="F137" s="788">
        <v>44444</v>
      </c>
      <c r="G137" s="788">
        <f t="shared" si="27"/>
        <v>44474</v>
      </c>
      <c r="H137" s="782" t="s">
        <v>845</v>
      </c>
    </row>
    <row r="138" spans="1:8">
      <c r="A138" s="765"/>
      <c r="B138" s="788" t="s">
        <v>17</v>
      </c>
      <c r="C138" s="788" t="s">
        <v>13</v>
      </c>
      <c r="D138" s="787"/>
      <c r="E138" s="788">
        <f t="shared" si="26"/>
        <v>44447</v>
      </c>
      <c r="F138" s="788">
        <v>44451</v>
      </c>
      <c r="G138" s="788">
        <f t="shared" si="27"/>
        <v>44481</v>
      </c>
      <c r="H138" s="782" t="s">
        <v>845</v>
      </c>
    </row>
    <row r="139" spans="1:8">
      <c r="A139" s="765"/>
      <c r="B139" s="788" t="s">
        <v>18</v>
      </c>
      <c r="C139" s="788" t="s">
        <v>13</v>
      </c>
      <c r="D139" s="790"/>
      <c r="E139" s="788">
        <f t="shared" si="26"/>
        <v>44454</v>
      </c>
      <c r="F139" s="788">
        <v>44458</v>
      </c>
      <c r="G139" s="788">
        <f t="shared" si="27"/>
        <v>44488</v>
      </c>
      <c r="H139" s="782" t="s">
        <v>845</v>
      </c>
    </row>
    <row r="140" spans="1:8">
      <c r="A140" s="765"/>
      <c r="B140" s="788" t="s">
        <v>19</v>
      </c>
      <c r="C140" s="788" t="s">
        <v>20</v>
      </c>
      <c r="D140" s="790"/>
      <c r="E140" s="788">
        <f t="shared" si="26"/>
        <v>44461</v>
      </c>
      <c r="F140" s="788">
        <v>44465</v>
      </c>
      <c r="G140" s="788">
        <f t="shared" si="27"/>
        <v>44495</v>
      </c>
      <c r="H140" s="782" t="s">
        <v>845</v>
      </c>
    </row>
    <row r="141" spans="1:8">
      <c r="A141" s="765"/>
      <c r="B141" s="788" t="s">
        <v>827</v>
      </c>
      <c r="C141" s="788" t="s">
        <v>16</v>
      </c>
      <c r="D141" s="791"/>
      <c r="E141" s="788">
        <f t="shared" si="26"/>
        <v>44468</v>
      </c>
      <c r="F141" s="788">
        <v>44472</v>
      </c>
      <c r="G141" s="788">
        <f t="shared" si="27"/>
        <v>44502</v>
      </c>
      <c r="H141" s="782" t="s">
        <v>845</v>
      </c>
    </row>
    <row r="142" spans="1:8">
      <c r="A142" s="765"/>
      <c r="B142" s="798"/>
      <c r="C142" s="798"/>
      <c r="D142" s="799"/>
      <c r="E142" s="792"/>
      <c r="F142" s="792"/>
      <c r="G142" s="792"/>
      <c r="H142" s="792"/>
    </row>
    <row r="143" spans="1:1">
      <c r="A143" s="765" t="s">
        <v>79</v>
      </c>
    </row>
    <row r="144" spans="2:8">
      <c r="B144" s="780" t="s">
        <v>5</v>
      </c>
      <c r="C144" s="780" t="s">
        <v>6</v>
      </c>
      <c r="D144" s="781" t="s">
        <v>7</v>
      </c>
      <c r="E144" s="782" t="s">
        <v>803</v>
      </c>
      <c r="F144" s="782" t="s">
        <v>803</v>
      </c>
      <c r="G144" s="782" t="s">
        <v>850</v>
      </c>
      <c r="H144" s="782" t="s">
        <v>851</v>
      </c>
    </row>
    <row r="145" spans="2:8">
      <c r="B145" s="783"/>
      <c r="C145" s="783"/>
      <c r="D145" s="784"/>
      <c r="E145" s="782" t="s">
        <v>805</v>
      </c>
      <c r="F145" s="782" t="s">
        <v>10</v>
      </c>
      <c r="G145" s="782" t="s">
        <v>11</v>
      </c>
      <c r="H145" s="782" t="s">
        <v>11</v>
      </c>
    </row>
    <row r="146" ht="16.5" customHeight="1" spans="2:8">
      <c r="B146" s="788" t="s">
        <v>58</v>
      </c>
      <c r="C146" s="788" t="s">
        <v>13</v>
      </c>
      <c r="D146" s="785" t="s">
        <v>852</v>
      </c>
      <c r="E146" s="788">
        <f t="shared" ref="E146:E151" si="28">F146-5</f>
        <v>44434</v>
      </c>
      <c r="F146" s="788">
        <v>44439</v>
      </c>
      <c r="G146" s="788">
        <f t="shared" ref="G146:G151" si="29">F146+32</f>
        <v>44471</v>
      </c>
      <c r="H146" s="782" t="s">
        <v>853</v>
      </c>
    </row>
    <row r="147" spans="2:8">
      <c r="B147" s="788" t="s">
        <v>60</v>
      </c>
      <c r="C147" s="788" t="s">
        <v>61</v>
      </c>
      <c r="D147" s="787"/>
      <c r="E147" s="788">
        <f t="shared" si="28"/>
        <v>44441</v>
      </c>
      <c r="F147" s="788">
        <v>44446</v>
      </c>
      <c r="G147" s="788">
        <f t="shared" si="29"/>
        <v>44478</v>
      </c>
      <c r="H147" s="782" t="s">
        <v>853</v>
      </c>
    </row>
    <row r="148" spans="2:8">
      <c r="B148" s="788" t="s">
        <v>62</v>
      </c>
      <c r="C148" s="788" t="s">
        <v>16</v>
      </c>
      <c r="D148" s="787"/>
      <c r="E148" s="788">
        <f t="shared" si="28"/>
        <v>44448</v>
      </c>
      <c r="F148" s="788">
        <v>44453</v>
      </c>
      <c r="G148" s="788">
        <f t="shared" si="29"/>
        <v>44485</v>
      </c>
      <c r="H148" s="782" t="s">
        <v>853</v>
      </c>
    </row>
    <row r="149" spans="2:8">
      <c r="B149" s="788" t="s">
        <v>63</v>
      </c>
      <c r="C149" s="788" t="s">
        <v>64</v>
      </c>
      <c r="D149" s="790"/>
      <c r="E149" s="788">
        <f t="shared" si="28"/>
        <v>44455</v>
      </c>
      <c r="F149" s="788">
        <v>44460</v>
      </c>
      <c r="G149" s="788">
        <f t="shared" si="29"/>
        <v>44492</v>
      </c>
      <c r="H149" s="782" t="s">
        <v>853</v>
      </c>
    </row>
    <row r="150" spans="2:8">
      <c r="B150" s="788" t="s">
        <v>65</v>
      </c>
      <c r="C150" s="788" t="s">
        <v>66</v>
      </c>
      <c r="D150" s="790"/>
      <c r="E150" s="788">
        <f t="shared" si="28"/>
        <v>44462</v>
      </c>
      <c r="F150" s="788">
        <v>44467</v>
      </c>
      <c r="G150" s="788">
        <f t="shared" si="29"/>
        <v>44499</v>
      </c>
      <c r="H150" s="782" t="s">
        <v>853</v>
      </c>
    </row>
    <row r="151" spans="2:8">
      <c r="B151" s="788" t="s">
        <v>854</v>
      </c>
      <c r="C151" s="788" t="s">
        <v>13</v>
      </c>
      <c r="D151" s="791"/>
      <c r="E151" s="788">
        <f t="shared" si="28"/>
        <v>44469</v>
      </c>
      <c r="F151" s="788">
        <v>44474</v>
      </c>
      <c r="G151" s="788">
        <f t="shared" si="29"/>
        <v>44506</v>
      </c>
      <c r="H151" s="782" t="s">
        <v>853</v>
      </c>
    </row>
    <row r="152" spans="2:8">
      <c r="B152" s="798"/>
      <c r="C152" s="798"/>
      <c r="D152" s="799"/>
      <c r="E152" s="792"/>
      <c r="F152" s="792"/>
      <c r="G152" s="792"/>
      <c r="H152" s="804"/>
    </row>
    <row r="153" spans="1:1">
      <c r="A153" s="765" t="s">
        <v>855</v>
      </c>
    </row>
    <row r="154" spans="2:8">
      <c r="B154" s="780" t="s">
        <v>5</v>
      </c>
      <c r="C154" s="780" t="s">
        <v>6</v>
      </c>
      <c r="D154" s="781" t="s">
        <v>7</v>
      </c>
      <c r="E154" s="782" t="s">
        <v>803</v>
      </c>
      <c r="F154" s="782" t="s">
        <v>803</v>
      </c>
      <c r="G154" s="782" t="s">
        <v>841</v>
      </c>
      <c r="H154" s="782" t="s">
        <v>856</v>
      </c>
    </row>
    <row r="155" spans="2:8">
      <c r="B155" s="783"/>
      <c r="C155" s="783"/>
      <c r="D155" s="784"/>
      <c r="E155" s="782" t="s">
        <v>805</v>
      </c>
      <c r="F155" s="782" t="s">
        <v>10</v>
      </c>
      <c r="G155" s="782" t="s">
        <v>11</v>
      </c>
      <c r="H155" s="782" t="s">
        <v>11</v>
      </c>
    </row>
    <row r="156" ht="16.5" customHeight="1" spans="2:8">
      <c r="B156" s="788" t="s">
        <v>87</v>
      </c>
      <c r="C156" s="788" t="s">
        <v>85</v>
      </c>
      <c r="D156" s="785" t="s">
        <v>857</v>
      </c>
      <c r="E156" s="788">
        <f>F156-4</f>
        <v>44438</v>
      </c>
      <c r="F156" s="788">
        <v>44442</v>
      </c>
      <c r="G156" s="788">
        <f>F156+33</f>
        <v>44475</v>
      </c>
      <c r="H156" s="782" t="s">
        <v>845</v>
      </c>
    </row>
    <row r="157" spans="2:8">
      <c r="B157" s="788" t="s">
        <v>88</v>
      </c>
      <c r="C157" s="788" t="s">
        <v>61</v>
      </c>
      <c r="D157" s="787"/>
      <c r="E157" s="788">
        <f>F157-4</f>
        <v>44445</v>
      </c>
      <c r="F157" s="788">
        <v>44449</v>
      </c>
      <c r="G157" s="788">
        <f>F157+33</f>
        <v>44482</v>
      </c>
      <c r="H157" s="782" t="s">
        <v>845</v>
      </c>
    </row>
    <row r="158" spans="2:8">
      <c r="B158" s="788" t="s">
        <v>552</v>
      </c>
      <c r="C158" s="788"/>
      <c r="D158" s="787"/>
      <c r="E158" s="788" t="s">
        <v>209</v>
      </c>
      <c r="F158" s="788"/>
      <c r="G158" s="788" t="s">
        <v>209</v>
      </c>
      <c r="H158" s="782" t="s">
        <v>845</v>
      </c>
    </row>
    <row r="159" spans="2:8">
      <c r="B159" s="788" t="s">
        <v>89</v>
      </c>
      <c r="C159" s="788" t="s">
        <v>90</v>
      </c>
      <c r="D159" s="790"/>
      <c r="E159" s="788">
        <f>F159-4</f>
        <v>44459</v>
      </c>
      <c r="F159" s="788">
        <v>44463</v>
      </c>
      <c r="G159" s="788">
        <f>F159+33</f>
        <v>44496</v>
      </c>
      <c r="H159" s="782" t="s">
        <v>845</v>
      </c>
    </row>
    <row r="160" spans="2:8">
      <c r="B160" s="788"/>
      <c r="C160" s="788"/>
      <c r="D160" s="791"/>
      <c r="E160" s="788">
        <f>F160-4</f>
        <v>44466</v>
      </c>
      <c r="F160" s="788">
        <f>F159+7</f>
        <v>44470</v>
      </c>
      <c r="G160" s="788">
        <f>F160+33</f>
        <v>44503</v>
      </c>
      <c r="H160" s="782" t="s">
        <v>845</v>
      </c>
    </row>
    <row r="161" spans="2:7">
      <c r="B161" s="798"/>
      <c r="C161" s="798"/>
      <c r="D161" s="799"/>
      <c r="E161" s="792"/>
      <c r="F161" s="792"/>
      <c r="G161" s="792"/>
    </row>
    <row r="162" spans="1:8">
      <c r="A162" s="800" t="s">
        <v>858</v>
      </c>
      <c r="B162" s="801"/>
      <c r="C162" s="801"/>
      <c r="D162" s="800"/>
      <c r="E162" s="800"/>
      <c r="F162" s="800"/>
      <c r="G162" s="800"/>
      <c r="H162" s="778"/>
    </row>
    <row r="163" spans="1:3">
      <c r="A163" s="765" t="s">
        <v>859</v>
      </c>
      <c r="B163" s="766"/>
      <c r="C163" s="766"/>
    </row>
    <row r="164" spans="2:7">
      <c r="B164" s="780" t="s">
        <v>5</v>
      </c>
      <c r="C164" s="780" t="s">
        <v>6</v>
      </c>
      <c r="D164" s="781" t="s">
        <v>7</v>
      </c>
      <c r="E164" s="782" t="s">
        <v>803</v>
      </c>
      <c r="F164" s="782" t="s">
        <v>803</v>
      </c>
      <c r="G164" s="782" t="s">
        <v>860</v>
      </c>
    </row>
    <row r="165" spans="2:7">
      <c r="B165" s="783"/>
      <c r="C165" s="783"/>
      <c r="D165" s="784"/>
      <c r="E165" s="782" t="s">
        <v>805</v>
      </c>
      <c r="F165" s="782" t="s">
        <v>10</v>
      </c>
      <c r="G165" s="782" t="s">
        <v>11</v>
      </c>
    </row>
    <row r="166" ht="16.5" customHeight="1" spans="2:7">
      <c r="B166" s="788" t="s">
        <v>159</v>
      </c>
      <c r="C166" s="788" t="s">
        <v>160</v>
      </c>
      <c r="D166" s="785" t="s">
        <v>861</v>
      </c>
      <c r="E166" s="788">
        <f>F166-4</f>
        <v>44441</v>
      </c>
      <c r="F166" s="788">
        <v>44445</v>
      </c>
      <c r="G166" s="788">
        <f>F166+32</f>
        <v>44477</v>
      </c>
    </row>
    <row r="167" spans="2:7">
      <c r="B167" s="788" t="s">
        <v>552</v>
      </c>
      <c r="C167" s="788"/>
      <c r="D167" s="787"/>
      <c r="E167" s="788">
        <f>F167-4</f>
        <v>44448</v>
      </c>
      <c r="F167" s="788">
        <f>F166+7</f>
        <v>44452</v>
      </c>
      <c r="G167" s="788">
        <f>F167+32</f>
        <v>44484</v>
      </c>
    </row>
    <row r="168" spans="2:7">
      <c r="B168" s="788" t="s">
        <v>161</v>
      </c>
      <c r="C168" s="788" t="s">
        <v>862</v>
      </c>
      <c r="D168" s="787"/>
      <c r="E168" s="788">
        <f>F168-4</f>
        <v>44455</v>
      </c>
      <c r="F168" s="788">
        <f>F167+7</f>
        <v>44459</v>
      </c>
      <c r="G168" s="788">
        <f>F168+32</f>
        <v>44491</v>
      </c>
    </row>
    <row r="169" spans="2:7">
      <c r="B169" s="788" t="s">
        <v>863</v>
      </c>
      <c r="C169" s="788" t="s">
        <v>864</v>
      </c>
      <c r="D169" s="790"/>
      <c r="E169" s="788">
        <f>F169-4</f>
        <v>44462</v>
      </c>
      <c r="F169" s="788">
        <f>F168+7</f>
        <v>44466</v>
      </c>
      <c r="G169" s="788">
        <f>F169+32</f>
        <v>44498</v>
      </c>
    </row>
    <row r="170" spans="2:7">
      <c r="B170" s="788"/>
      <c r="C170" s="788"/>
      <c r="D170" s="791"/>
      <c r="E170" s="788">
        <f>F170-4</f>
        <v>44469</v>
      </c>
      <c r="F170" s="788">
        <f>F169+7</f>
        <v>44473</v>
      </c>
      <c r="G170" s="788">
        <f>F170+32</f>
        <v>44505</v>
      </c>
    </row>
    <row r="171" ht="14.25" spans="2:7">
      <c r="B171" s="766"/>
      <c r="C171" s="805"/>
      <c r="D171" s="799"/>
      <c r="E171" s="792"/>
      <c r="G171" s="806"/>
    </row>
    <row r="172" s="765" customFormat="1" spans="1:7">
      <c r="A172" s="765" t="s">
        <v>865</v>
      </c>
      <c r="B172" s="766"/>
      <c r="C172" s="807"/>
      <c r="D172" s="808"/>
      <c r="E172" s="766"/>
      <c r="F172" s="766"/>
      <c r="G172" s="766"/>
    </row>
    <row r="173" spans="2:7">
      <c r="B173" s="780" t="s">
        <v>5</v>
      </c>
      <c r="C173" s="780" t="s">
        <v>6</v>
      </c>
      <c r="D173" s="781" t="s">
        <v>7</v>
      </c>
      <c r="E173" s="782" t="s">
        <v>803</v>
      </c>
      <c r="F173" s="782" t="s">
        <v>803</v>
      </c>
      <c r="G173" s="782" t="s">
        <v>866</v>
      </c>
    </row>
    <row r="174" spans="2:7">
      <c r="B174" s="783"/>
      <c r="C174" s="783"/>
      <c r="D174" s="784"/>
      <c r="E174" s="782" t="s">
        <v>805</v>
      </c>
      <c r="F174" s="782" t="s">
        <v>10</v>
      </c>
      <c r="G174" s="782" t="s">
        <v>11</v>
      </c>
    </row>
    <row r="175" ht="16.5" customHeight="1" spans="2:7">
      <c r="B175" s="788" t="s">
        <v>574</v>
      </c>
      <c r="C175" s="788"/>
      <c r="D175" s="785" t="s">
        <v>867</v>
      </c>
      <c r="E175" s="788">
        <f>F175-6</f>
        <v>44440</v>
      </c>
      <c r="F175" s="788">
        <v>44446</v>
      </c>
      <c r="G175" s="788">
        <f>F175+32</f>
        <v>44478</v>
      </c>
    </row>
    <row r="176" spans="2:7">
      <c r="B176" s="788" t="s">
        <v>140</v>
      </c>
      <c r="C176" s="788" t="s">
        <v>141</v>
      </c>
      <c r="D176" s="787"/>
      <c r="E176" s="788">
        <f>F176-6</f>
        <v>44447</v>
      </c>
      <c r="F176" s="788">
        <v>44453</v>
      </c>
      <c r="G176" s="788">
        <f>F176+32</f>
        <v>44485</v>
      </c>
    </row>
    <row r="177" spans="2:7">
      <c r="B177" s="788" t="s">
        <v>142</v>
      </c>
      <c r="C177" s="788" t="s">
        <v>143</v>
      </c>
      <c r="D177" s="787"/>
      <c r="E177" s="788">
        <f>F177-6</f>
        <v>44454</v>
      </c>
      <c r="F177" s="788">
        <v>44460</v>
      </c>
      <c r="G177" s="788">
        <f>F177+32</f>
        <v>44492</v>
      </c>
    </row>
    <row r="178" spans="2:7">
      <c r="B178" s="788" t="s">
        <v>144</v>
      </c>
      <c r="C178" s="788" t="s">
        <v>145</v>
      </c>
      <c r="D178" s="790"/>
      <c r="E178" s="788">
        <f>F178-6</f>
        <v>44461</v>
      </c>
      <c r="F178" s="788">
        <v>44467</v>
      </c>
      <c r="G178" s="788">
        <f>F178+32</f>
        <v>44499</v>
      </c>
    </row>
    <row r="179" spans="2:7">
      <c r="B179" s="788"/>
      <c r="C179" s="788"/>
      <c r="D179" s="791"/>
      <c r="E179" s="788">
        <f>F179-6</f>
        <v>44468</v>
      </c>
      <c r="F179" s="788">
        <f>F178+7</f>
        <v>44474</v>
      </c>
      <c r="G179" s="788">
        <f>F179+32</f>
        <v>44506</v>
      </c>
    </row>
    <row r="180" spans="2:7">
      <c r="B180" s="766"/>
      <c r="C180" s="766"/>
      <c r="F180" s="792"/>
      <c r="G180" s="792"/>
    </row>
    <row r="181" spans="1:2">
      <c r="A181" s="765" t="s">
        <v>868</v>
      </c>
      <c r="B181" s="765"/>
    </row>
    <row r="182" spans="2:7">
      <c r="B182" s="809" t="s">
        <v>5</v>
      </c>
      <c r="C182" s="780" t="s">
        <v>6</v>
      </c>
      <c r="D182" s="781" t="s">
        <v>7</v>
      </c>
      <c r="E182" s="782" t="s">
        <v>803</v>
      </c>
      <c r="F182" s="782" t="s">
        <v>803</v>
      </c>
      <c r="G182" s="782" t="s">
        <v>869</v>
      </c>
    </row>
    <row r="183" spans="2:7">
      <c r="B183" s="809"/>
      <c r="C183" s="783"/>
      <c r="D183" s="784"/>
      <c r="E183" s="782" t="s">
        <v>805</v>
      </c>
      <c r="F183" s="782" t="s">
        <v>10</v>
      </c>
      <c r="G183" s="782" t="s">
        <v>11</v>
      </c>
    </row>
    <row r="184" spans="2:7">
      <c r="B184" s="788" t="s">
        <v>870</v>
      </c>
      <c r="C184" s="809" t="s">
        <v>48</v>
      </c>
      <c r="D184" s="810" t="s">
        <v>871</v>
      </c>
      <c r="E184" s="788">
        <f t="shared" ref="E184:E189" si="30">F184-4</f>
        <v>44435</v>
      </c>
      <c r="F184" s="788">
        <v>44439</v>
      </c>
      <c r="G184" s="788">
        <f t="shared" ref="G184:G189" si="31">F184+31</f>
        <v>44470</v>
      </c>
    </row>
    <row r="185" spans="2:7">
      <c r="B185" s="788" t="s">
        <v>872</v>
      </c>
      <c r="C185" s="809" t="s">
        <v>50</v>
      </c>
      <c r="D185" s="811"/>
      <c r="E185" s="788">
        <f t="shared" si="30"/>
        <v>44442</v>
      </c>
      <c r="F185" s="788">
        <f>F184+7</f>
        <v>44446</v>
      </c>
      <c r="G185" s="788">
        <f t="shared" si="31"/>
        <v>44477</v>
      </c>
    </row>
    <row r="186" spans="2:7">
      <c r="B186" s="788" t="s">
        <v>873</v>
      </c>
      <c r="C186" s="809" t="s">
        <v>52</v>
      </c>
      <c r="D186" s="811"/>
      <c r="E186" s="788">
        <f t="shared" si="30"/>
        <v>44449</v>
      </c>
      <c r="F186" s="788">
        <f>F185+7</f>
        <v>44453</v>
      </c>
      <c r="G186" s="788">
        <f t="shared" si="31"/>
        <v>44484</v>
      </c>
    </row>
    <row r="187" spans="2:7">
      <c r="B187" s="788" t="s">
        <v>874</v>
      </c>
      <c r="C187" s="809" t="s">
        <v>54</v>
      </c>
      <c r="D187" s="811"/>
      <c r="E187" s="788">
        <f t="shared" si="30"/>
        <v>44456</v>
      </c>
      <c r="F187" s="788">
        <f>F186+7</f>
        <v>44460</v>
      </c>
      <c r="G187" s="788">
        <f t="shared" si="31"/>
        <v>44491</v>
      </c>
    </row>
    <row r="188" spans="2:7">
      <c r="B188" s="788" t="s">
        <v>875</v>
      </c>
      <c r="C188" s="809" t="s">
        <v>603</v>
      </c>
      <c r="D188" s="811"/>
      <c r="E188" s="788">
        <f t="shared" si="30"/>
        <v>44463</v>
      </c>
      <c r="F188" s="788">
        <f>F187+7</f>
        <v>44467</v>
      </c>
      <c r="G188" s="788">
        <f t="shared" si="31"/>
        <v>44498</v>
      </c>
    </row>
    <row r="189" spans="2:7">
      <c r="B189" s="788" t="s">
        <v>876</v>
      </c>
      <c r="C189" s="809" t="s">
        <v>877</v>
      </c>
      <c r="D189" s="812"/>
      <c r="E189" s="788">
        <f t="shared" si="30"/>
        <v>44470</v>
      </c>
      <c r="F189" s="788">
        <f>F188+7</f>
        <v>44474</v>
      </c>
      <c r="G189" s="788">
        <f t="shared" si="31"/>
        <v>44505</v>
      </c>
    </row>
    <row r="190" spans="2:7">
      <c r="B190" s="802"/>
      <c r="C190" s="802"/>
      <c r="D190" s="799"/>
      <c r="E190" s="792"/>
      <c r="F190" s="792"/>
      <c r="G190" s="792"/>
    </row>
    <row r="191" spans="1:1">
      <c r="A191" s="765" t="s">
        <v>878</v>
      </c>
    </row>
    <row r="192" spans="2:8">
      <c r="B192" s="780" t="s">
        <v>5</v>
      </c>
      <c r="C192" s="780" t="s">
        <v>6</v>
      </c>
      <c r="D192" s="781" t="s">
        <v>7</v>
      </c>
      <c r="E192" s="782" t="s">
        <v>803</v>
      </c>
      <c r="F192" s="782" t="s">
        <v>803</v>
      </c>
      <c r="G192" s="782" t="s">
        <v>879</v>
      </c>
      <c r="H192" s="782" t="s">
        <v>878</v>
      </c>
    </row>
    <row r="193" spans="2:8">
      <c r="B193" s="783"/>
      <c r="C193" s="783"/>
      <c r="D193" s="784"/>
      <c r="E193" s="782" t="s">
        <v>805</v>
      </c>
      <c r="F193" s="782" t="s">
        <v>10</v>
      </c>
      <c r="G193" s="782" t="s">
        <v>11</v>
      </c>
      <c r="H193" s="782" t="s">
        <v>11</v>
      </c>
    </row>
    <row r="194" ht="16.5" customHeight="1" spans="2:8">
      <c r="B194" s="809" t="s">
        <v>94</v>
      </c>
      <c r="C194" s="809" t="s">
        <v>880</v>
      </c>
      <c r="D194" s="785" t="s">
        <v>881</v>
      </c>
      <c r="E194" s="788">
        <f t="shared" ref="E194:E199" si="32">F194-7</f>
        <v>44434</v>
      </c>
      <c r="F194" s="788">
        <v>44441</v>
      </c>
      <c r="G194" s="788">
        <f t="shared" ref="G194:G199" si="33">F194+26</f>
        <v>44467</v>
      </c>
      <c r="H194" s="788" t="s">
        <v>882</v>
      </c>
    </row>
    <row r="195" spans="2:8">
      <c r="B195" s="809" t="s">
        <v>97</v>
      </c>
      <c r="C195" s="809" t="s">
        <v>883</v>
      </c>
      <c r="D195" s="787"/>
      <c r="E195" s="788">
        <f t="shared" si="32"/>
        <v>44441</v>
      </c>
      <c r="F195" s="788">
        <v>44448</v>
      </c>
      <c r="G195" s="788">
        <f t="shared" si="33"/>
        <v>44474</v>
      </c>
      <c r="H195" s="788" t="s">
        <v>882</v>
      </c>
    </row>
    <row r="196" spans="2:8">
      <c r="B196" s="809"/>
      <c r="C196" s="809"/>
      <c r="D196" s="787"/>
      <c r="E196" s="788">
        <f t="shared" si="32"/>
        <v>44448</v>
      </c>
      <c r="F196" s="788">
        <v>44455</v>
      </c>
      <c r="G196" s="788">
        <f t="shared" si="33"/>
        <v>44481</v>
      </c>
      <c r="H196" s="788" t="s">
        <v>882</v>
      </c>
    </row>
    <row r="197" spans="2:8">
      <c r="B197" s="809" t="s">
        <v>100</v>
      </c>
      <c r="C197" s="809" t="s">
        <v>101</v>
      </c>
      <c r="D197" s="790"/>
      <c r="E197" s="788">
        <f t="shared" si="32"/>
        <v>44455</v>
      </c>
      <c r="F197" s="788">
        <v>44462</v>
      </c>
      <c r="G197" s="788">
        <f t="shared" si="33"/>
        <v>44488</v>
      </c>
      <c r="H197" s="788" t="s">
        <v>882</v>
      </c>
    </row>
    <row r="198" spans="2:8">
      <c r="B198" s="809" t="s">
        <v>884</v>
      </c>
      <c r="C198" s="809" t="s">
        <v>103</v>
      </c>
      <c r="D198" s="790"/>
      <c r="E198" s="788">
        <f t="shared" si="32"/>
        <v>44462</v>
      </c>
      <c r="F198" s="788">
        <v>44469</v>
      </c>
      <c r="G198" s="788">
        <f t="shared" si="33"/>
        <v>44495</v>
      </c>
      <c r="H198" s="788" t="s">
        <v>882</v>
      </c>
    </row>
    <row r="199" spans="2:8">
      <c r="B199" s="809" t="s">
        <v>885</v>
      </c>
      <c r="C199" s="809" t="s">
        <v>886</v>
      </c>
      <c r="D199" s="791"/>
      <c r="E199" s="788">
        <f t="shared" si="32"/>
        <v>44469</v>
      </c>
      <c r="F199" s="788">
        <v>44476</v>
      </c>
      <c r="G199" s="788">
        <f t="shared" si="33"/>
        <v>44502</v>
      </c>
      <c r="H199" s="788" t="s">
        <v>882</v>
      </c>
    </row>
    <row r="200" spans="2:8">
      <c r="B200" s="765"/>
      <c r="C200" s="765"/>
      <c r="D200" s="765"/>
      <c r="E200" s="792"/>
      <c r="F200" s="792"/>
      <c r="G200" s="792"/>
      <c r="H200" s="792"/>
    </row>
    <row r="201" spans="1:7">
      <c r="A201" s="765" t="s">
        <v>162</v>
      </c>
      <c r="B201" s="766"/>
      <c r="C201" s="766"/>
      <c r="E201" s="765"/>
      <c r="F201" s="765"/>
      <c r="G201" s="778"/>
    </row>
    <row r="202" spans="2:7">
      <c r="B202" s="780" t="s">
        <v>5</v>
      </c>
      <c r="C202" s="780" t="s">
        <v>6</v>
      </c>
      <c r="D202" s="781" t="s">
        <v>7</v>
      </c>
      <c r="E202" s="782" t="s">
        <v>803</v>
      </c>
      <c r="F202" s="782" t="s">
        <v>803</v>
      </c>
      <c r="G202" s="782" t="s">
        <v>879</v>
      </c>
    </row>
    <row r="203" spans="2:7">
      <c r="B203" s="783"/>
      <c r="C203" s="783"/>
      <c r="D203" s="784"/>
      <c r="E203" s="782" t="s">
        <v>805</v>
      </c>
      <c r="F203" s="782" t="s">
        <v>10</v>
      </c>
      <c r="G203" s="782" t="s">
        <v>11</v>
      </c>
    </row>
    <row r="204" ht="16.5" customHeight="1" spans="2:7">
      <c r="B204" s="788" t="s">
        <v>12</v>
      </c>
      <c r="C204" s="788" t="s">
        <v>13</v>
      </c>
      <c r="D204" s="785" t="s">
        <v>826</v>
      </c>
      <c r="E204" s="788">
        <f t="shared" ref="E204:E209" si="34">F204-4</f>
        <v>44433</v>
      </c>
      <c r="F204" s="788">
        <v>44437</v>
      </c>
      <c r="G204" s="788">
        <f t="shared" ref="G204:G209" si="35">F204+22</f>
        <v>44459</v>
      </c>
    </row>
    <row r="205" spans="2:7">
      <c r="B205" s="788" t="s">
        <v>15</v>
      </c>
      <c r="C205" s="788" t="s">
        <v>16</v>
      </c>
      <c r="D205" s="787"/>
      <c r="E205" s="788">
        <f t="shared" si="34"/>
        <v>44440</v>
      </c>
      <c r="F205" s="788">
        <v>44444</v>
      </c>
      <c r="G205" s="788">
        <f t="shared" si="35"/>
        <v>44466</v>
      </c>
    </row>
    <row r="206" spans="2:7">
      <c r="B206" s="788" t="s">
        <v>17</v>
      </c>
      <c r="C206" s="788" t="s">
        <v>13</v>
      </c>
      <c r="D206" s="787"/>
      <c r="E206" s="788">
        <f t="shared" si="34"/>
        <v>44447</v>
      </c>
      <c r="F206" s="788">
        <v>44451</v>
      </c>
      <c r="G206" s="788">
        <f t="shared" si="35"/>
        <v>44473</v>
      </c>
    </row>
    <row r="207" spans="2:7">
      <c r="B207" s="788" t="s">
        <v>18</v>
      </c>
      <c r="C207" s="788" t="s">
        <v>13</v>
      </c>
      <c r="D207" s="790"/>
      <c r="E207" s="788">
        <f t="shared" si="34"/>
        <v>44454</v>
      </c>
      <c r="F207" s="788">
        <v>44458</v>
      </c>
      <c r="G207" s="788">
        <f t="shared" si="35"/>
        <v>44480</v>
      </c>
    </row>
    <row r="208" spans="2:7">
      <c r="B208" s="788" t="s">
        <v>19</v>
      </c>
      <c r="C208" s="788" t="s">
        <v>20</v>
      </c>
      <c r="D208" s="790"/>
      <c r="E208" s="788">
        <f t="shared" si="34"/>
        <v>44461</v>
      </c>
      <c r="F208" s="788">
        <v>44465</v>
      </c>
      <c r="G208" s="788">
        <f t="shared" si="35"/>
        <v>44487</v>
      </c>
    </row>
    <row r="209" spans="2:7">
      <c r="B209" s="788" t="s">
        <v>827</v>
      </c>
      <c r="C209" s="788" t="s">
        <v>16</v>
      </c>
      <c r="D209" s="791"/>
      <c r="E209" s="788">
        <f t="shared" si="34"/>
        <v>44468</v>
      </c>
      <c r="F209" s="788">
        <v>44472</v>
      </c>
      <c r="G209" s="788">
        <f t="shared" si="35"/>
        <v>44494</v>
      </c>
    </row>
    <row r="210" spans="2:7">
      <c r="B210" s="798"/>
      <c r="C210" s="798"/>
      <c r="D210" s="799"/>
      <c r="E210" s="792"/>
      <c r="F210" s="792"/>
      <c r="G210" s="792"/>
    </row>
    <row r="211" spans="1:7">
      <c r="A211" s="765" t="s">
        <v>116</v>
      </c>
      <c r="B211" s="802"/>
      <c r="C211" s="777"/>
      <c r="D211" s="765"/>
      <c r="E211" s="765"/>
      <c r="F211" s="765"/>
      <c r="G211" s="778"/>
    </row>
    <row r="212" spans="1:7">
      <c r="A212" s="765"/>
      <c r="B212" s="780" t="s">
        <v>5</v>
      </c>
      <c r="C212" s="780" t="s">
        <v>6</v>
      </c>
      <c r="D212" s="781" t="s">
        <v>7</v>
      </c>
      <c r="E212" s="782" t="s">
        <v>803</v>
      </c>
      <c r="F212" s="782" t="s">
        <v>803</v>
      </c>
      <c r="G212" s="782" t="s">
        <v>887</v>
      </c>
    </row>
    <row r="213" spans="1:7">
      <c r="A213" s="765"/>
      <c r="B213" s="783"/>
      <c r="C213" s="783"/>
      <c r="D213" s="784"/>
      <c r="E213" s="782" t="s">
        <v>805</v>
      </c>
      <c r="F213" s="782" t="s">
        <v>10</v>
      </c>
      <c r="G213" s="782" t="s">
        <v>11</v>
      </c>
    </row>
    <row r="214" ht="16.5" customHeight="1" spans="1:7">
      <c r="A214" s="765"/>
      <c r="B214" s="788" t="s">
        <v>888</v>
      </c>
      <c r="C214" s="788" t="s">
        <v>889</v>
      </c>
      <c r="D214" s="785" t="s">
        <v>890</v>
      </c>
      <c r="E214" s="788">
        <f t="shared" ref="E214:E219" si="36">F214-6</f>
        <v>44434</v>
      </c>
      <c r="F214" s="788">
        <v>44440</v>
      </c>
      <c r="G214" s="788">
        <f t="shared" ref="G214:G219" si="37">F214+30</f>
        <v>44470</v>
      </c>
    </row>
    <row r="215" spans="1:7">
      <c r="A215" s="765"/>
      <c r="B215" s="788"/>
      <c r="C215" s="788"/>
      <c r="D215" s="787"/>
      <c r="E215" s="788">
        <f t="shared" si="36"/>
        <v>44441</v>
      </c>
      <c r="F215" s="788">
        <v>44447</v>
      </c>
      <c r="G215" s="788">
        <f t="shared" si="37"/>
        <v>44477</v>
      </c>
    </row>
    <row r="216" spans="1:7">
      <c r="A216" s="765"/>
      <c r="B216" s="788" t="s">
        <v>891</v>
      </c>
      <c r="C216" s="788" t="s">
        <v>892</v>
      </c>
      <c r="D216" s="787"/>
      <c r="E216" s="788">
        <f t="shared" si="36"/>
        <v>44448</v>
      </c>
      <c r="F216" s="788">
        <v>44454</v>
      </c>
      <c r="G216" s="788">
        <f t="shared" si="37"/>
        <v>44484</v>
      </c>
    </row>
    <row r="217" spans="1:7">
      <c r="A217" s="765"/>
      <c r="B217" s="788"/>
      <c r="C217" s="788"/>
      <c r="D217" s="787"/>
      <c r="E217" s="788">
        <f t="shared" si="36"/>
        <v>44455</v>
      </c>
      <c r="F217" s="788">
        <v>44461</v>
      </c>
      <c r="G217" s="788">
        <f t="shared" si="37"/>
        <v>44491</v>
      </c>
    </row>
    <row r="218" spans="1:7">
      <c r="A218" s="765"/>
      <c r="B218" s="788" t="s">
        <v>122</v>
      </c>
      <c r="C218" s="788" t="s">
        <v>123</v>
      </c>
      <c r="D218" s="790"/>
      <c r="E218" s="788">
        <f t="shared" si="36"/>
        <v>44462</v>
      </c>
      <c r="F218" s="788">
        <v>44468</v>
      </c>
      <c r="G218" s="788">
        <f t="shared" si="37"/>
        <v>44498</v>
      </c>
    </row>
    <row r="219" spans="2:7">
      <c r="B219" s="788" t="s">
        <v>893</v>
      </c>
      <c r="C219" s="788"/>
      <c r="D219" s="791"/>
      <c r="E219" s="788">
        <f t="shared" si="36"/>
        <v>44469</v>
      </c>
      <c r="F219" s="788">
        <v>44475</v>
      </c>
      <c r="G219" s="788">
        <f t="shared" si="37"/>
        <v>44505</v>
      </c>
    </row>
    <row r="220" spans="2:7">
      <c r="B220" s="766"/>
      <c r="C220" s="766"/>
      <c r="F220" s="792"/>
      <c r="G220" s="792"/>
    </row>
    <row r="221" spans="1:7">
      <c r="A221" s="765" t="s">
        <v>894</v>
      </c>
      <c r="B221" s="766"/>
      <c r="C221" s="766"/>
      <c r="F221" s="765"/>
      <c r="G221" s="778"/>
    </row>
    <row r="222" spans="2:8">
      <c r="B222" s="780" t="s">
        <v>5</v>
      </c>
      <c r="C222" s="780" t="s">
        <v>6</v>
      </c>
      <c r="D222" s="781" t="s">
        <v>7</v>
      </c>
      <c r="E222" s="782" t="s">
        <v>803</v>
      </c>
      <c r="F222" s="782" t="s">
        <v>803</v>
      </c>
      <c r="G222" s="782" t="s">
        <v>162</v>
      </c>
      <c r="H222" s="782" t="s">
        <v>895</v>
      </c>
    </row>
    <row r="223" spans="2:8">
      <c r="B223" s="783"/>
      <c r="C223" s="783"/>
      <c r="D223" s="784"/>
      <c r="E223" s="782" t="s">
        <v>805</v>
      </c>
      <c r="F223" s="782" t="s">
        <v>10</v>
      </c>
      <c r="G223" s="782" t="s">
        <v>11</v>
      </c>
      <c r="H223" s="782" t="s">
        <v>11</v>
      </c>
    </row>
    <row r="224" ht="16.5" customHeight="1" spans="2:8">
      <c r="B224" s="788" t="s">
        <v>12</v>
      </c>
      <c r="C224" s="788" t="s">
        <v>13</v>
      </c>
      <c r="D224" s="785" t="s">
        <v>826</v>
      </c>
      <c r="E224" s="788">
        <f t="shared" ref="E224:E229" si="38">F224-4</f>
        <v>44433</v>
      </c>
      <c r="F224" s="788">
        <v>44437</v>
      </c>
      <c r="G224" s="788">
        <f t="shared" ref="G224:G229" si="39">F224+22</f>
        <v>44459</v>
      </c>
      <c r="H224" s="788" t="s">
        <v>882</v>
      </c>
    </row>
    <row r="225" spans="2:8">
      <c r="B225" s="788" t="s">
        <v>15</v>
      </c>
      <c r="C225" s="788" t="s">
        <v>16</v>
      </c>
      <c r="D225" s="787"/>
      <c r="E225" s="788">
        <f t="shared" si="38"/>
        <v>44440</v>
      </c>
      <c r="F225" s="788">
        <v>44444</v>
      </c>
      <c r="G225" s="788">
        <f t="shared" si="39"/>
        <v>44466</v>
      </c>
      <c r="H225" s="788" t="s">
        <v>882</v>
      </c>
    </row>
    <row r="226" spans="2:8">
      <c r="B226" s="788" t="s">
        <v>17</v>
      </c>
      <c r="C226" s="788" t="s">
        <v>13</v>
      </c>
      <c r="D226" s="787"/>
      <c r="E226" s="788">
        <f t="shared" si="38"/>
        <v>44447</v>
      </c>
      <c r="F226" s="788">
        <v>44451</v>
      </c>
      <c r="G226" s="788">
        <f t="shared" si="39"/>
        <v>44473</v>
      </c>
      <c r="H226" s="788" t="s">
        <v>882</v>
      </c>
    </row>
    <row r="227" spans="2:8">
      <c r="B227" s="788" t="s">
        <v>18</v>
      </c>
      <c r="C227" s="788" t="s">
        <v>13</v>
      </c>
      <c r="D227" s="790"/>
      <c r="E227" s="788">
        <f t="shared" si="38"/>
        <v>44454</v>
      </c>
      <c r="F227" s="788">
        <v>44458</v>
      </c>
      <c r="G227" s="788">
        <f t="shared" si="39"/>
        <v>44480</v>
      </c>
      <c r="H227" s="788" t="s">
        <v>882</v>
      </c>
    </row>
    <row r="228" spans="2:8">
      <c r="B228" s="788" t="s">
        <v>19</v>
      </c>
      <c r="C228" s="788" t="s">
        <v>20</v>
      </c>
      <c r="D228" s="790"/>
      <c r="E228" s="788">
        <f t="shared" si="38"/>
        <v>44461</v>
      </c>
      <c r="F228" s="788">
        <v>44465</v>
      </c>
      <c r="G228" s="788">
        <f t="shared" si="39"/>
        <v>44487</v>
      </c>
      <c r="H228" s="788" t="s">
        <v>882</v>
      </c>
    </row>
    <row r="229" spans="2:8">
      <c r="B229" s="788" t="s">
        <v>827</v>
      </c>
      <c r="C229" s="788" t="s">
        <v>16</v>
      </c>
      <c r="D229" s="791"/>
      <c r="E229" s="788">
        <f t="shared" si="38"/>
        <v>44468</v>
      </c>
      <c r="F229" s="788">
        <v>44472</v>
      </c>
      <c r="G229" s="788">
        <f t="shared" si="39"/>
        <v>44494</v>
      </c>
      <c r="H229" s="788" t="s">
        <v>882</v>
      </c>
    </row>
    <row r="230" spans="2:7">
      <c r="B230" s="766"/>
      <c r="C230" s="766"/>
      <c r="E230" s="792"/>
      <c r="F230" s="792"/>
      <c r="G230" s="792"/>
    </row>
    <row r="231" spans="1:3">
      <c r="A231" s="765" t="s">
        <v>896</v>
      </c>
      <c r="B231" s="766"/>
      <c r="C231" s="766"/>
    </row>
    <row r="232" spans="2:8">
      <c r="B232" s="780" t="s">
        <v>5</v>
      </c>
      <c r="C232" s="780" t="s">
        <v>6</v>
      </c>
      <c r="D232" s="781" t="s">
        <v>7</v>
      </c>
      <c r="E232" s="782" t="s">
        <v>803</v>
      </c>
      <c r="F232" s="782" t="s">
        <v>803</v>
      </c>
      <c r="G232" s="782" t="s">
        <v>879</v>
      </c>
      <c r="H232" s="782" t="s">
        <v>897</v>
      </c>
    </row>
    <row r="233" spans="2:8">
      <c r="B233" s="783"/>
      <c r="C233" s="783"/>
      <c r="D233" s="784"/>
      <c r="E233" s="782" t="s">
        <v>805</v>
      </c>
      <c r="F233" s="782" t="s">
        <v>10</v>
      </c>
      <c r="G233" s="782" t="s">
        <v>11</v>
      </c>
      <c r="H233" s="782" t="s">
        <v>11</v>
      </c>
    </row>
    <row r="234" ht="16.5" customHeight="1" spans="2:8">
      <c r="B234" s="788" t="s">
        <v>12</v>
      </c>
      <c r="C234" s="788" t="s">
        <v>13</v>
      </c>
      <c r="D234" s="785" t="s">
        <v>826</v>
      </c>
      <c r="E234" s="788">
        <f t="shared" ref="E234:E239" si="40">F234-4</f>
        <v>44433</v>
      </c>
      <c r="F234" s="788">
        <v>44437</v>
      </c>
      <c r="G234" s="788">
        <f t="shared" ref="G234:G239" si="41">F234+22</f>
        <v>44459</v>
      </c>
      <c r="H234" s="788" t="s">
        <v>882</v>
      </c>
    </row>
    <row r="235" spans="2:8">
      <c r="B235" s="788" t="s">
        <v>15</v>
      </c>
      <c r="C235" s="788" t="s">
        <v>16</v>
      </c>
      <c r="D235" s="787"/>
      <c r="E235" s="788">
        <f t="shared" si="40"/>
        <v>44440</v>
      </c>
      <c r="F235" s="788">
        <v>44444</v>
      </c>
      <c r="G235" s="788">
        <f t="shared" si="41"/>
        <v>44466</v>
      </c>
      <c r="H235" s="788" t="s">
        <v>882</v>
      </c>
    </row>
    <row r="236" spans="2:8">
      <c r="B236" s="788" t="s">
        <v>17</v>
      </c>
      <c r="C236" s="788" t="s">
        <v>13</v>
      </c>
      <c r="D236" s="787"/>
      <c r="E236" s="788">
        <f t="shared" si="40"/>
        <v>44447</v>
      </c>
      <c r="F236" s="788">
        <v>44451</v>
      </c>
      <c r="G236" s="788">
        <f t="shared" si="41"/>
        <v>44473</v>
      </c>
      <c r="H236" s="788" t="s">
        <v>882</v>
      </c>
    </row>
    <row r="237" spans="2:8">
      <c r="B237" s="788" t="s">
        <v>18</v>
      </c>
      <c r="C237" s="788" t="s">
        <v>13</v>
      </c>
      <c r="D237" s="790"/>
      <c r="E237" s="788">
        <f t="shared" si="40"/>
        <v>44454</v>
      </c>
      <c r="F237" s="788">
        <v>44458</v>
      </c>
      <c r="G237" s="788">
        <f t="shared" si="41"/>
        <v>44480</v>
      </c>
      <c r="H237" s="788" t="s">
        <v>882</v>
      </c>
    </row>
    <row r="238" spans="2:8">
      <c r="B238" s="788" t="s">
        <v>19</v>
      </c>
      <c r="C238" s="788" t="s">
        <v>20</v>
      </c>
      <c r="D238" s="790"/>
      <c r="E238" s="788">
        <f t="shared" si="40"/>
        <v>44461</v>
      </c>
      <c r="F238" s="788">
        <v>44465</v>
      </c>
      <c r="G238" s="788">
        <f t="shared" si="41"/>
        <v>44487</v>
      </c>
      <c r="H238" s="788" t="s">
        <v>882</v>
      </c>
    </row>
    <row r="239" spans="2:8">
      <c r="B239" s="788" t="s">
        <v>827</v>
      </c>
      <c r="C239" s="788" t="s">
        <v>16</v>
      </c>
      <c r="D239" s="791"/>
      <c r="E239" s="788">
        <f t="shared" si="40"/>
        <v>44468</v>
      </c>
      <c r="F239" s="788">
        <v>44472</v>
      </c>
      <c r="G239" s="788">
        <f t="shared" si="41"/>
        <v>44494</v>
      </c>
      <c r="H239" s="788" t="s">
        <v>882</v>
      </c>
    </row>
    <row r="240" spans="2:8">
      <c r="B240" s="798"/>
      <c r="C240" s="798"/>
      <c r="D240" s="799"/>
      <c r="E240" s="792"/>
      <c r="F240" s="792"/>
      <c r="G240" s="792"/>
      <c r="H240" s="792"/>
    </row>
    <row r="241" spans="1:7">
      <c r="A241" s="765" t="s">
        <v>898</v>
      </c>
      <c r="B241" s="766"/>
      <c r="C241" s="766"/>
      <c r="E241" s="765"/>
      <c r="F241" s="765"/>
      <c r="G241" s="778"/>
    </row>
    <row r="242" spans="2:7">
      <c r="B242" s="780" t="s">
        <v>5</v>
      </c>
      <c r="C242" s="780" t="s">
        <v>6</v>
      </c>
      <c r="D242" s="781" t="s">
        <v>7</v>
      </c>
      <c r="E242" s="782" t="s">
        <v>803</v>
      </c>
      <c r="F242" s="782" t="s">
        <v>803</v>
      </c>
      <c r="G242" s="782" t="s">
        <v>898</v>
      </c>
    </row>
    <row r="243" spans="2:7">
      <c r="B243" s="783"/>
      <c r="C243" s="783"/>
      <c r="D243" s="784"/>
      <c r="E243" s="782" t="s">
        <v>805</v>
      </c>
      <c r="F243" s="782" t="s">
        <v>10</v>
      </c>
      <c r="G243" s="782" t="s">
        <v>11</v>
      </c>
    </row>
    <row r="244" ht="16.5" customHeight="1" spans="2:7">
      <c r="B244" s="788" t="s">
        <v>106</v>
      </c>
      <c r="C244" s="788" t="s">
        <v>98</v>
      </c>
      <c r="D244" s="785" t="s">
        <v>899</v>
      </c>
      <c r="E244" s="788">
        <f t="shared" ref="E244:E249" si="42">F244-5</f>
        <v>44435</v>
      </c>
      <c r="F244" s="788">
        <v>44440</v>
      </c>
      <c r="G244" s="788">
        <f t="shared" ref="G244:G249" si="43">F244+25</f>
        <v>44465</v>
      </c>
    </row>
    <row r="245" spans="2:7">
      <c r="B245" s="788" t="s">
        <v>900</v>
      </c>
      <c r="C245" s="788" t="s">
        <v>901</v>
      </c>
      <c r="D245" s="787"/>
      <c r="E245" s="788">
        <f t="shared" si="42"/>
        <v>44442</v>
      </c>
      <c r="F245" s="788">
        <v>44447</v>
      </c>
      <c r="G245" s="788">
        <f t="shared" si="43"/>
        <v>44472</v>
      </c>
    </row>
    <row r="246" spans="2:7">
      <c r="B246" s="788"/>
      <c r="C246" s="788"/>
      <c r="D246" s="787"/>
      <c r="E246" s="788">
        <f t="shared" si="42"/>
        <v>44449</v>
      </c>
      <c r="F246" s="788">
        <v>44454</v>
      </c>
      <c r="G246" s="788">
        <f t="shared" si="43"/>
        <v>44479</v>
      </c>
    </row>
    <row r="247" spans="2:7">
      <c r="B247" s="788" t="s">
        <v>112</v>
      </c>
      <c r="C247" s="788" t="s">
        <v>902</v>
      </c>
      <c r="D247" s="790"/>
      <c r="E247" s="788">
        <f t="shared" si="42"/>
        <v>44456</v>
      </c>
      <c r="F247" s="788">
        <v>44461</v>
      </c>
      <c r="G247" s="788">
        <f t="shared" si="43"/>
        <v>44486</v>
      </c>
    </row>
    <row r="248" spans="2:7">
      <c r="B248" s="788" t="s">
        <v>114</v>
      </c>
      <c r="C248" s="788" t="s">
        <v>903</v>
      </c>
      <c r="D248" s="790"/>
      <c r="E248" s="788">
        <f t="shared" si="42"/>
        <v>44463</v>
      </c>
      <c r="F248" s="788">
        <v>44468</v>
      </c>
      <c r="G248" s="788">
        <f t="shared" si="43"/>
        <v>44493</v>
      </c>
    </row>
    <row r="249" spans="2:7">
      <c r="B249" s="788" t="s">
        <v>904</v>
      </c>
      <c r="C249" s="788" t="s">
        <v>905</v>
      </c>
      <c r="D249" s="791"/>
      <c r="E249" s="788">
        <f t="shared" si="42"/>
        <v>44470</v>
      </c>
      <c r="F249" s="788">
        <v>44475</v>
      </c>
      <c r="G249" s="788">
        <f t="shared" si="43"/>
        <v>44500</v>
      </c>
    </row>
    <row r="250" ht="14.25" spans="2:7">
      <c r="B250" s="795"/>
      <c r="C250" s="795"/>
      <c r="E250" s="792"/>
      <c r="F250" s="792"/>
      <c r="G250" s="792"/>
    </row>
    <row r="251" spans="1:7">
      <c r="A251" s="765" t="s">
        <v>906</v>
      </c>
      <c r="B251" s="766"/>
      <c r="C251" s="766"/>
      <c r="F251" s="765"/>
      <c r="G251" s="778"/>
    </row>
    <row r="252" spans="2:7">
      <c r="B252" s="780" t="s">
        <v>5</v>
      </c>
      <c r="C252" s="780" t="s">
        <v>6</v>
      </c>
      <c r="D252" s="781" t="s">
        <v>7</v>
      </c>
      <c r="E252" s="782" t="s">
        <v>803</v>
      </c>
      <c r="F252" s="782" t="s">
        <v>803</v>
      </c>
      <c r="G252" s="782" t="s">
        <v>907</v>
      </c>
    </row>
    <row r="253" spans="2:7">
      <c r="B253" s="783"/>
      <c r="C253" s="783"/>
      <c r="D253" s="784"/>
      <c r="E253" s="782" t="s">
        <v>805</v>
      </c>
      <c r="F253" s="782" t="s">
        <v>10</v>
      </c>
      <c r="G253" s="782" t="s">
        <v>11</v>
      </c>
    </row>
    <row r="254" ht="16.5" customHeight="1" spans="2:7">
      <c r="B254" s="788" t="s">
        <v>106</v>
      </c>
      <c r="C254" s="788" t="s">
        <v>98</v>
      </c>
      <c r="D254" s="785" t="s">
        <v>899</v>
      </c>
      <c r="E254" s="788">
        <f t="shared" ref="E254:E259" si="44">F254-5</f>
        <v>44435</v>
      </c>
      <c r="F254" s="788">
        <v>44440</v>
      </c>
      <c r="G254" s="788">
        <f t="shared" ref="G254:G259" si="45">F254+33</f>
        <v>44473</v>
      </c>
    </row>
    <row r="255" spans="2:7">
      <c r="B255" s="788" t="s">
        <v>900</v>
      </c>
      <c r="C255" s="788" t="s">
        <v>901</v>
      </c>
      <c r="D255" s="787"/>
      <c r="E255" s="788">
        <f t="shared" si="44"/>
        <v>44442</v>
      </c>
      <c r="F255" s="788">
        <v>44447</v>
      </c>
      <c r="G255" s="788">
        <f t="shared" si="45"/>
        <v>44480</v>
      </c>
    </row>
    <row r="256" spans="2:7">
      <c r="B256" s="788"/>
      <c r="C256" s="788"/>
      <c r="D256" s="787"/>
      <c r="E256" s="788">
        <f t="shared" si="44"/>
        <v>44449</v>
      </c>
      <c r="F256" s="788">
        <v>44454</v>
      </c>
      <c r="G256" s="788">
        <f t="shared" si="45"/>
        <v>44487</v>
      </c>
    </row>
    <row r="257" spans="2:7">
      <c r="B257" s="788" t="s">
        <v>112</v>
      </c>
      <c r="C257" s="788" t="s">
        <v>902</v>
      </c>
      <c r="D257" s="790"/>
      <c r="E257" s="788">
        <f t="shared" si="44"/>
        <v>44456</v>
      </c>
      <c r="F257" s="788">
        <v>44461</v>
      </c>
      <c r="G257" s="788">
        <f t="shared" si="45"/>
        <v>44494</v>
      </c>
    </row>
    <row r="258" spans="2:7">
      <c r="B258" s="788" t="s">
        <v>114</v>
      </c>
      <c r="C258" s="788" t="s">
        <v>903</v>
      </c>
      <c r="D258" s="790"/>
      <c r="E258" s="788">
        <f t="shared" si="44"/>
        <v>44463</v>
      </c>
      <c r="F258" s="788">
        <v>44468</v>
      </c>
      <c r="G258" s="788">
        <f t="shared" si="45"/>
        <v>44501</v>
      </c>
    </row>
    <row r="259" spans="2:7">
      <c r="B259" s="788" t="s">
        <v>904</v>
      </c>
      <c r="C259" s="788" t="s">
        <v>905</v>
      </c>
      <c r="D259" s="791"/>
      <c r="E259" s="788">
        <f t="shared" si="44"/>
        <v>44470</v>
      </c>
      <c r="F259" s="788">
        <v>44475</v>
      </c>
      <c r="G259" s="788">
        <f t="shared" si="45"/>
        <v>44508</v>
      </c>
    </row>
    <row r="260" spans="2:7">
      <c r="B260" s="798"/>
      <c r="C260" s="798"/>
      <c r="D260" s="799"/>
      <c r="E260" s="792"/>
      <c r="F260" s="792"/>
      <c r="G260" s="789"/>
    </row>
    <row r="261" spans="1:7">
      <c r="A261" s="765" t="s">
        <v>908</v>
      </c>
      <c r="B261" s="802"/>
      <c r="C261" s="802"/>
      <c r="D261" s="799"/>
      <c r="E261" s="792"/>
      <c r="F261" s="792"/>
      <c r="G261" s="789"/>
    </row>
    <row r="262" spans="2:7">
      <c r="B262" s="780" t="s">
        <v>5</v>
      </c>
      <c r="C262" s="780" t="s">
        <v>6</v>
      </c>
      <c r="D262" s="781" t="s">
        <v>7</v>
      </c>
      <c r="E262" s="782" t="s">
        <v>803</v>
      </c>
      <c r="F262" s="782" t="s">
        <v>803</v>
      </c>
      <c r="G262" s="782" t="s">
        <v>909</v>
      </c>
    </row>
    <row r="263" spans="2:7">
      <c r="B263" s="783"/>
      <c r="C263" s="783"/>
      <c r="D263" s="784"/>
      <c r="E263" s="782" t="s">
        <v>805</v>
      </c>
      <c r="F263" s="782" t="s">
        <v>10</v>
      </c>
      <c r="G263" s="782" t="s">
        <v>11</v>
      </c>
    </row>
    <row r="264" ht="16.5" customHeight="1" spans="2:7">
      <c r="B264" s="788" t="s">
        <v>106</v>
      </c>
      <c r="C264" s="788" t="s">
        <v>98</v>
      </c>
      <c r="D264" s="785" t="s">
        <v>899</v>
      </c>
      <c r="E264" s="788">
        <f t="shared" ref="E264:E269" si="46">F264-5</f>
        <v>44435</v>
      </c>
      <c r="F264" s="788">
        <v>44440</v>
      </c>
      <c r="G264" s="788">
        <f t="shared" ref="G264:G269" si="47">F264+35</f>
        <v>44475</v>
      </c>
    </row>
    <row r="265" spans="2:7">
      <c r="B265" s="788" t="s">
        <v>900</v>
      </c>
      <c r="C265" s="788" t="s">
        <v>901</v>
      </c>
      <c r="D265" s="787"/>
      <c r="E265" s="788">
        <f t="shared" si="46"/>
        <v>44442</v>
      </c>
      <c r="F265" s="788">
        <v>44447</v>
      </c>
      <c r="G265" s="788">
        <f t="shared" si="47"/>
        <v>44482</v>
      </c>
    </row>
    <row r="266" spans="2:7">
      <c r="B266" s="788"/>
      <c r="C266" s="788"/>
      <c r="D266" s="787"/>
      <c r="E266" s="788">
        <f t="shared" si="46"/>
        <v>44449</v>
      </c>
      <c r="F266" s="788">
        <v>44454</v>
      </c>
      <c r="G266" s="788">
        <f t="shared" si="47"/>
        <v>44489</v>
      </c>
    </row>
    <row r="267" spans="2:7">
      <c r="B267" s="788" t="s">
        <v>112</v>
      </c>
      <c r="C267" s="788" t="s">
        <v>902</v>
      </c>
      <c r="D267" s="790"/>
      <c r="E267" s="788">
        <f t="shared" si="46"/>
        <v>44456</v>
      </c>
      <c r="F267" s="788">
        <v>44461</v>
      </c>
      <c r="G267" s="788">
        <f t="shared" si="47"/>
        <v>44496</v>
      </c>
    </row>
    <row r="268" spans="2:7">
      <c r="B268" s="788" t="s">
        <v>114</v>
      </c>
      <c r="C268" s="788" t="s">
        <v>903</v>
      </c>
      <c r="D268" s="790"/>
      <c r="E268" s="788">
        <f t="shared" si="46"/>
        <v>44463</v>
      </c>
      <c r="F268" s="788">
        <v>44468</v>
      </c>
      <c r="G268" s="788">
        <f t="shared" si="47"/>
        <v>44503</v>
      </c>
    </row>
    <row r="269" spans="2:7">
      <c r="B269" s="788" t="s">
        <v>904</v>
      </c>
      <c r="C269" s="788" t="s">
        <v>905</v>
      </c>
      <c r="D269" s="791"/>
      <c r="E269" s="788">
        <f t="shared" si="46"/>
        <v>44470</v>
      </c>
      <c r="F269" s="788">
        <v>44475</v>
      </c>
      <c r="G269" s="788">
        <f t="shared" si="47"/>
        <v>44510</v>
      </c>
    </row>
    <row r="270" spans="2:7">
      <c r="B270" s="798"/>
      <c r="C270" s="798"/>
      <c r="D270" s="799"/>
      <c r="E270" s="792"/>
      <c r="F270" s="792"/>
      <c r="G270" s="792"/>
    </row>
    <row r="271" spans="1:3">
      <c r="A271" s="765" t="s">
        <v>910</v>
      </c>
      <c r="B271" s="766"/>
      <c r="C271" s="766"/>
    </row>
    <row r="272" spans="2:8">
      <c r="B272" s="780" t="s">
        <v>5</v>
      </c>
      <c r="C272" s="780" t="s">
        <v>6</v>
      </c>
      <c r="D272" s="781" t="s">
        <v>7</v>
      </c>
      <c r="E272" s="782" t="s">
        <v>803</v>
      </c>
      <c r="F272" s="782" t="s">
        <v>803</v>
      </c>
      <c r="G272" s="782" t="s">
        <v>911</v>
      </c>
      <c r="H272" s="782" t="s">
        <v>912</v>
      </c>
    </row>
    <row r="273" spans="2:8">
      <c r="B273" s="783"/>
      <c r="C273" s="783"/>
      <c r="D273" s="784"/>
      <c r="E273" s="782" t="s">
        <v>805</v>
      </c>
      <c r="F273" s="782" t="s">
        <v>10</v>
      </c>
      <c r="G273" s="782" t="s">
        <v>11</v>
      </c>
      <c r="H273" s="782" t="s">
        <v>11</v>
      </c>
    </row>
    <row r="274" ht="16.5" customHeight="1" spans="2:8">
      <c r="B274" s="788" t="s">
        <v>913</v>
      </c>
      <c r="C274" s="788" t="s">
        <v>914</v>
      </c>
      <c r="D274" s="785" t="s">
        <v>915</v>
      </c>
      <c r="E274" s="788">
        <f>F274-6</f>
        <v>44435</v>
      </c>
      <c r="F274" s="788">
        <v>44441</v>
      </c>
      <c r="G274" s="788">
        <f>F274+28</f>
        <v>44469</v>
      </c>
      <c r="H274" s="788" t="s">
        <v>916</v>
      </c>
    </row>
    <row r="275" spans="2:8">
      <c r="B275" s="788" t="s">
        <v>917</v>
      </c>
      <c r="C275" s="788" t="s">
        <v>918</v>
      </c>
      <c r="D275" s="787"/>
      <c r="E275" s="788">
        <f>F275-6</f>
        <v>44442</v>
      </c>
      <c r="F275" s="788">
        <v>44448</v>
      </c>
      <c r="G275" s="788">
        <f>F275+28</f>
        <v>44476</v>
      </c>
      <c r="H275" s="788" t="s">
        <v>916</v>
      </c>
    </row>
    <row r="276" spans="2:8">
      <c r="B276" s="788" t="s">
        <v>552</v>
      </c>
      <c r="C276" s="788"/>
      <c r="D276" s="787"/>
      <c r="E276" s="788">
        <f>F276-6</f>
        <v>44449</v>
      </c>
      <c r="F276" s="788">
        <f>F275+7</f>
        <v>44455</v>
      </c>
      <c r="G276" s="788">
        <f>F276+28</f>
        <v>44483</v>
      </c>
      <c r="H276" s="788" t="s">
        <v>916</v>
      </c>
    </row>
    <row r="277" spans="2:8">
      <c r="B277" s="788" t="s">
        <v>919</v>
      </c>
      <c r="C277" s="788" t="s">
        <v>920</v>
      </c>
      <c r="D277" s="790"/>
      <c r="E277" s="788">
        <f>F277-6</f>
        <v>44456</v>
      </c>
      <c r="F277" s="788">
        <v>44462</v>
      </c>
      <c r="G277" s="788">
        <f>F277+28</f>
        <v>44490</v>
      </c>
      <c r="H277" s="788" t="s">
        <v>916</v>
      </c>
    </row>
    <row r="278" spans="2:8">
      <c r="B278" s="788" t="s">
        <v>921</v>
      </c>
      <c r="C278" s="788" t="s">
        <v>138</v>
      </c>
      <c r="D278" s="791"/>
      <c r="E278" s="788">
        <f>F278-6</f>
        <v>44463</v>
      </c>
      <c r="F278" s="788">
        <v>44469</v>
      </c>
      <c r="G278" s="788">
        <f>F278+28</f>
        <v>44497</v>
      </c>
      <c r="H278" s="788" t="s">
        <v>916</v>
      </c>
    </row>
    <row r="279" spans="2:6">
      <c r="B279" s="813"/>
      <c r="C279" s="802"/>
      <c r="D279" s="799"/>
      <c r="E279" s="792"/>
      <c r="F279" s="792"/>
    </row>
    <row r="280" spans="1:1">
      <c r="A280" s="765" t="s">
        <v>175</v>
      </c>
    </row>
    <row r="281" spans="2:7">
      <c r="B281" s="780" t="s">
        <v>5</v>
      </c>
      <c r="C281" s="780" t="s">
        <v>6</v>
      </c>
      <c r="D281" s="781" t="s">
        <v>7</v>
      </c>
      <c r="E281" s="782" t="s">
        <v>803</v>
      </c>
      <c r="F281" s="782" t="s">
        <v>803</v>
      </c>
      <c r="G281" s="782" t="s">
        <v>175</v>
      </c>
    </row>
    <row r="282" spans="2:7">
      <c r="B282" s="783"/>
      <c r="C282" s="783"/>
      <c r="D282" s="784"/>
      <c r="E282" s="782" t="s">
        <v>805</v>
      </c>
      <c r="F282" s="782" t="s">
        <v>10</v>
      </c>
      <c r="G282" s="782" t="s">
        <v>11</v>
      </c>
    </row>
    <row r="283" spans="2:7">
      <c r="B283" s="788" t="s">
        <v>913</v>
      </c>
      <c r="C283" s="788" t="s">
        <v>914</v>
      </c>
      <c r="D283" s="785" t="s">
        <v>915</v>
      </c>
      <c r="E283" s="788">
        <f>F283-6</f>
        <v>44435</v>
      </c>
      <c r="F283" s="788">
        <v>44441</v>
      </c>
      <c r="G283" s="788">
        <f>F283+23</f>
        <v>44464</v>
      </c>
    </row>
    <row r="284" spans="2:7">
      <c r="B284" s="788" t="s">
        <v>917</v>
      </c>
      <c r="C284" s="788" t="s">
        <v>918</v>
      </c>
      <c r="D284" s="787"/>
      <c r="E284" s="788">
        <f>F284-6</f>
        <v>44442</v>
      </c>
      <c r="F284" s="788">
        <v>44448</v>
      </c>
      <c r="G284" s="788">
        <f>F284+23</f>
        <v>44471</v>
      </c>
    </row>
    <row r="285" spans="2:7">
      <c r="B285" s="788" t="s">
        <v>552</v>
      </c>
      <c r="C285" s="788"/>
      <c r="D285" s="787"/>
      <c r="E285" s="788">
        <f>F285-6</f>
        <v>44449</v>
      </c>
      <c r="F285" s="788">
        <f>F284+7</f>
        <v>44455</v>
      </c>
      <c r="G285" s="788">
        <f>F285+23</f>
        <v>44478</v>
      </c>
    </row>
    <row r="286" spans="2:7">
      <c r="B286" s="788" t="s">
        <v>919</v>
      </c>
      <c r="C286" s="788" t="s">
        <v>920</v>
      </c>
      <c r="D286" s="790"/>
      <c r="E286" s="788">
        <f>F286-6</f>
        <v>44456</v>
      </c>
      <c r="F286" s="788">
        <v>44462</v>
      </c>
      <c r="G286" s="788">
        <f>F286+23</f>
        <v>44485</v>
      </c>
    </row>
    <row r="287" spans="2:7">
      <c r="B287" s="788" t="s">
        <v>921</v>
      </c>
      <c r="C287" s="788" t="s">
        <v>138</v>
      </c>
      <c r="D287" s="791"/>
      <c r="E287" s="788">
        <f>F287-6</f>
        <v>44463</v>
      </c>
      <c r="F287" s="788">
        <v>44469</v>
      </c>
      <c r="G287" s="788">
        <f>F287+23</f>
        <v>44492</v>
      </c>
    </row>
    <row r="288" spans="2:7">
      <c r="B288" s="802"/>
      <c r="C288" s="802"/>
      <c r="D288" s="799"/>
      <c r="E288" s="792"/>
      <c r="F288" s="792"/>
      <c r="G288" s="792"/>
    </row>
    <row r="289" s="764" customFormat="1" spans="1:8">
      <c r="A289" s="800" t="s">
        <v>922</v>
      </c>
      <c r="B289" s="800"/>
      <c r="C289" s="800"/>
      <c r="D289" s="800"/>
      <c r="E289" s="800"/>
      <c r="F289" s="800"/>
      <c r="G289" s="800"/>
      <c r="H289" s="778"/>
    </row>
    <row r="290" spans="1:6">
      <c r="A290" s="765" t="s">
        <v>483</v>
      </c>
      <c r="F290" s="814"/>
    </row>
    <row r="291" spans="2:7">
      <c r="B291" s="780" t="s">
        <v>5</v>
      </c>
      <c r="C291" s="780" t="s">
        <v>6</v>
      </c>
      <c r="D291" s="781" t="s">
        <v>7</v>
      </c>
      <c r="E291" s="782" t="s">
        <v>803</v>
      </c>
      <c r="F291" s="782" t="s">
        <v>803</v>
      </c>
      <c r="G291" s="782" t="s">
        <v>483</v>
      </c>
    </row>
    <row r="292" spans="2:7">
      <c r="B292" s="783"/>
      <c r="C292" s="783"/>
      <c r="D292" s="784"/>
      <c r="E292" s="782" t="s">
        <v>805</v>
      </c>
      <c r="F292" s="782" t="s">
        <v>10</v>
      </c>
      <c r="G292" s="782" t="s">
        <v>11</v>
      </c>
    </row>
    <row r="293" spans="2:7">
      <c r="B293" s="788" t="s">
        <v>923</v>
      </c>
      <c r="C293" s="788" t="s">
        <v>337</v>
      </c>
      <c r="D293" s="791" t="s">
        <v>924</v>
      </c>
      <c r="E293" s="788">
        <f>F293-5</f>
        <v>44439</v>
      </c>
      <c r="F293" s="788">
        <v>44444</v>
      </c>
      <c r="G293" s="788">
        <f>F293+4</f>
        <v>44448</v>
      </c>
    </row>
    <row r="294" spans="2:7">
      <c r="B294" s="788" t="s">
        <v>925</v>
      </c>
      <c r="C294" s="788" t="s">
        <v>338</v>
      </c>
      <c r="D294" s="791"/>
      <c r="E294" s="788">
        <f t="shared" ref="E294:F297" si="48">E293+7</f>
        <v>44446</v>
      </c>
      <c r="F294" s="788">
        <f t="shared" si="48"/>
        <v>44451</v>
      </c>
      <c r="G294" s="788">
        <f>F294+4</f>
        <v>44455</v>
      </c>
    </row>
    <row r="295" spans="2:7">
      <c r="B295" s="788" t="s">
        <v>926</v>
      </c>
      <c r="C295" s="788" t="s">
        <v>339</v>
      </c>
      <c r="D295" s="791"/>
      <c r="E295" s="788">
        <f t="shared" si="48"/>
        <v>44453</v>
      </c>
      <c r="F295" s="788">
        <f t="shared" si="48"/>
        <v>44458</v>
      </c>
      <c r="G295" s="788">
        <f>F295+4</f>
        <v>44462</v>
      </c>
    </row>
    <row r="296" spans="2:7">
      <c r="B296" s="788" t="s">
        <v>923</v>
      </c>
      <c r="C296" s="788" t="s">
        <v>340</v>
      </c>
      <c r="D296" s="791"/>
      <c r="E296" s="788">
        <f t="shared" si="48"/>
        <v>44460</v>
      </c>
      <c r="F296" s="788">
        <f t="shared" si="48"/>
        <v>44465</v>
      </c>
      <c r="G296" s="788">
        <f>F296+4</f>
        <v>44469</v>
      </c>
    </row>
    <row r="297" spans="2:7">
      <c r="B297" s="788" t="s">
        <v>925</v>
      </c>
      <c r="C297" s="788" t="s">
        <v>473</v>
      </c>
      <c r="D297" s="791"/>
      <c r="E297" s="788">
        <f t="shared" si="48"/>
        <v>44467</v>
      </c>
      <c r="F297" s="788">
        <f t="shared" si="48"/>
        <v>44472</v>
      </c>
      <c r="G297" s="788">
        <f>F297+4</f>
        <v>44476</v>
      </c>
    </row>
    <row r="298" spans="6:6">
      <c r="F298" s="814"/>
    </row>
    <row r="299" spans="2:7">
      <c r="B299" s="780" t="s">
        <v>5</v>
      </c>
      <c r="C299" s="780" t="s">
        <v>6</v>
      </c>
      <c r="D299" s="781" t="s">
        <v>7</v>
      </c>
      <c r="E299" s="782" t="s">
        <v>803</v>
      </c>
      <c r="F299" s="782" t="s">
        <v>803</v>
      </c>
      <c r="G299" s="782" t="s">
        <v>483</v>
      </c>
    </row>
    <row r="300" spans="2:7">
      <c r="B300" s="783"/>
      <c r="C300" s="783"/>
      <c r="D300" s="784"/>
      <c r="E300" s="782" t="s">
        <v>805</v>
      </c>
      <c r="F300" s="782" t="s">
        <v>10</v>
      </c>
      <c r="G300" s="782" t="s">
        <v>11</v>
      </c>
    </row>
    <row r="301" spans="2:7">
      <c r="B301" s="783" t="s">
        <v>927</v>
      </c>
      <c r="C301" s="783" t="s">
        <v>440</v>
      </c>
      <c r="D301" s="815" t="s">
        <v>928</v>
      </c>
      <c r="E301" s="788">
        <f>F301-3</f>
        <v>44439</v>
      </c>
      <c r="F301" s="788">
        <v>44442</v>
      </c>
      <c r="G301" s="788">
        <f>F301+3</f>
        <v>44445</v>
      </c>
    </row>
    <row r="302" spans="2:7">
      <c r="B302" s="783" t="s">
        <v>929</v>
      </c>
      <c r="C302" s="783" t="s">
        <v>440</v>
      </c>
      <c r="D302" s="816"/>
      <c r="E302" s="788">
        <f>F302-3</f>
        <v>44446</v>
      </c>
      <c r="F302" s="788">
        <v>44449</v>
      </c>
      <c r="G302" s="788">
        <f>F302+3</f>
        <v>44452</v>
      </c>
    </row>
    <row r="303" spans="2:7">
      <c r="B303" s="783" t="s">
        <v>930</v>
      </c>
      <c r="C303" s="783" t="s">
        <v>931</v>
      </c>
      <c r="D303" s="816"/>
      <c r="E303" s="788">
        <f>F303-3</f>
        <v>44453</v>
      </c>
      <c r="F303" s="788">
        <v>44456</v>
      </c>
      <c r="G303" s="788">
        <f>F303+3</f>
        <v>44459</v>
      </c>
    </row>
    <row r="304" spans="2:7">
      <c r="B304" s="783" t="s">
        <v>325</v>
      </c>
      <c r="C304" s="783" t="s">
        <v>440</v>
      </c>
      <c r="D304" s="816"/>
      <c r="E304" s="788">
        <f>F304-3</f>
        <v>44460</v>
      </c>
      <c r="F304" s="788">
        <v>44463</v>
      </c>
      <c r="G304" s="788">
        <f>F304+3</f>
        <v>44466</v>
      </c>
    </row>
    <row r="305" spans="2:7">
      <c r="B305" s="783" t="s">
        <v>322</v>
      </c>
      <c r="C305" s="783" t="s">
        <v>932</v>
      </c>
      <c r="D305" s="817"/>
      <c r="E305" s="788">
        <f>F305-3</f>
        <v>44467</v>
      </c>
      <c r="F305" s="788">
        <v>44470</v>
      </c>
      <c r="G305" s="788">
        <f>F305+3</f>
        <v>44473</v>
      </c>
    </row>
    <row r="306" spans="2:3">
      <c r="B306" s="766"/>
      <c r="C306" s="766"/>
    </row>
    <row r="307" spans="2:7">
      <c r="B307" s="780" t="s">
        <v>5</v>
      </c>
      <c r="C307" s="780" t="s">
        <v>6</v>
      </c>
      <c r="D307" s="781" t="s">
        <v>7</v>
      </c>
      <c r="E307" s="782" t="s">
        <v>803</v>
      </c>
      <c r="F307" s="782" t="s">
        <v>803</v>
      </c>
      <c r="G307" s="782" t="s">
        <v>483</v>
      </c>
    </row>
    <row r="308" spans="2:7">
      <c r="B308" s="783"/>
      <c r="C308" s="783"/>
      <c r="D308" s="784"/>
      <c r="E308" s="782" t="s">
        <v>805</v>
      </c>
      <c r="F308" s="782" t="s">
        <v>10</v>
      </c>
      <c r="G308" s="782" t="s">
        <v>11</v>
      </c>
    </row>
    <row r="309" spans="2:7">
      <c r="B309" s="783" t="s">
        <v>442</v>
      </c>
      <c r="C309" s="783" t="s">
        <v>326</v>
      </c>
      <c r="D309" s="791" t="s">
        <v>933</v>
      </c>
      <c r="E309" s="788">
        <f>F309-3</f>
        <v>44441</v>
      </c>
      <c r="F309" s="788">
        <v>44444</v>
      </c>
      <c r="G309" s="788">
        <f>F309+3</f>
        <v>44447</v>
      </c>
    </row>
    <row r="310" spans="2:7">
      <c r="B310" s="783" t="s">
        <v>934</v>
      </c>
      <c r="C310" s="783" t="s">
        <v>326</v>
      </c>
      <c r="D310" s="791"/>
      <c r="E310" s="788">
        <f>F310-3</f>
        <v>44448</v>
      </c>
      <c r="F310" s="788">
        <v>44451</v>
      </c>
      <c r="G310" s="788">
        <f>F310+3</f>
        <v>44454</v>
      </c>
    </row>
    <row r="311" spans="2:7">
      <c r="B311" s="783" t="s">
        <v>935</v>
      </c>
      <c r="C311" s="783" t="s">
        <v>328</v>
      </c>
      <c r="D311" s="791"/>
      <c r="E311" s="788">
        <f>F311-3</f>
        <v>44455</v>
      </c>
      <c r="F311" s="788">
        <v>44458</v>
      </c>
      <c r="G311" s="788">
        <f>F311+3</f>
        <v>44461</v>
      </c>
    </row>
    <row r="312" spans="2:7">
      <c r="B312" s="783" t="s">
        <v>936</v>
      </c>
      <c r="C312" s="783" t="s">
        <v>404</v>
      </c>
      <c r="D312" s="791"/>
      <c r="E312" s="788">
        <f>F312-3</f>
        <v>44462</v>
      </c>
      <c r="F312" s="788">
        <v>44465</v>
      </c>
      <c r="G312" s="788">
        <f>F312+3</f>
        <v>44468</v>
      </c>
    </row>
    <row r="313" spans="2:7">
      <c r="B313" s="783" t="s">
        <v>937</v>
      </c>
      <c r="C313" s="783" t="s">
        <v>328</v>
      </c>
      <c r="D313" s="791"/>
      <c r="E313" s="788">
        <f>F313-3</f>
        <v>44469</v>
      </c>
      <c r="F313" s="788">
        <v>44472</v>
      </c>
      <c r="G313" s="788">
        <f>F313+3</f>
        <v>44475</v>
      </c>
    </row>
    <row r="314" spans="2:3">
      <c r="B314" s="766"/>
      <c r="C314" s="766"/>
    </row>
    <row r="315" spans="1:7">
      <c r="A315" s="765" t="s">
        <v>938</v>
      </c>
      <c r="B315" s="765"/>
      <c r="C315" s="765"/>
      <c r="E315" s="792"/>
      <c r="F315" s="792"/>
      <c r="G315" s="792"/>
    </row>
    <row r="316" spans="2:7">
      <c r="B316" s="780" t="s">
        <v>5</v>
      </c>
      <c r="C316" s="780" t="s">
        <v>6</v>
      </c>
      <c r="D316" s="781" t="s">
        <v>7</v>
      </c>
      <c r="E316" s="782" t="s">
        <v>803</v>
      </c>
      <c r="F316" s="782" t="s">
        <v>803</v>
      </c>
      <c r="G316" s="782" t="s">
        <v>475</v>
      </c>
    </row>
    <row r="317" spans="2:7">
      <c r="B317" s="783"/>
      <c r="C317" s="783"/>
      <c r="D317" s="784"/>
      <c r="E317" s="782" t="s">
        <v>805</v>
      </c>
      <c r="F317" s="782" t="s">
        <v>10</v>
      </c>
      <c r="G317" s="782" t="s">
        <v>11</v>
      </c>
    </row>
    <row r="318" spans="2:7">
      <c r="B318" s="818" t="s">
        <v>939</v>
      </c>
      <c r="C318" s="818" t="s">
        <v>940</v>
      </c>
      <c r="D318" s="791" t="s">
        <v>941</v>
      </c>
      <c r="E318" s="788">
        <f>F318-3</f>
        <v>44438</v>
      </c>
      <c r="F318" s="788">
        <v>44441</v>
      </c>
      <c r="G318" s="788">
        <f>F318+2</f>
        <v>44443</v>
      </c>
    </row>
    <row r="319" spans="2:7">
      <c r="B319" s="818" t="s">
        <v>939</v>
      </c>
      <c r="C319" s="818" t="s">
        <v>942</v>
      </c>
      <c r="D319" s="791"/>
      <c r="E319" s="788">
        <f t="shared" ref="E319:F322" si="49">E318+7</f>
        <v>44445</v>
      </c>
      <c r="F319" s="788">
        <f t="shared" si="49"/>
        <v>44448</v>
      </c>
      <c r="G319" s="788">
        <f>F319+2</f>
        <v>44450</v>
      </c>
    </row>
    <row r="320" spans="2:7">
      <c r="B320" s="818" t="s">
        <v>939</v>
      </c>
      <c r="C320" s="818" t="s">
        <v>943</v>
      </c>
      <c r="D320" s="791"/>
      <c r="E320" s="788">
        <f t="shared" si="49"/>
        <v>44452</v>
      </c>
      <c r="F320" s="788">
        <f t="shared" si="49"/>
        <v>44455</v>
      </c>
      <c r="G320" s="788">
        <f>F320+2</f>
        <v>44457</v>
      </c>
    </row>
    <row r="321" spans="2:7">
      <c r="B321" s="818" t="s">
        <v>939</v>
      </c>
      <c r="C321" s="818" t="s">
        <v>334</v>
      </c>
      <c r="D321" s="791"/>
      <c r="E321" s="788">
        <f t="shared" si="49"/>
        <v>44459</v>
      </c>
      <c r="F321" s="788">
        <f t="shared" si="49"/>
        <v>44462</v>
      </c>
      <c r="G321" s="788">
        <f>F321+2</f>
        <v>44464</v>
      </c>
    </row>
    <row r="322" spans="2:7">
      <c r="B322" s="818" t="s">
        <v>939</v>
      </c>
      <c r="C322" s="818" t="s">
        <v>337</v>
      </c>
      <c r="D322" s="791"/>
      <c r="E322" s="788">
        <f t="shared" si="49"/>
        <v>44466</v>
      </c>
      <c r="F322" s="788">
        <f t="shared" si="49"/>
        <v>44469</v>
      </c>
      <c r="G322" s="788">
        <f>F322+2</f>
        <v>44471</v>
      </c>
    </row>
    <row r="323" spans="2:7">
      <c r="B323" s="819"/>
      <c r="C323" s="819"/>
      <c r="E323" s="792"/>
      <c r="F323" s="792"/>
      <c r="G323" s="792"/>
    </row>
    <row r="324" spans="2:7">
      <c r="B324" s="780" t="s">
        <v>5</v>
      </c>
      <c r="C324" s="780" t="s">
        <v>6</v>
      </c>
      <c r="D324" s="781" t="s">
        <v>7</v>
      </c>
      <c r="E324" s="782" t="s">
        <v>803</v>
      </c>
      <c r="F324" s="782" t="s">
        <v>803</v>
      </c>
      <c r="G324" s="782" t="s">
        <v>475</v>
      </c>
    </row>
    <row r="325" spans="2:7">
      <c r="B325" s="783"/>
      <c r="C325" s="783"/>
      <c r="D325" s="784"/>
      <c r="E325" s="782" t="s">
        <v>805</v>
      </c>
      <c r="F325" s="782" t="s">
        <v>10</v>
      </c>
      <c r="G325" s="782" t="s">
        <v>11</v>
      </c>
    </row>
    <row r="326" spans="2:7">
      <c r="B326" s="818" t="s">
        <v>944</v>
      </c>
      <c r="C326" s="783" t="s">
        <v>338</v>
      </c>
      <c r="D326" s="791" t="s">
        <v>945</v>
      </c>
      <c r="E326" s="788">
        <f>F326-3</f>
        <v>44441</v>
      </c>
      <c r="F326" s="788">
        <v>44444</v>
      </c>
      <c r="G326" s="788">
        <f>F326+3</f>
        <v>44447</v>
      </c>
    </row>
    <row r="327" spans="2:7">
      <c r="B327" s="818" t="s">
        <v>944</v>
      </c>
      <c r="C327" s="783" t="s">
        <v>339</v>
      </c>
      <c r="D327" s="791"/>
      <c r="E327" s="788">
        <f t="shared" ref="E327:F330" si="50">E326+7</f>
        <v>44448</v>
      </c>
      <c r="F327" s="788">
        <f t="shared" si="50"/>
        <v>44451</v>
      </c>
      <c r="G327" s="788">
        <f>F327+3</f>
        <v>44454</v>
      </c>
    </row>
    <row r="328" spans="2:7">
      <c r="B328" s="818" t="s">
        <v>944</v>
      </c>
      <c r="C328" s="783" t="s">
        <v>340</v>
      </c>
      <c r="D328" s="791"/>
      <c r="E328" s="788">
        <f t="shared" si="50"/>
        <v>44455</v>
      </c>
      <c r="F328" s="788">
        <f t="shared" si="50"/>
        <v>44458</v>
      </c>
      <c r="G328" s="788">
        <f>F328+3</f>
        <v>44461</v>
      </c>
    </row>
    <row r="329" spans="2:7">
      <c r="B329" s="818" t="s">
        <v>944</v>
      </c>
      <c r="C329" s="783" t="s">
        <v>473</v>
      </c>
      <c r="D329" s="791"/>
      <c r="E329" s="788">
        <f t="shared" si="50"/>
        <v>44462</v>
      </c>
      <c r="F329" s="788">
        <f t="shared" si="50"/>
        <v>44465</v>
      </c>
      <c r="G329" s="788">
        <f>F329+3</f>
        <v>44468</v>
      </c>
    </row>
    <row r="330" spans="2:7">
      <c r="B330" s="818" t="s">
        <v>944</v>
      </c>
      <c r="C330" s="783" t="s">
        <v>946</v>
      </c>
      <c r="D330" s="791"/>
      <c r="E330" s="788">
        <f t="shared" si="50"/>
        <v>44469</v>
      </c>
      <c r="F330" s="788">
        <f t="shared" si="50"/>
        <v>44472</v>
      </c>
      <c r="G330" s="788">
        <f>F330+3</f>
        <v>44475</v>
      </c>
    </row>
    <row r="331" spans="2:3">
      <c r="B331" s="766"/>
      <c r="C331" s="766"/>
    </row>
    <row r="332" spans="1:8">
      <c r="A332" s="800" t="s">
        <v>279</v>
      </c>
      <c r="B332" s="800"/>
      <c r="C332" s="800"/>
      <c r="D332" s="800"/>
      <c r="E332" s="800"/>
      <c r="F332" s="800"/>
      <c r="G332" s="800"/>
      <c r="H332" s="778"/>
    </row>
    <row r="333" spans="1:1">
      <c r="A333" s="765" t="s">
        <v>947</v>
      </c>
    </row>
    <row r="334" spans="2:7">
      <c r="B334" s="780" t="s">
        <v>5</v>
      </c>
      <c r="C334" s="780" t="s">
        <v>6</v>
      </c>
      <c r="D334" s="781" t="s">
        <v>7</v>
      </c>
      <c r="E334" s="782" t="s">
        <v>803</v>
      </c>
      <c r="F334" s="782" t="s">
        <v>803</v>
      </c>
      <c r="G334" s="782" t="s">
        <v>386</v>
      </c>
    </row>
    <row r="335" spans="2:7">
      <c r="B335" s="783"/>
      <c r="C335" s="783"/>
      <c r="D335" s="784"/>
      <c r="E335" s="782" t="s">
        <v>805</v>
      </c>
      <c r="F335" s="782" t="s">
        <v>10</v>
      </c>
      <c r="G335" s="782" t="s">
        <v>11</v>
      </c>
    </row>
    <row r="336" spans="2:7">
      <c r="B336" s="818" t="s">
        <v>948</v>
      </c>
      <c r="C336" s="818" t="s">
        <v>949</v>
      </c>
      <c r="D336" s="791" t="s">
        <v>950</v>
      </c>
      <c r="E336" s="788">
        <f>F336-3</f>
        <v>44438</v>
      </c>
      <c r="F336" s="788">
        <v>44441</v>
      </c>
      <c r="G336" s="788">
        <f>F336+10</f>
        <v>44451</v>
      </c>
    </row>
    <row r="337" spans="2:7">
      <c r="B337" s="818" t="s">
        <v>951</v>
      </c>
      <c r="C337" s="818" t="s">
        <v>952</v>
      </c>
      <c r="D337" s="791"/>
      <c r="E337" s="788">
        <f>E336+7</f>
        <v>44445</v>
      </c>
      <c r="F337" s="788">
        <v>44448</v>
      </c>
      <c r="G337" s="788">
        <f>F337+10</f>
        <v>44458</v>
      </c>
    </row>
    <row r="338" spans="2:7">
      <c r="B338" s="818" t="s">
        <v>953</v>
      </c>
      <c r="C338" s="818" t="s">
        <v>286</v>
      </c>
      <c r="D338" s="791"/>
      <c r="E338" s="788">
        <f>E337+7</f>
        <v>44452</v>
      </c>
      <c r="F338" s="788">
        <v>44455</v>
      </c>
      <c r="G338" s="788">
        <f>F338+10</f>
        <v>44465</v>
      </c>
    </row>
    <row r="339" spans="2:7">
      <c r="B339" s="818" t="s">
        <v>954</v>
      </c>
      <c r="C339" s="818" t="s">
        <v>955</v>
      </c>
      <c r="D339" s="791"/>
      <c r="E339" s="788">
        <f>E338+7</f>
        <v>44459</v>
      </c>
      <c r="F339" s="788">
        <v>44462</v>
      </c>
      <c r="G339" s="788">
        <f>F339+10</f>
        <v>44472</v>
      </c>
    </row>
    <row r="340" spans="2:7">
      <c r="B340" s="818" t="s">
        <v>948</v>
      </c>
      <c r="C340" s="818" t="s">
        <v>956</v>
      </c>
      <c r="D340" s="791"/>
      <c r="E340" s="788">
        <f>E339+7</f>
        <v>44466</v>
      </c>
      <c r="F340" s="788">
        <v>44469</v>
      </c>
      <c r="G340" s="788">
        <f>F340+10</f>
        <v>44479</v>
      </c>
    </row>
    <row r="341" spans="2:3">
      <c r="B341" s="766"/>
      <c r="C341" s="766"/>
    </row>
    <row r="342" spans="2:7">
      <c r="B342" s="780" t="s">
        <v>5</v>
      </c>
      <c r="C342" s="780" t="s">
        <v>6</v>
      </c>
      <c r="D342" s="781" t="s">
        <v>7</v>
      </c>
      <c r="E342" s="782" t="s">
        <v>803</v>
      </c>
      <c r="F342" s="782" t="s">
        <v>803</v>
      </c>
      <c r="G342" s="782" t="s">
        <v>386</v>
      </c>
    </row>
    <row r="343" spans="2:7">
      <c r="B343" s="783"/>
      <c r="C343" s="783"/>
      <c r="D343" s="784"/>
      <c r="E343" s="782" t="s">
        <v>805</v>
      </c>
      <c r="F343" s="782" t="s">
        <v>10</v>
      </c>
      <c r="G343" s="782" t="s">
        <v>11</v>
      </c>
    </row>
    <row r="344" spans="2:7">
      <c r="B344" s="818" t="s">
        <v>957</v>
      </c>
      <c r="C344" s="818" t="s">
        <v>286</v>
      </c>
      <c r="D344" s="791" t="s">
        <v>958</v>
      </c>
      <c r="E344" s="788">
        <f>F344-3</f>
        <v>44440</v>
      </c>
      <c r="F344" s="788">
        <v>44443</v>
      </c>
      <c r="G344" s="788">
        <f>F344+7</f>
        <v>44450</v>
      </c>
    </row>
    <row r="345" spans="2:7">
      <c r="B345" s="818"/>
      <c r="C345" s="818"/>
      <c r="D345" s="791"/>
      <c r="E345" s="788">
        <f>E344+7</f>
        <v>44447</v>
      </c>
      <c r="F345" s="788">
        <v>44450</v>
      </c>
      <c r="G345" s="788">
        <f>F345+7</f>
        <v>44457</v>
      </c>
    </row>
    <row r="346" spans="2:7">
      <c r="B346" s="818" t="s">
        <v>959</v>
      </c>
      <c r="C346" s="818" t="s">
        <v>286</v>
      </c>
      <c r="D346" s="791"/>
      <c r="E346" s="788">
        <f>E345+7</f>
        <v>44454</v>
      </c>
      <c r="F346" s="788">
        <v>44457</v>
      </c>
      <c r="G346" s="788">
        <f>F346+7</f>
        <v>44464</v>
      </c>
    </row>
    <row r="347" spans="2:7">
      <c r="B347" s="818" t="s">
        <v>960</v>
      </c>
      <c r="C347" s="818" t="s">
        <v>286</v>
      </c>
      <c r="D347" s="791"/>
      <c r="E347" s="788">
        <f>E346+7</f>
        <v>44461</v>
      </c>
      <c r="F347" s="788">
        <v>44464</v>
      </c>
      <c r="G347" s="788">
        <f>F347+7</f>
        <v>44471</v>
      </c>
    </row>
    <row r="348" spans="2:7">
      <c r="B348" s="818" t="s">
        <v>957</v>
      </c>
      <c r="C348" s="818" t="s">
        <v>284</v>
      </c>
      <c r="D348" s="791"/>
      <c r="E348" s="788">
        <f>E347+7</f>
        <v>44468</v>
      </c>
      <c r="F348" s="788">
        <v>44471</v>
      </c>
      <c r="G348" s="788">
        <f>F348+7</f>
        <v>44478</v>
      </c>
    </row>
    <row r="349" ht="15" spans="2:3">
      <c r="B349" s="820"/>
      <c r="C349" s="821"/>
    </row>
    <row r="350" spans="1:7">
      <c r="A350" s="765" t="s">
        <v>961</v>
      </c>
      <c r="B350" s="777"/>
      <c r="C350" s="777"/>
      <c r="D350" s="777"/>
      <c r="E350" s="777"/>
      <c r="F350" s="765"/>
      <c r="G350" s="765"/>
    </row>
    <row r="351" spans="1:7">
      <c r="A351" s="765"/>
      <c r="B351" s="780" t="s">
        <v>5</v>
      </c>
      <c r="C351" s="780" t="s">
        <v>6</v>
      </c>
      <c r="D351" s="781" t="s">
        <v>7</v>
      </c>
      <c r="E351" s="782" t="s">
        <v>803</v>
      </c>
      <c r="F351" s="782" t="s">
        <v>803</v>
      </c>
      <c r="G351" s="782" t="s">
        <v>962</v>
      </c>
    </row>
    <row r="352" ht="16.5" customHeight="1" spans="1:7">
      <c r="A352" s="765"/>
      <c r="B352" s="783"/>
      <c r="C352" s="783"/>
      <c r="D352" s="784"/>
      <c r="E352" s="782" t="s">
        <v>805</v>
      </c>
      <c r="F352" s="782" t="s">
        <v>10</v>
      </c>
      <c r="G352" s="782" t="s">
        <v>11</v>
      </c>
    </row>
    <row r="353" ht="16.5" customHeight="1" spans="1:7">
      <c r="A353" s="765"/>
      <c r="B353" s="818" t="s">
        <v>948</v>
      </c>
      <c r="C353" s="818" t="s">
        <v>949</v>
      </c>
      <c r="D353" s="791" t="s">
        <v>950</v>
      </c>
      <c r="E353" s="788">
        <f>F353-3</f>
        <v>44438</v>
      </c>
      <c r="F353" s="788">
        <v>44441</v>
      </c>
      <c r="G353" s="788">
        <f>F353+8</f>
        <v>44449</v>
      </c>
    </row>
    <row r="354" ht="16.5" customHeight="1" spans="1:7">
      <c r="A354" s="765"/>
      <c r="B354" s="818" t="s">
        <v>951</v>
      </c>
      <c r="C354" s="818" t="s">
        <v>952</v>
      </c>
      <c r="D354" s="791"/>
      <c r="E354" s="788">
        <f>E353+7</f>
        <v>44445</v>
      </c>
      <c r="F354" s="788">
        <v>44448</v>
      </c>
      <c r="G354" s="788">
        <f>F354+8</f>
        <v>44456</v>
      </c>
    </row>
    <row r="355" spans="1:7">
      <c r="A355" s="765"/>
      <c r="B355" s="818" t="s">
        <v>953</v>
      </c>
      <c r="C355" s="818" t="s">
        <v>286</v>
      </c>
      <c r="D355" s="791"/>
      <c r="E355" s="788">
        <f>E354+7</f>
        <v>44452</v>
      </c>
      <c r="F355" s="788">
        <v>44455</v>
      </c>
      <c r="G355" s="788">
        <f>F355+8</f>
        <v>44463</v>
      </c>
    </row>
    <row r="356" spans="1:7">
      <c r="A356" s="765"/>
      <c r="B356" s="818" t="s">
        <v>954</v>
      </c>
      <c r="C356" s="818" t="s">
        <v>955</v>
      </c>
      <c r="D356" s="791"/>
      <c r="E356" s="788">
        <f>E355+7</f>
        <v>44459</v>
      </c>
      <c r="F356" s="788">
        <v>44462</v>
      </c>
      <c r="G356" s="788">
        <f>F356+8</f>
        <v>44470</v>
      </c>
    </row>
    <row r="357" spans="1:7">
      <c r="A357" s="765"/>
      <c r="B357" s="818" t="s">
        <v>948</v>
      </c>
      <c r="C357" s="818" t="s">
        <v>956</v>
      </c>
      <c r="D357" s="791"/>
      <c r="E357" s="788">
        <f>E356+7</f>
        <v>44466</v>
      </c>
      <c r="F357" s="788">
        <v>44469</v>
      </c>
      <c r="G357" s="788">
        <f>F357+8</f>
        <v>44477</v>
      </c>
    </row>
    <row r="358" spans="1:3">
      <c r="A358" s="765"/>
      <c r="B358" s="766"/>
      <c r="C358" s="766"/>
    </row>
    <row r="359" spans="2:7">
      <c r="B359" s="780" t="s">
        <v>5</v>
      </c>
      <c r="C359" s="780" t="s">
        <v>6</v>
      </c>
      <c r="D359" s="781" t="s">
        <v>7</v>
      </c>
      <c r="E359" s="782" t="s">
        <v>803</v>
      </c>
      <c r="F359" s="782" t="s">
        <v>803</v>
      </c>
      <c r="G359" s="782" t="s">
        <v>962</v>
      </c>
    </row>
    <row r="360" ht="16.5" customHeight="1" spans="2:7">
      <c r="B360" s="783"/>
      <c r="C360" s="783"/>
      <c r="D360" s="784"/>
      <c r="E360" s="782" t="s">
        <v>805</v>
      </c>
      <c r="F360" s="782" t="s">
        <v>10</v>
      </c>
      <c r="G360" s="782" t="s">
        <v>11</v>
      </c>
    </row>
    <row r="361" ht="16.5" customHeight="1" spans="2:7">
      <c r="B361" s="818" t="s">
        <v>957</v>
      </c>
      <c r="C361" s="818" t="s">
        <v>286</v>
      </c>
      <c r="D361" s="791" t="s">
        <v>958</v>
      </c>
      <c r="E361" s="788">
        <f>F361-3</f>
        <v>44440</v>
      </c>
      <c r="F361" s="788">
        <v>44443</v>
      </c>
      <c r="G361" s="788">
        <f>F361+8</f>
        <v>44451</v>
      </c>
    </row>
    <row r="362" ht="16.5" customHeight="1" spans="2:7">
      <c r="B362" s="818"/>
      <c r="C362" s="818"/>
      <c r="D362" s="791"/>
      <c r="E362" s="788">
        <f>E361+7</f>
        <v>44447</v>
      </c>
      <c r="F362" s="788">
        <v>44450</v>
      </c>
      <c r="G362" s="788">
        <f>F362+8</f>
        <v>44458</v>
      </c>
    </row>
    <row r="363" ht="16.5" customHeight="1" spans="2:7">
      <c r="B363" s="818" t="s">
        <v>959</v>
      </c>
      <c r="C363" s="818" t="s">
        <v>286</v>
      </c>
      <c r="D363" s="791"/>
      <c r="E363" s="788">
        <f>E362+7</f>
        <v>44454</v>
      </c>
      <c r="F363" s="788">
        <v>44457</v>
      </c>
      <c r="G363" s="788">
        <f>F363+8</f>
        <v>44465</v>
      </c>
    </row>
    <row r="364" spans="2:7">
      <c r="B364" s="818" t="s">
        <v>960</v>
      </c>
      <c r="C364" s="818" t="s">
        <v>286</v>
      </c>
      <c r="D364" s="791"/>
      <c r="E364" s="788">
        <f>E363+7</f>
        <v>44461</v>
      </c>
      <c r="F364" s="788">
        <v>44464</v>
      </c>
      <c r="G364" s="788">
        <f>F364+8</f>
        <v>44472</v>
      </c>
    </row>
    <row r="365" spans="2:7">
      <c r="B365" s="818" t="s">
        <v>957</v>
      </c>
      <c r="C365" s="818" t="s">
        <v>284</v>
      </c>
      <c r="D365" s="791"/>
      <c r="E365" s="788">
        <f>E364+7</f>
        <v>44468</v>
      </c>
      <c r="F365" s="788">
        <v>44471</v>
      </c>
      <c r="G365" s="788">
        <f>F365+8</f>
        <v>44479</v>
      </c>
    </row>
    <row r="366" spans="2:7">
      <c r="B366" s="802"/>
      <c r="C366" s="802"/>
      <c r="D366" s="799"/>
      <c r="E366" s="792"/>
      <c r="F366" s="792"/>
      <c r="G366" s="792"/>
    </row>
    <row r="367" spans="1:7">
      <c r="A367" s="765" t="s">
        <v>280</v>
      </c>
      <c r="D367" s="799"/>
      <c r="E367" s="792"/>
      <c r="F367" s="792"/>
      <c r="G367" s="792"/>
    </row>
    <row r="368" spans="2:7">
      <c r="B368" s="780" t="s">
        <v>5</v>
      </c>
      <c r="C368" s="780" t="s">
        <v>6</v>
      </c>
      <c r="D368" s="781" t="s">
        <v>7</v>
      </c>
      <c r="E368" s="782" t="s">
        <v>803</v>
      </c>
      <c r="F368" s="782" t="s">
        <v>803</v>
      </c>
      <c r="G368" s="782" t="s">
        <v>280</v>
      </c>
    </row>
    <row r="369" spans="2:7">
      <c r="B369" s="783"/>
      <c r="C369" s="783"/>
      <c r="D369" s="784"/>
      <c r="E369" s="782" t="s">
        <v>805</v>
      </c>
      <c r="F369" s="782" t="s">
        <v>10</v>
      </c>
      <c r="G369" s="782" t="s">
        <v>11</v>
      </c>
    </row>
    <row r="370" spans="2:7">
      <c r="B370" s="818" t="s">
        <v>957</v>
      </c>
      <c r="C370" s="818" t="s">
        <v>286</v>
      </c>
      <c r="D370" s="791" t="s">
        <v>958</v>
      </c>
      <c r="E370" s="788">
        <f>F370-3</f>
        <v>44440</v>
      </c>
      <c r="F370" s="788">
        <v>44443</v>
      </c>
      <c r="G370" s="788">
        <f>F370+9</f>
        <v>44452</v>
      </c>
    </row>
    <row r="371" spans="2:7">
      <c r="B371" s="818"/>
      <c r="C371" s="818"/>
      <c r="D371" s="791"/>
      <c r="E371" s="788">
        <f>E370+7</f>
        <v>44447</v>
      </c>
      <c r="F371" s="788">
        <v>44450</v>
      </c>
      <c r="G371" s="788">
        <f>F371+9</f>
        <v>44459</v>
      </c>
    </row>
    <row r="372" ht="16.5" customHeight="1" spans="2:7">
      <c r="B372" s="818" t="s">
        <v>959</v>
      </c>
      <c r="C372" s="818" t="s">
        <v>286</v>
      </c>
      <c r="D372" s="791"/>
      <c r="E372" s="788">
        <f>E371+7</f>
        <v>44454</v>
      </c>
      <c r="F372" s="788">
        <v>44457</v>
      </c>
      <c r="G372" s="788">
        <f>F372+9</f>
        <v>44466</v>
      </c>
    </row>
    <row r="373" spans="2:7">
      <c r="B373" s="818" t="s">
        <v>960</v>
      </c>
      <c r="C373" s="818" t="s">
        <v>286</v>
      </c>
      <c r="D373" s="791"/>
      <c r="E373" s="788">
        <f>E372+7</f>
        <v>44461</v>
      </c>
      <c r="F373" s="788">
        <v>44464</v>
      </c>
      <c r="G373" s="788">
        <f>F373+9</f>
        <v>44473</v>
      </c>
    </row>
    <row r="374" spans="2:7">
      <c r="B374" s="818" t="s">
        <v>957</v>
      </c>
      <c r="C374" s="818" t="s">
        <v>284</v>
      </c>
      <c r="D374" s="791"/>
      <c r="E374" s="788">
        <f>E373+7</f>
        <v>44468</v>
      </c>
      <c r="F374" s="788">
        <v>44471</v>
      </c>
      <c r="G374" s="788">
        <f>F374+9</f>
        <v>44480</v>
      </c>
    </row>
    <row r="375" spans="2:7">
      <c r="B375" s="798"/>
      <c r="C375" s="798"/>
      <c r="D375" s="799"/>
      <c r="E375" s="792"/>
      <c r="F375" s="792"/>
      <c r="G375" s="822"/>
    </row>
    <row r="376" spans="1:2">
      <c r="A376" s="765" t="s">
        <v>342</v>
      </c>
      <c r="B376" s="766"/>
    </row>
    <row r="377" spans="2:7">
      <c r="B377" s="780" t="s">
        <v>5</v>
      </c>
      <c r="C377" s="780" t="s">
        <v>6</v>
      </c>
      <c r="D377" s="781" t="s">
        <v>7</v>
      </c>
      <c r="E377" s="782" t="s">
        <v>803</v>
      </c>
      <c r="F377" s="782" t="s">
        <v>803</v>
      </c>
      <c r="G377" s="782" t="s">
        <v>963</v>
      </c>
    </row>
    <row r="378" spans="2:7">
      <c r="B378" s="783"/>
      <c r="C378" s="783"/>
      <c r="D378" s="784"/>
      <c r="E378" s="782" t="s">
        <v>805</v>
      </c>
      <c r="F378" s="782" t="s">
        <v>10</v>
      </c>
      <c r="G378" s="782" t="s">
        <v>11</v>
      </c>
    </row>
    <row r="379" spans="2:7">
      <c r="B379" s="818" t="s">
        <v>964</v>
      </c>
      <c r="C379" s="818" t="s">
        <v>965</v>
      </c>
      <c r="D379" s="791" t="s">
        <v>966</v>
      </c>
      <c r="E379" s="788">
        <f>F379-5</f>
        <v>44435</v>
      </c>
      <c r="F379" s="788">
        <v>44440</v>
      </c>
      <c r="G379" s="788">
        <f>F379+11</f>
        <v>44451</v>
      </c>
    </row>
    <row r="380" spans="2:7">
      <c r="B380" s="818" t="s">
        <v>967</v>
      </c>
      <c r="C380" s="818" t="s">
        <v>286</v>
      </c>
      <c r="D380" s="791"/>
      <c r="E380" s="788">
        <f>E379+7</f>
        <v>44442</v>
      </c>
      <c r="F380" s="788">
        <v>44447</v>
      </c>
      <c r="G380" s="788">
        <f>F380+11</f>
        <v>44458</v>
      </c>
    </row>
    <row r="381" spans="2:7">
      <c r="B381" s="818" t="s">
        <v>968</v>
      </c>
      <c r="C381" s="818" t="s">
        <v>328</v>
      </c>
      <c r="D381" s="791"/>
      <c r="E381" s="788">
        <f>E380+7</f>
        <v>44449</v>
      </c>
      <c r="F381" s="788">
        <v>44454</v>
      </c>
      <c r="G381" s="788">
        <f>F381+11</f>
        <v>44465</v>
      </c>
    </row>
    <row r="382" spans="2:7">
      <c r="B382" s="818" t="s">
        <v>969</v>
      </c>
      <c r="C382" s="818" t="s">
        <v>956</v>
      </c>
      <c r="D382" s="791"/>
      <c r="E382" s="788">
        <f>E381+7</f>
        <v>44456</v>
      </c>
      <c r="F382" s="788">
        <v>44461</v>
      </c>
      <c r="G382" s="788">
        <f>F382+11</f>
        <v>44472</v>
      </c>
    </row>
    <row r="383" spans="2:7">
      <c r="B383" s="818" t="s">
        <v>964</v>
      </c>
      <c r="C383" s="818" t="s">
        <v>286</v>
      </c>
      <c r="D383" s="791"/>
      <c r="E383" s="788">
        <f>E382+7</f>
        <v>44463</v>
      </c>
      <c r="F383" s="788">
        <v>44468</v>
      </c>
      <c r="G383" s="788">
        <f>F383+11</f>
        <v>44479</v>
      </c>
    </row>
    <row r="384" spans="2:3">
      <c r="B384" s="766"/>
      <c r="C384" s="766"/>
    </row>
    <row r="385" spans="2:7">
      <c r="B385" s="780" t="s">
        <v>5</v>
      </c>
      <c r="C385" s="780" t="s">
        <v>6</v>
      </c>
      <c r="D385" s="781" t="s">
        <v>7</v>
      </c>
      <c r="E385" s="782" t="s">
        <v>803</v>
      </c>
      <c r="F385" s="782" t="s">
        <v>803</v>
      </c>
      <c r="G385" s="782" t="s">
        <v>963</v>
      </c>
    </row>
    <row r="386" spans="2:7">
      <c r="B386" s="783"/>
      <c r="C386" s="783"/>
      <c r="D386" s="784"/>
      <c r="E386" s="782" t="s">
        <v>805</v>
      </c>
      <c r="F386" s="782" t="s">
        <v>10</v>
      </c>
      <c r="G386" s="782" t="s">
        <v>11</v>
      </c>
    </row>
    <row r="387" spans="2:7">
      <c r="B387" s="818"/>
      <c r="C387" s="818"/>
      <c r="D387" s="791" t="s">
        <v>970</v>
      </c>
      <c r="E387" s="788">
        <f>F387-4</f>
        <v>44433</v>
      </c>
      <c r="F387" s="788">
        <v>44437</v>
      </c>
      <c r="G387" s="788">
        <f>F387+8</f>
        <v>44445</v>
      </c>
    </row>
    <row r="388" spans="2:7">
      <c r="B388" s="818" t="s">
        <v>971</v>
      </c>
      <c r="C388" s="818" t="s">
        <v>286</v>
      </c>
      <c r="D388" s="791"/>
      <c r="E388" s="788">
        <f>F388-4</f>
        <v>44440</v>
      </c>
      <c r="F388" s="788">
        <v>44444</v>
      </c>
      <c r="G388" s="788">
        <f>F388+8</f>
        <v>44452</v>
      </c>
    </row>
    <row r="389" spans="2:7">
      <c r="B389" s="818" t="s">
        <v>972</v>
      </c>
      <c r="C389" s="818" t="s">
        <v>284</v>
      </c>
      <c r="D389" s="791"/>
      <c r="E389" s="788">
        <f>E388+7</f>
        <v>44447</v>
      </c>
      <c r="F389" s="788">
        <v>44451</v>
      </c>
      <c r="G389" s="788">
        <f>F389+8</f>
        <v>44459</v>
      </c>
    </row>
    <row r="390" spans="2:7">
      <c r="B390" s="818" t="s">
        <v>973</v>
      </c>
      <c r="C390" s="818" t="s">
        <v>286</v>
      </c>
      <c r="D390" s="791"/>
      <c r="E390" s="788">
        <f>E389+7</f>
        <v>44454</v>
      </c>
      <c r="F390" s="788">
        <v>44458</v>
      </c>
      <c r="G390" s="788">
        <f>F390+8</f>
        <v>44466</v>
      </c>
    </row>
    <row r="391" spans="2:7">
      <c r="B391" s="818" t="s">
        <v>974</v>
      </c>
      <c r="C391" s="818" t="s">
        <v>975</v>
      </c>
      <c r="D391" s="791"/>
      <c r="E391" s="788">
        <f>E390+7</f>
        <v>44461</v>
      </c>
      <c r="F391" s="788">
        <v>44465</v>
      </c>
      <c r="G391" s="788">
        <f>F391+8</f>
        <v>44473</v>
      </c>
    </row>
    <row r="392" ht="15" spans="2:7">
      <c r="B392" s="820"/>
      <c r="C392" s="821"/>
      <c r="D392" s="799"/>
      <c r="E392" s="792"/>
      <c r="F392" s="792"/>
      <c r="G392" s="792"/>
    </row>
    <row r="393" spans="1:3">
      <c r="A393" s="765" t="s">
        <v>355</v>
      </c>
      <c r="B393" s="766"/>
      <c r="C393" s="766"/>
    </row>
    <row r="394" spans="2:7">
      <c r="B394" s="780" t="s">
        <v>5</v>
      </c>
      <c r="C394" s="780" t="s">
        <v>6</v>
      </c>
      <c r="D394" s="781" t="s">
        <v>7</v>
      </c>
      <c r="E394" s="782" t="s">
        <v>803</v>
      </c>
      <c r="F394" s="782" t="s">
        <v>803</v>
      </c>
      <c r="G394" s="782" t="s">
        <v>976</v>
      </c>
    </row>
    <row r="395" spans="2:7">
      <c r="B395" s="783"/>
      <c r="C395" s="783"/>
      <c r="D395" s="784"/>
      <c r="E395" s="782" t="s">
        <v>805</v>
      </c>
      <c r="F395" s="782" t="s">
        <v>10</v>
      </c>
      <c r="G395" s="782" t="s">
        <v>11</v>
      </c>
    </row>
    <row r="396" spans="2:7">
      <c r="B396" s="818"/>
      <c r="C396" s="818"/>
      <c r="D396" s="791" t="s">
        <v>970</v>
      </c>
      <c r="E396" s="788">
        <f>F396-4</f>
        <v>44433</v>
      </c>
      <c r="F396" s="788">
        <v>44437</v>
      </c>
      <c r="G396" s="788">
        <f>F396+11</f>
        <v>44448</v>
      </c>
    </row>
    <row r="397" spans="2:7">
      <c r="B397" s="818" t="s">
        <v>971</v>
      </c>
      <c r="C397" s="818" t="s">
        <v>286</v>
      </c>
      <c r="D397" s="791"/>
      <c r="E397" s="788">
        <f>F397-4</f>
        <v>44440</v>
      </c>
      <c r="F397" s="788">
        <v>44444</v>
      </c>
      <c r="G397" s="788">
        <f>F397+11</f>
        <v>44455</v>
      </c>
    </row>
    <row r="398" spans="2:7">
      <c r="B398" s="818" t="s">
        <v>972</v>
      </c>
      <c r="C398" s="818" t="s">
        <v>284</v>
      </c>
      <c r="D398" s="791"/>
      <c r="E398" s="788">
        <f>E397+7</f>
        <v>44447</v>
      </c>
      <c r="F398" s="788">
        <v>44451</v>
      </c>
      <c r="G398" s="788">
        <f>F398+11</f>
        <v>44462</v>
      </c>
    </row>
    <row r="399" spans="2:7">
      <c r="B399" s="818" t="s">
        <v>973</v>
      </c>
      <c r="C399" s="818" t="s">
        <v>286</v>
      </c>
      <c r="D399" s="791"/>
      <c r="E399" s="788">
        <f>E398+7</f>
        <v>44454</v>
      </c>
      <c r="F399" s="788">
        <v>44458</v>
      </c>
      <c r="G399" s="788">
        <f>F399+11</f>
        <v>44469</v>
      </c>
    </row>
    <row r="400" spans="2:7">
      <c r="B400" s="818" t="s">
        <v>974</v>
      </c>
      <c r="C400" s="818" t="s">
        <v>975</v>
      </c>
      <c r="D400" s="791"/>
      <c r="E400" s="788">
        <f>E399+7</f>
        <v>44461</v>
      </c>
      <c r="F400" s="788">
        <v>44465</v>
      </c>
      <c r="G400" s="788">
        <f>F400+11</f>
        <v>44476</v>
      </c>
    </row>
    <row r="401" ht="15" spans="2:6">
      <c r="B401" s="820"/>
      <c r="C401" s="821"/>
      <c r="E401" s="792"/>
      <c r="F401" s="792"/>
    </row>
    <row r="402" spans="1:7">
      <c r="A402" s="765" t="s">
        <v>977</v>
      </c>
      <c r="B402" s="802"/>
      <c r="C402" s="802"/>
      <c r="D402" s="799"/>
      <c r="E402" s="792"/>
      <c r="F402" s="792"/>
      <c r="G402" s="822"/>
    </row>
    <row r="403" spans="1:7">
      <c r="A403" s="765"/>
      <c r="B403" s="780" t="s">
        <v>5</v>
      </c>
      <c r="C403" s="780" t="s">
        <v>6</v>
      </c>
      <c r="D403" s="781" t="s">
        <v>7</v>
      </c>
      <c r="E403" s="782" t="s">
        <v>803</v>
      </c>
      <c r="F403" s="782" t="s">
        <v>803</v>
      </c>
      <c r="G403" s="782" t="s">
        <v>977</v>
      </c>
    </row>
    <row r="404" spans="1:7">
      <c r="A404" s="765"/>
      <c r="B404" s="783"/>
      <c r="C404" s="783"/>
      <c r="D404" s="784"/>
      <c r="E404" s="782" t="s">
        <v>805</v>
      </c>
      <c r="F404" s="782" t="s">
        <v>10</v>
      </c>
      <c r="G404" s="782" t="s">
        <v>11</v>
      </c>
    </row>
    <row r="405" spans="1:7">
      <c r="A405" s="765"/>
      <c r="B405" s="818"/>
      <c r="C405" s="818"/>
      <c r="D405" s="791" t="s">
        <v>978</v>
      </c>
      <c r="E405" s="788">
        <f>F405-4</f>
        <v>44450</v>
      </c>
      <c r="F405" s="788">
        <v>44454</v>
      </c>
      <c r="G405" s="788">
        <f>F405+8</f>
        <v>44462</v>
      </c>
    </row>
    <row r="406" spans="1:7">
      <c r="A406" s="765"/>
      <c r="B406" s="818" t="s">
        <v>979</v>
      </c>
      <c r="C406" s="818" t="s">
        <v>980</v>
      </c>
      <c r="D406" s="791"/>
      <c r="E406" s="788">
        <f>E405+7</f>
        <v>44457</v>
      </c>
      <c r="F406" s="788">
        <v>44450</v>
      </c>
      <c r="G406" s="788">
        <f>F406+8</f>
        <v>44458</v>
      </c>
    </row>
    <row r="407" spans="1:7">
      <c r="A407" s="765"/>
      <c r="B407" s="818" t="s">
        <v>981</v>
      </c>
      <c r="C407" s="818" t="s">
        <v>982</v>
      </c>
      <c r="D407" s="791"/>
      <c r="E407" s="788">
        <f>E406+7</f>
        <v>44464</v>
      </c>
      <c r="F407" s="788">
        <v>44458</v>
      </c>
      <c r="G407" s="788">
        <f>F407+8</f>
        <v>44466</v>
      </c>
    </row>
    <row r="408" spans="1:7">
      <c r="A408" s="765"/>
      <c r="B408" s="818" t="s">
        <v>983</v>
      </c>
      <c r="C408" s="818" t="s">
        <v>984</v>
      </c>
      <c r="D408" s="791"/>
      <c r="E408" s="788">
        <f>E407+7</f>
        <v>44471</v>
      </c>
      <c r="F408" s="788">
        <v>44464</v>
      </c>
      <c r="G408" s="788">
        <f>F408+8</f>
        <v>44472</v>
      </c>
    </row>
    <row r="409" spans="1:7">
      <c r="A409" s="765"/>
      <c r="B409" s="818"/>
      <c r="C409" s="818"/>
      <c r="D409" s="791"/>
      <c r="E409" s="788">
        <f>E408+7</f>
        <v>44478</v>
      </c>
      <c r="F409" s="788">
        <f>F408+7</f>
        <v>44471</v>
      </c>
      <c r="G409" s="788">
        <f>F409+8</f>
        <v>44479</v>
      </c>
    </row>
    <row r="410" ht="15" spans="1:7">
      <c r="A410" s="765"/>
      <c r="B410" s="823"/>
      <c r="C410" s="821"/>
      <c r="D410" s="799"/>
      <c r="E410" s="792"/>
      <c r="F410" s="792"/>
      <c r="G410" s="822"/>
    </row>
    <row r="411" ht="14.25" spans="1:7">
      <c r="A411" s="765" t="s">
        <v>985</v>
      </c>
      <c r="B411" s="824"/>
      <c r="C411" s="824"/>
      <c r="D411" s="799"/>
      <c r="E411" s="792"/>
      <c r="F411" s="792"/>
      <c r="G411" s="792"/>
    </row>
    <row r="412" spans="2:8">
      <c r="B412" s="780" t="s">
        <v>5</v>
      </c>
      <c r="C412" s="780" t="s">
        <v>6</v>
      </c>
      <c r="D412" s="781" t="s">
        <v>7</v>
      </c>
      <c r="E412" s="782" t="s">
        <v>803</v>
      </c>
      <c r="F412" s="782" t="s">
        <v>803</v>
      </c>
      <c r="G412" s="782" t="s">
        <v>986</v>
      </c>
      <c r="H412" s="782" t="s">
        <v>987</v>
      </c>
    </row>
    <row r="413" spans="2:8">
      <c r="B413" s="783"/>
      <c r="C413" s="783"/>
      <c r="D413" s="784"/>
      <c r="E413" s="782" t="s">
        <v>805</v>
      </c>
      <c r="F413" s="782" t="s">
        <v>10</v>
      </c>
      <c r="G413" s="782" t="s">
        <v>11</v>
      </c>
      <c r="H413" s="782" t="s">
        <v>11</v>
      </c>
    </row>
    <row r="414" spans="2:8">
      <c r="B414" s="818"/>
      <c r="C414" s="818"/>
      <c r="D414" s="791" t="s">
        <v>978</v>
      </c>
      <c r="E414" s="788">
        <f>F414-4</f>
        <v>44450</v>
      </c>
      <c r="F414" s="788">
        <v>44454</v>
      </c>
      <c r="G414" s="788">
        <f>F414+13</f>
        <v>44467</v>
      </c>
      <c r="H414" s="788" t="s">
        <v>988</v>
      </c>
    </row>
    <row r="415" spans="2:8">
      <c r="B415" s="818" t="s">
        <v>979</v>
      </c>
      <c r="C415" s="818" t="s">
        <v>980</v>
      </c>
      <c r="D415" s="791"/>
      <c r="E415" s="788">
        <f>E414+7</f>
        <v>44457</v>
      </c>
      <c r="F415" s="788">
        <v>44450</v>
      </c>
      <c r="G415" s="788">
        <f>F415+13</f>
        <v>44463</v>
      </c>
      <c r="H415" s="788" t="s">
        <v>988</v>
      </c>
    </row>
    <row r="416" spans="2:8">
      <c r="B416" s="818" t="s">
        <v>981</v>
      </c>
      <c r="C416" s="818" t="s">
        <v>982</v>
      </c>
      <c r="D416" s="791"/>
      <c r="E416" s="788">
        <f>E415+7</f>
        <v>44464</v>
      </c>
      <c r="F416" s="788">
        <v>44458</v>
      </c>
      <c r="G416" s="788">
        <f>F416+13</f>
        <v>44471</v>
      </c>
      <c r="H416" s="788" t="s">
        <v>988</v>
      </c>
    </row>
    <row r="417" spans="2:8">
      <c r="B417" s="818" t="s">
        <v>983</v>
      </c>
      <c r="C417" s="818" t="s">
        <v>984</v>
      </c>
      <c r="D417" s="791"/>
      <c r="E417" s="788">
        <f>E416+7</f>
        <v>44471</v>
      </c>
      <c r="F417" s="788">
        <v>44464</v>
      </c>
      <c r="G417" s="788">
        <f>F417+13</f>
        <v>44477</v>
      </c>
      <c r="H417" s="788" t="s">
        <v>988</v>
      </c>
    </row>
    <row r="418" spans="2:8">
      <c r="B418" s="818"/>
      <c r="C418" s="818"/>
      <c r="D418" s="791"/>
      <c r="E418" s="788">
        <f>E417+7</f>
        <v>44478</v>
      </c>
      <c r="F418" s="788">
        <f>F417+7</f>
        <v>44471</v>
      </c>
      <c r="G418" s="788">
        <f>F418+13</f>
        <v>44484</v>
      </c>
      <c r="H418" s="788" t="s">
        <v>988</v>
      </c>
    </row>
    <row r="419" ht="14.25" spans="2:7">
      <c r="B419" s="824"/>
      <c r="C419" s="824"/>
      <c r="D419" s="799"/>
      <c r="E419" s="792"/>
      <c r="F419" s="792"/>
      <c r="G419" s="792"/>
    </row>
    <row r="420" spans="1:3">
      <c r="A420" s="765" t="s">
        <v>405</v>
      </c>
      <c r="B420" s="777"/>
      <c r="C420" s="777"/>
    </row>
    <row r="421" spans="2:7">
      <c r="B421" s="780" t="s">
        <v>5</v>
      </c>
      <c r="C421" s="780" t="s">
        <v>6</v>
      </c>
      <c r="D421" s="781" t="s">
        <v>7</v>
      </c>
      <c r="E421" s="782" t="s">
        <v>803</v>
      </c>
      <c r="F421" s="782" t="s">
        <v>803</v>
      </c>
      <c r="G421" s="782" t="s">
        <v>405</v>
      </c>
    </row>
    <row r="422" spans="2:7">
      <c r="B422" s="783"/>
      <c r="C422" s="783"/>
      <c r="D422" s="784"/>
      <c r="E422" s="782" t="s">
        <v>805</v>
      </c>
      <c r="F422" s="782" t="s">
        <v>10</v>
      </c>
      <c r="G422" s="782" t="s">
        <v>11</v>
      </c>
    </row>
    <row r="423" spans="2:7">
      <c r="B423" s="783" t="s">
        <v>927</v>
      </c>
      <c r="C423" s="783" t="s">
        <v>440</v>
      </c>
      <c r="D423" s="815" t="s">
        <v>928</v>
      </c>
      <c r="E423" s="788">
        <f>F423-3</f>
        <v>44439</v>
      </c>
      <c r="F423" s="788">
        <v>44442</v>
      </c>
      <c r="G423" s="788">
        <f>F423+9</f>
        <v>44451</v>
      </c>
    </row>
    <row r="424" spans="2:7">
      <c r="B424" s="783" t="s">
        <v>929</v>
      </c>
      <c r="C424" s="783" t="s">
        <v>440</v>
      </c>
      <c r="D424" s="816"/>
      <c r="E424" s="788">
        <f>F424-3</f>
        <v>44446</v>
      </c>
      <c r="F424" s="788">
        <v>44449</v>
      </c>
      <c r="G424" s="788">
        <f>F424+9</f>
        <v>44458</v>
      </c>
    </row>
    <row r="425" spans="2:7">
      <c r="B425" s="783" t="s">
        <v>930</v>
      </c>
      <c r="C425" s="783" t="s">
        <v>931</v>
      </c>
      <c r="D425" s="816"/>
      <c r="E425" s="788">
        <f>F425-3</f>
        <v>44453</v>
      </c>
      <c r="F425" s="788">
        <v>44456</v>
      </c>
      <c r="G425" s="788">
        <f>F425+9</f>
        <v>44465</v>
      </c>
    </row>
    <row r="426" spans="2:7">
      <c r="B426" s="783" t="s">
        <v>325</v>
      </c>
      <c r="C426" s="783" t="s">
        <v>440</v>
      </c>
      <c r="D426" s="816"/>
      <c r="E426" s="788">
        <f>F426-3</f>
        <v>44460</v>
      </c>
      <c r="F426" s="788">
        <v>44463</v>
      </c>
      <c r="G426" s="788">
        <f>F426+9</f>
        <v>44472</v>
      </c>
    </row>
    <row r="427" spans="2:7">
      <c r="B427" s="783" t="s">
        <v>322</v>
      </c>
      <c r="C427" s="783" t="s">
        <v>932</v>
      </c>
      <c r="D427" s="817"/>
      <c r="E427" s="788">
        <f>F427-3</f>
        <v>44467</v>
      </c>
      <c r="F427" s="788">
        <v>44470</v>
      </c>
      <c r="G427" s="788">
        <f>F427+9</f>
        <v>44479</v>
      </c>
    </row>
    <row r="428" spans="2:7">
      <c r="B428" s="813"/>
      <c r="C428" s="798"/>
      <c r="D428" s="799"/>
      <c r="E428" s="792"/>
      <c r="F428" s="792"/>
      <c r="G428" s="792"/>
    </row>
    <row r="429" spans="1:7">
      <c r="A429" s="765" t="s">
        <v>385</v>
      </c>
      <c r="B429" s="777"/>
      <c r="C429" s="777"/>
      <c r="D429" s="765"/>
      <c r="E429" s="765"/>
      <c r="F429" s="765"/>
      <c r="G429" s="778"/>
    </row>
    <row r="430" spans="2:7">
      <c r="B430" s="780" t="s">
        <v>5</v>
      </c>
      <c r="C430" s="780" t="s">
        <v>6</v>
      </c>
      <c r="D430" s="781" t="s">
        <v>7</v>
      </c>
      <c r="E430" s="782" t="s">
        <v>803</v>
      </c>
      <c r="F430" s="782" t="s">
        <v>803</v>
      </c>
      <c r="G430" s="782" t="s">
        <v>989</v>
      </c>
    </row>
    <row r="431" spans="2:7">
      <c r="B431" s="783"/>
      <c r="C431" s="783"/>
      <c r="D431" s="784"/>
      <c r="E431" s="782" t="s">
        <v>805</v>
      </c>
      <c r="F431" s="782" t="s">
        <v>10</v>
      </c>
      <c r="G431" s="782" t="s">
        <v>11</v>
      </c>
    </row>
    <row r="432" spans="2:7">
      <c r="B432" s="783" t="s">
        <v>325</v>
      </c>
      <c r="C432" s="783" t="s">
        <v>326</v>
      </c>
      <c r="D432" s="791" t="s">
        <v>990</v>
      </c>
      <c r="E432" s="788">
        <f>F432-5</f>
        <v>44435</v>
      </c>
      <c r="F432" s="788">
        <v>44440</v>
      </c>
      <c r="G432" s="788">
        <f>F432+9</f>
        <v>44449</v>
      </c>
    </row>
    <row r="433" spans="2:7">
      <c r="B433" s="783" t="s">
        <v>322</v>
      </c>
      <c r="C433" s="783" t="s">
        <v>323</v>
      </c>
      <c r="D433" s="791"/>
      <c r="E433" s="788">
        <f>F433-5</f>
        <v>44442</v>
      </c>
      <c r="F433" s="788">
        <v>44447</v>
      </c>
      <c r="G433" s="788">
        <f>F433+9</f>
        <v>44456</v>
      </c>
    </row>
    <row r="434" spans="2:7">
      <c r="B434" s="783" t="s">
        <v>327</v>
      </c>
      <c r="C434" s="783" t="s">
        <v>328</v>
      </c>
      <c r="D434" s="791"/>
      <c r="E434" s="788">
        <f>F434-5</f>
        <v>44449</v>
      </c>
      <c r="F434" s="788">
        <v>44454</v>
      </c>
      <c r="G434" s="788">
        <f>F434+9</f>
        <v>44463</v>
      </c>
    </row>
    <row r="435" spans="2:7">
      <c r="B435" s="783" t="s">
        <v>329</v>
      </c>
      <c r="C435" s="783" t="s">
        <v>326</v>
      </c>
      <c r="D435" s="791"/>
      <c r="E435" s="788">
        <f>F435-5</f>
        <v>44456</v>
      </c>
      <c r="F435" s="788">
        <v>44461</v>
      </c>
      <c r="G435" s="788">
        <f>F435+9</f>
        <v>44470</v>
      </c>
    </row>
    <row r="436" spans="2:7">
      <c r="B436" s="783" t="s">
        <v>330</v>
      </c>
      <c r="C436" s="783" t="s">
        <v>328</v>
      </c>
      <c r="D436" s="791"/>
      <c r="E436" s="788">
        <f>F436-5</f>
        <v>44463</v>
      </c>
      <c r="F436" s="788">
        <v>44468</v>
      </c>
      <c r="G436" s="788">
        <f>F436+9</f>
        <v>44477</v>
      </c>
    </row>
    <row r="437" spans="2:6">
      <c r="B437" s="766"/>
      <c r="C437" s="766"/>
      <c r="F437" s="764"/>
    </row>
    <row r="438" spans="2:7">
      <c r="B438" s="780" t="s">
        <v>5</v>
      </c>
      <c r="C438" s="780" t="s">
        <v>6</v>
      </c>
      <c r="D438" s="781" t="s">
        <v>7</v>
      </c>
      <c r="E438" s="782" t="s">
        <v>803</v>
      </c>
      <c r="F438" s="782" t="s">
        <v>803</v>
      </c>
      <c r="G438" s="782" t="s">
        <v>989</v>
      </c>
    </row>
    <row r="439" spans="2:7">
      <c r="B439" s="783"/>
      <c r="C439" s="783"/>
      <c r="D439" s="784"/>
      <c r="E439" s="782" t="s">
        <v>805</v>
      </c>
      <c r="F439" s="782" t="s">
        <v>10</v>
      </c>
      <c r="G439" s="782" t="s">
        <v>11</v>
      </c>
    </row>
    <row r="440" spans="2:7">
      <c r="B440" s="783" t="s">
        <v>927</v>
      </c>
      <c r="C440" s="783" t="s">
        <v>440</v>
      </c>
      <c r="D440" s="815" t="s">
        <v>928</v>
      </c>
      <c r="E440" s="788">
        <f>F440-3</f>
        <v>44439</v>
      </c>
      <c r="F440" s="788">
        <v>44442</v>
      </c>
      <c r="G440" s="788">
        <f>F440+10</f>
        <v>44452</v>
      </c>
    </row>
    <row r="441" spans="2:7">
      <c r="B441" s="783" t="s">
        <v>929</v>
      </c>
      <c r="C441" s="783" t="s">
        <v>440</v>
      </c>
      <c r="D441" s="816"/>
      <c r="E441" s="788">
        <f>F441-3</f>
        <v>44446</v>
      </c>
      <c r="F441" s="788">
        <v>44449</v>
      </c>
      <c r="G441" s="788">
        <f>F441+10</f>
        <v>44459</v>
      </c>
    </row>
    <row r="442" spans="2:7">
      <c r="B442" s="783" t="s">
        <v>930</v>
      </c>
      <c r="C442" s="783" t="s">
        <v>931</v>
      </c>
      <c r="D442" s="816"/>
      <c r="E442" s="788">
        <f>F442-3</f>
        <v>44453</v>
      </c>
      <c r="F442" s="788">
        <v>44456</v>
      </c>
      <c r="G442" s="788">
        <f>F442+10</f>
        <v>44466</v>
      </c>
    </row>
    <row r="443" spans="2:7">
      <c r="B443" s="783" t="s">
        <v>325</v>
      </c>
      <c r="C443" s="783" t="s">
        <v>440</v>
      </c>
      <c r="D443" s="816"/>
      <c r="E443" s="788">
        <f>F443-3</f>
        <v>44460</v>
      </c>
      <c r="F443" s="788">
        <v>44463</v>
      </c>
      <c r="G443" s="788">
        <f>F443+10</f>
        <v>44473</v>
      </c>
    </row>
    <row r="444" spans="2:7">
      <c r="B444" s="783" t="s">
        <v>322</v>
      </c>
      <c r="C444" s="783" t="s">
        <v>932</v>
      </c>
      <c r="D444" s="817"/>
      <c r="E444" s="788">
        <f>F444-3</f>
        <v>44467</v>
      </c>
      <c r="F444" s="788">
        <v>44470</v>
      </c>
      <c r="G444" s="788">
        <f>F444+10</f>
        <v>44480</v>
      </c>
    </row>
    <row r="445" spans="2:3">
      <c r="B445" s="766"/>
      <c r="C445" s="766"/>
    </row>
    <row r="446" spans="2:7">
      <c r="B446" s="780" t="s">
        <v>5</v>
      </c>
      <c r="C446" s="780" t="s">
        <v>6</v>
      </c>
      <c r="D446" s="781" t="s">
        <v>7</v>
      </c>
      <c r="E446" s="782" t="s">
        <v>803</v>
      </c>
      <c r="F446" s="782" t="s">
        <v>803</v>
      </c>
      <c r="G446" s="782" t="s">
        <v>989</v>
      </c>
    </row>
    <row r="447" spans="2:7">
      <c r="B447" s="783"/>
      <c r="C447" s="783"/>
      <c r="D447" s="784"/>
      <c r="E447" s="782" t="s">
        <v>805</v>
      </c>
      <c r="F447" s="782" t="s">
        <v>10</v>
      </c>
      <c r="G447" s="782" t="s">
        <v>11</v>
      </c>
    </row>
    <row r="448" spans="2:7">
      <c r="B448" s="783" t="s">
        <v>380</v>
      </c>
      <c r="C448" s="783" t="s">
        <v>991</v>
      </c>
      <c r="D448" s="791" t="s">
        <v>992</v>
      </c>
      <c r="E448" s="788">
        <f>F448-4</f>
        <v>3</v>
      </c>
      <c r="F448" s="788">
        <f>F445+7</f>
        <v>7</v>
      </c>
      <c r="G448" s="788">
        <f>F448+7</f>
        <v>14</v>
      </c>
    </row>
    <row r="449" spans="2:7">
      <c r="B449" s="783" t="s">
        <v>376</v>
      </c>
      <c r="C449" s="783" t="s">
        <v>377</v>
      </c>
      <c r="D449" s="791" t="s">
        <v>993</v>
      </c>
      <c r="E449" s="788">
        <f>F449-4</f>
        <v>10</v>
      </c>
      <c r="F449" s="788">
        <f>F448+7</f>
        <v>14</v>
      </c>
      <c r="G449" s="788">
        <f>F449+7</f>
        <v>21</v>
      </c>
    </row>
    <row r="450" spans="2:7">
      <c r="B450" s="783" t="s">
        <v>378</v>
      </c>
      <c r="C450" s="783" t="s">
        <v>379</v>
      </c>
      <c r="D450" s="791" t="s">
        <v>994</v>
      </c>
      <c r="E450" s="788">
        <f>F450-4</f>
        <v>17</v>
      </c>
      <c r="F450" s="788">
        <f>F449+7</f>
        <v>21</v>
      </c>
      <c r="G450" s="788">
        <f>F450+7</f>
        <v>28</v>
      </c>
    </row>
    <row r="451" spans="2:7">
      <c r="B451" s="783" t="s">
        <v>380</v>
      </c>
      <c r="C451" s="783" t="s">
        <v>381</v>
      </c>
      <c r="D451" s="791" t="s">
        <v>995</v>
      </c>
      <c r="E451" s="788">
        <f>F451-4</f>
        <v>24</v>
      </c>
      <c r="F451" s="788">
        <f>F450+7</f>
        <v>28</v>
      </c>
      <c r="G451" s="788">
        <f>F451+7</f>
        <v>35</v>
      </c>
    </row>
    <row r="452" spans="2:7">
      <c r="B452" s="783" t="s">
        <v>376</v>
      </c>
      <c r="C452" s="783" t="s">
        <v>382</v>
      </c>
      <c r="D452" s="791"/>
      <c r="E452" s="788">
        <f>F452-4</f>
        <v>31</v>
      </c>
      <c r="F452" s="788">
        <f>F451+7</f>
        <v>35</v>
      </c>
      <c r="G452" s="788">
        <f>F452+7</f>
        <v>42</v>
      </c>
    </row>
    <row r="453" ht="15" spans="2:7">
      <c r="B453" s="825"/>
      <c r="C453" s="826"/>
      <c r="D453" s="827"/>
      <c r="E453" s="792"/>
      <c r="F453" s="792"/>
      <c r="G453" s="764"/>
    </row>
    <row r="454" spans="1:5">
      <c r="A454" s="765" t="s">
        <v>374</v>
      </c>
      <c r="D454" s="765"/>
      <c r="E454" s="765"/>
    </row>
    <row r="455" spans="2:7">
      <c r="B455" s="780" t="s">
        <v>5</v>
      </c>
      <c r="C455" s="780" t="s">
        <v>6</v>
      </c>
      <c r="D455" s="781" t="s">
        <v>7</v>
      </c>
      <c r="E455" s="782" t="s">
        <v>803</v>
      </c>
      <c r="F455" s="782" t="s">
        <v>803</v>
      </c>
      <c r="G455" s="782" t="s">
        <v>374</v>
      </c>
    </row>
    <row r="456" spans="2:7">
      <c r="B456" s="783"/>
      <c r="C456" s="783"/>
      <c r="D456" s="784"/>
      <c r="E456" s="782" t="s">
        <v>805</v>
      </c>
      <c r="F456" s="782" t="s">
        <v>10</v>
      </c>
      <c r="G456" s="782" t="s">
        <v>11</v>
      </c>
    </row>
    <row r="457" spans="2:7">
      <c r="B457" s="783" t="s">
        <v>380</v>
      </c>
      <c r="C457" s="783" t="s">
        <v>991</v>
      </c>
      <c r="D457" s="791" t="s">
        <v>992</v>
      </c>
      <c r="E457" s="788">
        <f>F457-4</f>
        <v>3</v>
      </c>
      <c r="F457" s="788">
        <f>F454+7</f>
        <v>7</v>
      </c>
      <c r="G457" s="788">
        <f>F457+6</f>
        <v>13</v>
      </c>
    </row>
    <row r="458" spans="2:7">
      <c r="B458" s="783" t="s">
        <v>376</v>
      </c>
      <c r="C458" s="783" t="s">
        <v>377</v>
      </c>
      <c r="D458" s="791" t="s">
        <v>993</v>
      </c>
      <c r="E458" s="788">
        <f>F458-4</f>
        <v>10</v>
      </c>
      <c r="F458" s="788">
        <f>F457+7</f>
        <v>14</v>
      </c>
      <c r="G458" s="788">
        <f>F458+6</f>
        <v>20</v>
      </c>
    </row>
    <row r="459" spans="2:7">
      <c r="B459" s="783" t="s">
        <v>378</v>
      </c>
      <c r="C459" s="783" t="s">
        <v>379</v>
      </c>
      <c r="D459" s="791" t="s">
        <v>994</v>
      </c>
      <c r="E459" s="788">
        <f>F459-4</f>
        <v>17</v>
      </c>
      <c r="F459" s="788">
        <f>F458+7</f>
        <v>21</v>
      </c>
      <c r="G459" s="788">
        <f>F459+6</f>
        <v>27</v>
      </c>
    </row>
    <row r="460" spans="2:7">
      <c r="B460" s="783" t="s">
        <v>380</v>
      </c>
      <c r="C460" s="783" t="s">
        <v>381</v>
      </c>
      <c r="D460" s="791" t="s">
        <v>995</v>
      </c>
      <c r="E460" s="788">
        <f>F460-4</f>
        <v>24</v>
      </c>
      <c r="F460" s="788">
        <f>F459+7</f>
        <v>28</v>
      </c>
      <c r="G460" s="788">
        <f>F460+6</f>
        <v>34</v>
      </c>
    </row>
    <row r="461" spans="2:7">
      <c r="B461" s="783" t="s">
        <v>376</v>
      </c>
      <c r="C461" s="783" t="s">
        <v>382</v>
      </c>
      <c r="D461" s="791"/>
      <c r="E461" s="788">
        <f>F461-4</f>
        <v>31</v>
      </c>
      <c r="F461" s="788">
        <f>F460+7</f>
        <v>35</v>
      </c>
      <c r="G461" s="788">
        <f>F461+6</f>
        <v>41</v>
      </c>
    </row>
    <row r="462" s="764" customFormat="1" spans="1:8">
      <c r="A462" s="766"/>
      <c r="B462" s="813"/>
      <c r="C462" s="798"/>
      <c r="D462" s="799"/>
      <c r="E462" s="792"/>
      <c r="F462" s="792"/>
      <c r="G462" s="766"/>
      <c r="H462" s="766"/>
    </row>
    <row r="463" s="764" customFormat="1" spans="1:16">
      <c r="A463" s="765" t="s">
        <v>312</v>
      </c>
      <c r="B463" s="767"/>
      <c r="C463" s="767"/>
      <c r="D463" s="766"/>
      <c r="E463" s="766"/>
      <c r="F463" s="766"/>
      <c r="G463" s="766"/>
      <c r="H463" s="766"/>
      <c r="I463" s="766"/>
      <c r="J463" s="766"/>
      <c r="K463" s="766"/>
      <c r="L463" s="766"/>
      <c r="M463" s="766"/>
      <c r="N463" s="766"/>
      <c r="O463" s="766"/>
      <c r="P463" s="766"/>
    </row>
    <row r="464" s="764" customFormat="1" spans="1:16">
      <c r="A464" s="765"/>
      <c r="B464" s="780" t="s">
        <v>5</v>
      </c>
      <c r="C464" s="780" t="s">
        <v>6</v>
      </c>
      <c r="D464" s="781" t="s">
        <v>7</v>
      </c>
      <c r="E464" s="782" t="s">
        <v>803</v>
      </c>
      <c r="F464" s="782" t="s">
        <v>803</v>
      </c>
      <c r="G464" s="782" t="s">
        <v>996</v>
      </c>
      <c r="H464" s="766"/>
      <c r="I464" s="766"/>
      <c r="J464" s="766"/>
      <c r="K464" s="766"/>
      <c r="L464" s="766"/>
      <c r="M464" s="766"/>
      <c r="N464" s="766"/>
      <c r="O464" s="766"/>
      <c r="P464" s="766"/>
    </row>
    <row r="465" s="764" customFormat="1" spans="1:16">
      <c r="A465" s="765"/>
      <c r="B465" s="783"/>
      <c r="C465" s="783"/>
      <c r="D465" s="784"/>
      <c r="E465" s="782" t="s">
        <v>805</v>
      </c>
      <c r="F465" s="782" t="s">
        <v>10</v>
      </c>
      <c r="G465" s="782" t="s">
        <v>11</v>
      </c>
      <c r="H465" s="766"/>
      <c r="I465" s="766"/>
      <c r="J465" s="766"/>
      <c r="K465" s="766"/>
      <c r="L465" s="766"/>
      <c r="M465" s="766"/>
      <c r="N465" s="766"/>
      <c r="O465" s="766"/>
      <c r="P465" s="766"/>
    </row>
    <row r="466" s="764" customFormat="1" ht="16.5" customHeight="1" spans="1:16">
      <c r="A466" s="765"/>
      <c r="B466" s="783" t="s">
        <v>325</v>
      </c>
      <c r="C466" s="783" t="s">
        <v>326</v>
      </c>
      <c r="D466" s="791" t="s">
        <v>990</v>
      </c>
      <c r="E466" s="788">
        <f>F466-5</f>
        <v>44435</v>
      </c>
      <c r="F466" s="788">
        <v>44440</v>
      </c>
      <c r="G466" s="788">
        <f>F466+6</f>
        <v>44446</v>
      </c>
      <c r="H466" s="766"/>
      <c r="I466" s="766"/>
      <c r="J466" s="766"/>
      <c r="K466" s="766"/>
      <c r="L466" s="766"/>
      <c r="M466" s="766"/>
      <c r="N466" s="766"/>
      <c r="O466" s="766"/>
      <c r="P466" s="766"/>
    </row>
    <row r="467" s="764" customFormat="1" spans="1:16">
      <c r="A467" s="765"/>
      <c r="B467" s="783" t="s">
        <v>322</v>
      </c>
      <c r="C467" s="783" t="s">
        <v>323</v>
      </c>
      <c r="D467" s="791"/>
      <c r="E467" s="788">
        <f>F467-5</f>
        <v>44442</v>
      </c>
      <c r="F467" s="788">
        <v>44447</v>
      </c>
      <c r="G467" s="788">
        <f>F467+6</f>
        <v>44453</v>
      </c>
      <c r="H467" s="766"/>
      <c r="I467" s="766"/>
      <c r="J467" s="766"/>
      <c r="K467" s="766"/>
      <c r="L467" s="766"/>
      <c r="M467" s="766"/>
      <c r="N467" s="766"/>
      <c r="O467" s="766"/>
      <c r="P467" s="766"/>
    </row>
    <row r="468" s="764" customFormat="1" ht="16.5" customHeight="1" spans="1:16">
      <c r="A468" s="765"/>
      <c r="B468" s="783" t="s">
        <v>327</v>
      </c>
      <c r="C468" s="783" t="s">
        <v>328</v>
      </c>
      <c r="D468" s="791"/>
      <c r="E468" s="788">
        <f>F468-5</f>
        <v>44449</v>
      </c>
      <c r="F468" s="788">
        <v>44454</v>
      </c>
      <c r="G468" s="788">
        <f>F468+6</f>
        <v>44460</v>
      </c>
      <c r="H468" s="766"/>
      <c r="I468" s="766"/>
      <c r="J468" s="766"/>
      <c r="K468" s="766"/>
      <c r="L468" s="766"/>
      <c r="M468" s="766"/>
      <c r="N468" s="766"/>
      <c r="O468" s="766"/>
      <c r="P468" s="766"/>
    </row>
    <row r="469" s="764" customFormat="1" spans="1:16">
      <c r="A469" s="766"/>
      <c r="B469" s="783" t="s">
        <v>329</v>
      </c>
      <c r="C469" s="783" t="s">
        <v>326</v>
      </c>
      <c r="D469" s="791"/>
      <c r="E469" s="788">
        <f>F469-5</f>
        <v>44456</v>
      </c>
      <c r="F469" s="788">
        <v>44461</v>
      </c>
      <c r="G469" s="788">
        <f>F469+6</f>
        <v>44467</v>
      </c>
      <c r="H469" s="766"/>
      <c r="I469" s="766"/>
      <c r="J469" s="766"/>
      <c r="K469" s="766"/>
      <c r="L469" s="766"/>
      <c r="M469" s="766"/>
      <c r="N469" s="766"/>
      <c r="O469" s="766"/>
      <c r="P469" s="766"/>
    </row>
    <row r="470" s="764" customFormat="1" spans="1:16">
      <c r="A470" s="766"/>
      <c r="B470" s="783" t="s">
        <v>330</v>
      </c>
      <c r="C470" s="783" t="s">
        <v>328</v>
      </c>
      <c r="D470" s="791"/>
      <c r="E470" s="788">
        <f>F470-5</f>
        <v>44463</v>
      </c>
      <c r="F470" s="788">
        <v>44468</v>
      </c>
      <c r="G470" s="788">
        <f>F470+6</f>
        <v>44474</v>
      </c>
      <c r="H470" s="766"/>
      <c r="I470" s="766"/>
      <c r="J470" s="766"/>
      <c r="K470" s="766"/>
      <c r="L470" s="766"/>
      <c r="M470" s="766"/>
      <c r="N470" s="766"/>
      <c r="O470" s="766"/>
      <c r="P470" s="766"/>
    </row>
    <row r="471" s="764" customFormat="1" spans="1:16">
      <c r="A471" s="766"/>
      <c r="B471" s="765"/>
      <c r="C471" s="765"/>
      <c r="D471" s="765"/>
      <c r="E471" s="765"/>
      <c r="F471" s="765"/>
      <c r="G471" s="765"/>
      <c r="H471" s="766"/>
      <c r="I471" s="766"/>
      <c r="J471" s="766"/>
      <c r="K471" s="766"/>
      <c r="L471" s="766"/>
      <c r="M471" s="766"/>
      <c r="N471" s="766"/>
      <c r="O471" s="766"/>
      <c r="P471" s="766"/>
    </row>
    <row r="472" spans="2:7">
      <c r="B472" s="780" t="s">
        <v>5</v>
      </c>
      <c r="C472" s="780" t="s">
        <v>6</v>
      </c>
      <c r="D472" s="781" t="s">
        <v>7</v>
      </c>
      <c r="E472" s="782" t="s">
        <v>803</v>
      </c>
      <c r="F472" s="782" t="s">
        <v>803</v>
      </c>
      <c r="G472" s="782" t="s">
        <v>996</v>
      </c>
    </row>
    <row r="473" ht="16.5" customHeight="1" spans="2:7">
      <c r="B473" s="783"/>
      <c r="C473" s="783"/>
      <c r="D473" s="784"/>
      <c r="E473" s="782" t="s">
        <v>805</v>
      </c>
      <c r="F473" s="782" t="s">
        <v>10</v>
      </c>
      <c r="G473" s="782" t="s">
        <v>11</v>
      </c>
    </row>
    <row r="474" ht="16.5" customHeight="1" spans="2:7">
      <c r="B474" s="783" t="s">
        <v>927</v>
      </c>
      <c r="C474" s="783" t="s">
        <v>440</v>
      </c>
      <c r="D474" s="815" t="s">
        <v>928</v>
      </c>
      <c r="E474" s="788">
        <f>F474-3</f>
        <v>44439</v>
      </c>
      <c r="F474" s="788">
        <v>44442</v>
      </c>
      <c r="G474" s="788">
        <f>F474+6</f>
        <v>44448</v>
      </c>
    </row>
    <row r="475" spans="2:7">
      <c r="B475" s="783" t="s">
        <v>929</v>
      </c>
      <c r="C475" s="783" t="s">
        <v>440</v>
      </c>
      <c r="D475" s="816"/>
      <c r="E475" s="788">
        <f>F475-3</f>
        <v>44446</v>
      </c>
      <c r="F475" s="788">
        <v>44449</v>
      </c>
      <c r="G475" s="788">
        <f>F475+6</f>
        <v>44455</v>
      </c>
    </row>
    <row r="476" ht="16.5" customHeight="1" spans="2:7">
      <c r="B476" s="783" t="s">
        <v>930</v>
      </c>
      <c r="C476" s="783" t="s">
        <v>931</v>
      </c>
      <c r="D476" s="816"/>
      <c r="E476" s="788">
        <f>F476-3</f>
        <v>44453</v>
      </c>
      <c r="F476" s="788">
        <v>44456</v>
      </c>
      <c r="G476" s="788">
        <f>F476+6</f>
        <v>44462</v>
      </c>
    </row>
    <row r="477" ht="16.5" customHeight="1" spans="2:7">
      <c r="B477" s="783" t="s">
        <v>325</v>
      </c>
      <c r="C477" s="783" t="s">
        <v>440</v>
      </c>
      <c r="D477" s="816"/>
      <c r="E477" s="788">
        <f>F477-3</f>
        <v>44460</v>
      </c>
      <c r="F477" s="788">
        <v>44463</v>
      </c>
      <c r="G477" s="788">
        <f>F477+6</f>
        <v>44469</v>
      </c>
    </row>
    <row r="478" ht="16.5" customHeight="1" spans="2:7">
      <c r="B478" s="783" t="s">
        <v>322</v>
      </c>
      <c r="C478" s="783" t="s">
        <v>932</v>
      </c>
      <c r="D478" s="817"/>
      <c r="E478" s="788">
        <f>F478-3</f>
        <v>44467</v>
      </c>
      <c r="F478" s="788">
        <v>44470</v>
      </c>
      <c r="G478" s="788">
        <f>F478+6</f>
        <v>44476</v>
      </c>
    </row>
    <row r="479" spans="2:3">
      <c r="B479" s="766"/>
      <c r="C479" s="766"/>
    </row>
    <row r="480" spans="2:7">
      <c r="B480" s="780" t="s">
        <v>5</v>
      </c>
      <c r="C480" s="780" t="s">
        <v>6</v>
      </c>
      <c r="D480" s="781" t="s">
        <v>7</v>
      </c>
      <c r="E480" s="782" t="s">
        <v>803</v>
      </c>
      <c r="F480" s="782" t="s">
        <v>803</v>
      </c>
      <c r="G480" s="782" t="s">
        <v>996</v>
      </c>
    </row>
    <row r="481" spans="2:7">
      <c r="B481" s="783"/>
      <c r="C481" s="783"/>
      <c r="D481" s="784"/>
      <c r="E481" s="782" t="s">
        <v>805</v>
      </c>
      <c r="F481" s="782" t="s">
        <v>10</v>
      </c>
      <c r="G481" s="782" t="s">
        <v>11</v>
      </c>
    </row>
    <row r="482" ht="16.5" customHeight="1" spans="2:7">
      <c r="B482" s="783" t="s">
        <v>442</v>
      </c>
      <c r="C482" s="783" t="s">
        <v>326</v>
      </c>
      <c r="D482" s="791" t="s">
        <v>933</v>
      </c>
      <c r="E482" s="788">
        <f>F482-3</f>
        <v>44441</v>
      </c>
      <c r="F482" s="788">
        <v>44444</v>
      </c>
      <c r="G482" s="788">
        <f>F482+6</f>
        <v>44450</v>
      </c>
    </row>
    <row r="483" spans="2:7">
      <c r="B483" s="783" t="s">
        <v>934</v>
      </c>
      <c r="C483" s="783" t="s">
        <v>326</v>
      </c>
      <c r="D483" s="791"/>
      <c r="E483" s="788">
        <f>F483-3</f>
        <v>44448</v>
      </c>
      <c r="F483" s="788">
        <v>44451</v>
      </c>
      <c r="G483" s="788">
        <f>F483+6</f>
        <v>44457</v>
      </c>
    </row>
    <row r="484" spans="2:7">
      <c r="B484" s="783" t="s">
        <v>935</v>
      </c>
      <c r="C484" s="783" t="s">
        <v>328</v>
      </c>
      <c r="D484" s="791"/>
      <c r="E484" s="788">
        <f>F484-3</f>
        <v>44455</v>
      </c>
      <c r="F484" s="788">
        <v>44458</v>
      </c>
      <c r="G484" s="788">
        <f>F484+6</f>
        <v>44464</v>
      </c>
    </row>
    <row r="485" spans="2:7">
      <c r="B485" s="783" t="s">
        <v>936</v>
      </c>
      <c r="C485" s="783" t="s">
        <v>404</v>
      </c>
      <c r="D485" s="791"/>
      <c r="E485" s="788">
        <f>F485-3</f>
        <v>44462</v>
      </c>
      <c r="F485" s="788">
        <v>44465</v>
      </c>
      <c r="G485" s="788">
        <f>F485+6</f>
        <v>44471</v>
      </c>
    </row>
    <row r="486" spans="2:7">
      <c r="B486" s="783" t="s">
        <v>937</v>
      </c>
      <c r="C486" s="783" t="s">
        <v>328</v>
      </c>
      <c r="D486" s="791"/>
      <c r="E486" s="788">
        <f>F486-3</f>
        <v>44469</v>
      </c>
      <c r="F486" s="788">
        <v>44472</v>
      </c>
      <c r="G486" s="788">
        <f>F486+6</f>
        <v>44478</v>
      </c>
    </row>
    <row r="487" spans="2:3">
      <c r="B487" s="766"/>
      <c r="C487" s="766"/>
    </row>
    <row r="488" spans="1:1">
      <c r="A488" s="765" t="s">
        <v>997</v>
      </c>
    </row>
    <row r="489" s="764" customFormat="1" spans="1:10">
      <c r="A489" s="766"/>
      <c r="B489" s="780" t="s">
        <v>5</v>
      </c>
      <c r="C489" s="780" t="s">
        <v>6</v>
      </c>
      <c r="D489" s="781" t="s">
        <v>7</v>
      </c>
      <c r="E489" s="782" t="s">
        <v>803</v>
      </c>
      <c r="F489" s="782" t="s">
        <v>803</v>
      </c>
      <c r="G489" s="782" t="s">
        <v>997</v>
      </c>
      <c r="H489" s="766"/>
      <c r="I489" s="766"/>
      <c r="J489" s="766"/>
    </row>
    <row r="490" spans="2:7">
      <c r="B490" s="783"/>
      <c r="C490" s="783"/>
      <c r="D490" s="784"/>
      <c r="E490" s="782" t="s">
        <v>805</v>
      </c>
      <c r="F490" s="788" t="s">
        <v>10</v>
      </c>
      <c r="G490" s="782" t="s">
        <v>11</v>
      </c>
    </row>
    <row r="491" spans="2:7">
      <c r="B491" s="783" t="s">
        <v>998</v>
      </c>
      <c r="C491" s="783" t="s">
        <v>999</v>
      </c>
      <c r="D491" s="828" t="s">
        <v>1000</v>
      </c>
      <c r="E491" s="788">
        <f>F491-3</f>
        <v>44438</v>
      </c>
      <c r="F491" s="788">
        <v>44441</v>
      </c>
      <c r="G491" s="788">
        <f>F491+5</f>
        <v>44446</v>
      </c>
    </row>
    <row r="492" spans="2:7">
      <c r="B492" s="783" t="s">
        <v>1001</v>
      </c>
      <c r="C492" s="783" t="s">
        <v>999</v>
      </c>
      <c r="D492" s="829"/>
      <c r="E492" s="788">
        <f>E491+7</f>
        <v>44445</v>
      </c>
      <c r="F492" s="788">
        <v>44448</v>
      </c>
      <c r="G492" s="788">
        <f>F492+5</f>
        <v>44453</v>
      </c>
    </row>
    <row r="493" spans="2:7">
      <c r="B493" s="783" t="s">
        <v>1002</v>
      </c>
      <c r="C493" s="783" t="s">
        <v>999</v>
      </c>
      <c r="D493" s="829"/>
      <c r="E493" s="788">
        <f>E492+7</f>
        <v>44452</v>
      </c>
      <c r="F493" s="788">
        <v>44455</v>
      </c>
      <c r="G493" s="788">
        <f>F493+5</f>
        <v>44460</v>
      </c>
    </row>
    <row r="494" spans="2:7">
      <c r="B494" s="783" t="s">
        <v>998</v>
      </c>
      <c r="C494" s="783" t="s">
        <v>1003</v>
      </c>
      <c r="D494" s="829"/>
      <c r="E494" s="788">
        <f>E493+7</f>
        <v>44459</v>
      </c>
      <c r="F494" s="788">
        <v>44462</v>
      </c>
      <c r="G494" s="788">
        <f>F494+5</f>
        <v>44467</v>
      </c>
    </row>
    <row r="495" spans="2:7">
      <c r="B495" s="783" t="s">
        <v>1001</v>
      </c>
      <c r="C495" s="783" t="s">
        <v>1003</v>
      </c>
      <c r="D495" s="830"/>
      <c r="E495" s="788">
        <f>E494+7</f>
        <v>44466</v>
      </c>
      <c r="F495" s="788">
        <v>44469</v>
      </c>
      <c r="G495" s="788">
        <f>F495+5</f>
        <v>44474</v>
      </c>
    </row>
    <row r="496" spans="2:5">
      <c r="B496" s="813"/>
      <c r="C496" s="813"/>
      <c r="D496" s="813"/>
      <c r="E496" s="813"/>
    </row>
    <row r="497" spans="2:7">
      <c r="B497" s="780" t="s">
        <v>5</v>
      </c>
      <c r="C497" s="780" t="s">
        <v>6</v>
      </c>
      <c r="D497" s="781" t="s">
        <v>7</v>
      </c>
      <c r="E497" s="782" t="s">
        <v>803</v>
      </c>
      <c r="F497" s="782" t="s">
        <v>803</v>
      </c>
      <c r="G497" s="782" t="s">
        <v>997</v>
      </c>
    </row>
    <row r="498" spans="2:7">
      <c r="B498" s="783"/>
      <c r="C498" s="783"/>
      <c r="D498" s="784"/>
      <c r="E498" s="782" t="s">
        <v>805</v>
      </c>
      <c r="F498" s="782" t="s">
        <v>10</v>
      </c>
      <c r="G498" s="782" t="s">
        <v>11</v>
      </c>
    </row>
    <row r="499" spans="2:7">
      <c r="B499" s="783" t="s">
        <v>333</v>
      </c>
      <c r="C499" s="783" t="s">
        <v>334</v>
      </c>
      <c r="D499" s="791" t="s">
        <v>1004</v>
      </c>
      <c r="E499" s="788">
        <f>F499-3</f>
        <v>44439</v>
      </c>
      <c r="F499" s="788">
        <v>44442</v>
      </c>
      <c r="G499" s="788">
        <f>F499+5</f>
        <v>44447</v>
      </c>
    </row>
    <row r="500" spans="2:7">
      <c r="B500" s="783" t="s">
        <v>336</v>
      </c>
      <c r="C500" s="783" t="s">
        <v>337</v>
      </c>
      <c r="D500" s="791"/>
      <c r="E500" s="788">
        <f>F500-3</f>
        <v>44446</v>
      </c>
      <c r="F500" s="788">
        <v>44449</v>
      </c>
      <c r="G500" s="788">
        <f>F500+5</f>
        <v>44454</v>
      </c>
    </row>
    <row r="501" spans="2:7">
      <c r="B501" s="783" t="s">
        <v>333</v>
      </c>
      <c r="C501" s="783" t="s">
        <v>338</v>
      </c>
      <c r="D501" s="791"/>
      <c r="E501" s="788">
        <f>F501-3</f>
        <v>44453</v>
      </c>
      <c r="F501" s="788">
        <v>44456</v>
      </c>
      <c r="G501" s="788">
        <f>F501+5</f>
        <v>44461</v>
      </c>
    </row>
    <row r="502" spans="2:7">
      <c r="B502" s="783" t="s">
        <v>336</v>
      </c>
      <c r="C502" s="783" t="s">
        <v>339</v>
      </c>
      <c r="D502" s="791"/>
      <c r="E502" s="788">
        <f>F502-3</f>
        <v>44460</v>
      </c>
      <c r="F502" s="788">
        <v>44463</v>
      </c>
      <c r="G502" s="788">
        <f>F502+5</f>
        <v>44468</v>
      </c>
    </row>
    <row r="503" spans="2:7">
      <c r="B503" s="783" t="s">
        <v>333</v>
      </c>
      <c r="C503" s="783" t="s">
        <v>340</v>
      </c>
      <c r="D503" s="791"/>
      <c r="E503" s="788">
        <f>F503-3</f>
        <v>44467</v>
      </c>
      <c r="F503" s="788">
        <v>44470</v>
      </c>
      <c r="G503" s="788">
        <f>F503+5</f>
        <v>44475</v>
      </c>
    </row>
    <row r="504" spans="2:3">
      <c r="B504" s="766"/>
      <c r="C504" s="766"/>
    </row>
    <row r="505" spans="2:7">
      <c r="B505" s="780" t="s">
        <v>5</v>
      </c>
      <c r="C505" s="780" t="s">
        <v>6</v>
      </c>
      <c r="D505" s="781" t="s">
        <v>7</v>
      </c>
      <c r="E505" s="782" t="s">
        <v>803</v>
      </c>
      <c r="F505" s="782" t="s">
        <v>803</v>
      </c>
      <c r="G505" s="782" t="s">
        <v>997</v>
      </c>
    </row>
    <row r="506" spans="2:7">
      <c r="B506" s="783"/>
      <c r="C506" s="783"/>
      <c r="D506" s="784"/>
      <c r="E506" s="782" t="s">
        <v>805</v>
      </c>
      <c r="F506" s="782" t="s">
        <v>10</v>
      </c>
      <c r="G506" s="782" t="s">
        <v>11</v>
      </c>
    </row>
    <row r="507" s="764" customFormat="1" spans="1:8">
      <c r="A507" s="766"/>
      <c r="B507" s="783" t="s">
        <v>1005</v>
      </c>
      <c r="C507" s="783" t="s">
        <v>999</v>
      </c>
      <c r="D507" s="791" t="s">
        <v>1006</v>
      </c>
      <c r="E507" s="788">
        <f>F507-3</f>
        <v>44440</v>
      </c>
      <c r="F507" s="788">
        <v>44443</v>
      </c>
      <c r="G507" s="788">
        <f>F507+4</f>
        <v>44447</v>
      </c>
      <c r="H507" s="766"/>
    </row>
    <row r="508" spans="2:7">
      <c r="B508" s="831" t="s">
        <v>1007</v>
      </c>
      <c r="C508" s="831" t="s">
        <v>404</v>
      </c>
      <c r="D508" s="791"/>
      <c r="E508" s="788">
        <f>F508-3</f>
        <v>44447</v>
      </c>
      <c r="F508" s="788">
        <v>44450</v>
      </c>
      <c r="G508" s="832">
        <f>F508+12</f>
        <v>44462</v>
      </c>
    </row>
    <row r="509" spans="2:7">
      <c r="B509" s="783" t="s">
        <v>1008</v>
      </c>
      <c r="C509" s="783" t="s">
        <v>999</v>
      </c>
      <c r="D509" s="791"/>
      <c r="E509" s="788">
        <f>F509-3</f>
        <v>44461</v>
      </c>
      <c r="F509" s="788">
        <v>44464</v>
      </c>
      <c r="G509" s="788">
        <f>F509+4</f>
        <v>44468</v>
      </c>
    </row>
    <row r="510" spans="2:7">
      <c r="B510" s="783" t="s">
        <v>1005</v>
      </c>
      <c r="C510" s="783" t="s">
        <v>1003</v>
      </c>
      <c r="D510" s="791"/>
      <c r="E510" s="788">
        <f>F510-3</f>
        <v>44468</v>
      </c>
      <c r="F510" s="788">
        <v>44471</v>
      </c>
      <c r="G510" s="788">
        <f>F510+4</f>
        <v>44475</v>
      </c>
    </row>
    <row r="511" spans="2:7">
      <c r="B511" s="783" t="s">
        <v>1009</v>
      </c>
      <c r="C511" s="783" t="s">
        <v>999</v>
      </c>
      <c r="D511" s="791"/>
      <c r="E511" s="788">
        <f>F511-3</f>
        <v>44475</v>
      </c>
      <c r="F511" s="788">
        <v>44478</v>
      </c>
      <c r="G511" s="788">
        <f>F511+4</f>
        <v>44482</v>
      </c>
    </row>
    <row r="512" spans="2:7">
      <c r="B512" s="766"/>
      <c r="C512" s="766"/>
      <c r="E512" s="792"/>
      <c r="F512" s="792"/>
      <c r="G512" s="792"/>
    </row>
    <row r="513" spans="1:7">
      <c r="A513" s="765" t="s">
        <v>1010</v>
      </c>
      <c r="B513" s="792"/>
      <c r="C513" s="792"/>
      <c r="D513" s="792"/>
      <c r="E513" s="792"/>
      <c r="F513" s="792"/>
      <c r="G513" s="792"/>
    </row>
    <row r="514" spans="2:7">
      <c r="B514" s="780" t="s">
        <v>5</v>
      </c>
      <c r="C514" s="780" t="s">
        <v>6</v>
      </c>
      <c r="D514" s="781" t="s">
        <v>7</v>
      </c>
      <c r="E514" s="782" t="s">
        <v>803</v>
      </c>
      <c r="F514" s="782" t="s">
        <v>803</v>
      </c>
      <c r="G514" s="782" t="s">
        <v>1010</v>
      </c>
    </row>
    <row r="515" spans="2:7">
      <c r="B515" s="783"/>
      <c r="C515" s="783"/>
      <c r="D515" s="784"/>
      <c r="E515" s="782" t="s">
        <v>805</v>
      </c>
      <c r="F515" s="782" t="s">
        <v>10</v>
      </c>
      <c r="G515" s="782" t="s">
        <v>11</v>
      </c>
    </row>
    <row r="516" spans="2:7">
      <c r="B516" s="783" t="s">
        <v>998</v>
      </c>
      <c r="C516" s="783" t="s">
        <v>999</v>
      </c>
      <c r="D516" s="791" t="s">
        <v>1011</v>
      </c>
      <c r="E516" s="788">
        <f>F516-5</f>
        <v>44436</v>
      </c>
      <c r="F516" s="788">
        <v>44441</v>
      </c>
      <c r="G516" s="788">
        <f>F516+11</f>
        <v>44452</v>
      </c>
    </row>
    <row r="517" spans="2:7">
      <c r="B517" s="783" t="s">
        <v>1001</v>
      </c>
      <c r="C517" s="783" t="s">
        <v>999</v>
      </c>
      <c r="D517" s="791"/>
      <c r="E517" s="788">
        <f>F517-5</f>
        <v>44443</v>
      </c>
      <c r="F517" s="788">
        <v>44448</v>
      </c>
      <c r="G517" s="788">
        <f>F517+11</f>
        <v>44459</v>
      </c>
    </row>
    <row r="518" spans="2:7">
      <c r="B518" s="783" t="s">
        <v>1002</v>
      </c>
      <c r="C518" s="783" t="s">
        <v>999</v>
      </c>
      <c r="D518" s="791"/>
      <c r="E518" s="788">
        <f>F518-5</f>
        <v>44450</v>
      </c>
      <c r="F518" s="788">
        <v>44455</v>
      </c>
      <c r="G518" s="788">
        <f>F518+11</f>
        <v>44466</v>
      </c>
    </row>
    <row r="519" spans="2:7">
      <c r="B519" s="783" t="s">
        <v>998</v>
      </c>
      <c r="C519" s="783" t="s">
        <v>1003</v>
      </c>
      <c r="D519" s="791"/>
      <c r="E519" s="788">
        <f>F519-5</f>
        <v>44457</v>
      </c>
      <c r="F519" s="788">
        <v>44462</v>
      </c>
      <c r="G519" s="788">
        <f>F519+11</f>
        <v>44473</v>
      </c>
    </row>
    <row r="520" spans="2:7">
      <c r="B520" s="783" t="s">
        <v>1001</v>
      </c>
      <c r="C520" s="783" t="s">
        <v>1003</v>
      </c>
      <c r="D520" s="791"/>
      <c r="E520" s="788">
        <f>F520-5</f>
        <v>44464</v>
      </c>
      <c r="F520" s="788">
        <v>44469</v>
      </c>
      <c r="G520" s="788">
        <f>F520+11</f>
        <v>44480</v>
      </c>
    </row>
    <row r="521" spans="2:6">
      <c r="B521" s="766"/>
      <c r="C521" s="766"/>
      <c r="E521" s="792"/>
      <c r="F521" s="792"/>
    </row>
    <row r="522" spans="1:7">
      <c r="A522" s="765" t="s">
        <v>1012</v>
      </c>
      <c r="B522" s="802"/>
      <c r="C522" s="802"/>
      <c r="D522" s="799"/>
      <c r="E522" s="792"/>
      <c r="F522" s="792"/>
      <c r="G522" s="822"/>
    </row>
    <row r="523" spans="2:7">
      <c r="B523" s="780" t="s">
        <v>5</v>
      </c>
      <c r="C523" s="780" t="s">
        <v>6</v>
      </c>
      <c r="D523" s="781" t="s">
        <v>7</v>
      </c>
      <c r="E523" s="782" t="s">
        <v>803</v>
      </c>
      <c r="F523" s="782" t="s">
        <v>803</v>
      </c>
      <c r="G523" s="782" t="s">
        <v>1012</v>
      </c>
    </row>
    <row r="524" spans="2:7">
      <c r="B524" s="783"/>
      <c r="C524" s="783"/>
      <c r="D524" s="784"/>
      <c r="E524" s="782" t="s">
        <v>805</v>
      </c>
      <c r="F524" s="782" t="s">
        <v>10</v>
      </c>
      <c r="G524" s="782" t="s">
        <v>11</v>
      </c>
    </row>
    <row r="525" spans="2:7">
      <c r="B525" s="788"/>
      <c r="C525" s="788"/>
      <c r="D525" s="791" t="s">
        <v>1013</v>
      </c>
      <c r="E525" s="788">
        <f>F525-3</f>
        <v>44440</v>
      </c>
      <c r="F525" s="788">
        <v>44443</v>
      </c>
      <c r="G525" s="788">
        <f>F525+6</f>
        <v>44449</v>
      </c>
    </row>
    <row r="526" spans="2:7">
      <c r="B526" s="788" t="s">
        <v>1014</v>
      </c>
      <c r="C526" s="788" t="s">
        <v>1015</v>
      </c>
      <c r="D526" s="791"/>
      <c r="E526" s="788">
        <f>F526-3</f>
        <v>44447</v>
      </c>
      <c r="F526" s="788">
        <v>44450</v>
      </c>
      <c r="G526" s="788">
        <f>F526+6</f>
        <v>44456</v>
      </c>
    </row>
    <row r="527" spans="2:7">
      <c r="B527" s="788" t="s">
        <v>1016</v>
      </c>
      <c r="C527" s="788" t="s">
        <v>1017</v>
      </c>
      <c r="D527" s="791"/>
      <c r="E527" s="788">
        <f>F527-3</f>
        <v>44454</v>
      </c>
      <c r="F527" s="788">
        <v>44457</v>
      </c>
      <c r="G527" s="788">
        <f>F527+6</f>
        <v>44463</v>
      </c>
    </row>
    <row r="528" spans="2:7">
      <c r="B528" s="788"/>
      <c r="C528" s="788"/>
      <c r="D528" s="791"/>
      <c r="E528" s="788">
        <f>F528-3</f>
        <v>44461</v>
      </c>
      <c r="F528" s="788">
        <v>44464</v>
      </c>
      <c r="G528" s="788">
        <f>F528+6</f>
        <v>44470</v>
      </c>
    </row>
    <row r="529" spans="2:7">
      <c r="B529" s="788" t="s">
        <v>1014</v>
      </c>
      <c r="C529" s="788" t="s">
        <v>1018</v>
      </c>
      <c r="D529" s="791"/>
      <c r="E529" s="788">
        <f>F529-3</f>
        <v>44468</v>
      </c>
      <c r="F529" s="788">
        <v>44471</v>
      </c>
      <c r="G529" s="788">
        <f>F529+6</f>
        <v>44477</v>
      </c>
    </row>
    <row r="530" spans="2:7">
      <c r="B530" s="766"/>
      <c r="C530" s="766"/>
      <c r="E530" s="792"/>
      <c r="F530" s="792"/>
      <c r="G530" s="792"/>
    </row>
    <row r="531" spans="1:7">
      <c r="A531" s="765" t="s">
        <v>1019</v>
      </c>
      <c r="B531" s="802"/>
      <c r="C531" s="802"/>
      <c r="D531" s="799"/>
      <c r="E531" s="792"/>
      <c r="F531" s="792"/>
      <c r="G531" s="822"/>
    </row>
    <row r="532" spans="2:7">
      <c r="B532" s="780" t="s">
        <v>5</v>
      </c>
      <c r="C532" s="780" t="s">
        <v>6</v>
      </c>
      <c r="D532" s="781" t="s">
        <v>7</v>
      </c>
      <c r="E532" s="782" t="s">
        <v>803</v>
      </c>
      <c r="F532" s="782" t="s">
        <v>803</v>
      </c>
      <c r="G532" s="782" t="s">
        <v>1019</v>
      </c>
    </row>
    <row r="533" spans="2:7">
      <c r="B533" s="783"/>
      <c r="C533" s="783"/>
      <c r="D533" s="784"/>
      <c r="E533" s="782" t="s">
        <v>805</v>
      </c>
      <c r="F533" s="782" t="s">
        <v>10</v>
      </c>
      <c r="G533" s="782" t="s">
        <v>11</v>
      </c>
    </row>
    <row r="534" spans="2:7">
      <c r="B534" s="788" t="s">
        <v>1020</v>
      </c>
      <c r="C534" s="788" t="s">
        <v>213</v>
      </c>
      <c r="D534" s="791" t="s">
        <v>1021</v>
      </c>
      <c r="E534" s="788">
        <f>F534-6</f>
        <v>44439</v>
      </c>
      <c r="F534" s="788">
        <v>44445</v>
      </c>
      <c r="G534" s="788">
        <f>F534+12</f>
        <v>44457</v>
      </c>
    </row>
    <row r="535" ht="16.5" customHeight="1" spans="2:7">
      <c r="B535" s="788" t="s">
        <v>1022</v>
      </c>
      <c r="C535" s="788" t="s">
        <v>216</v>
      </c>
      <c r="D535" s="791"/>
      <c r="E535" s="788">
        <f>F535-6</f>
        <v>44446</v>
      </c>
      <c r="F535" s="788">
        <v>44452</v>
      </c>
      <c r="G535" s="788">
        <f>F535+12</f>
        <v>44464</v>
      </c>
    </row>
    <row r="536" spans="2:7">
      <c r="B536" s="788" t="s">
        <v>1023</v>
      </c>
      <c r="C536" s="788" t="s">
        <v>218</v>
      </c>
      <c r="D536" s="791"/>
      <c r="E536" s="788">
        <f>F536-6</f>
        <v>44453</v>
      </c>
      <c r="F536" s="788">
        <v>44459</v>
      </c>
      <c r="G536" s="788">
        <f>F536+12</f>
        <v>44471</v>
      </c>
    </row>
    <row r="537" spans="2:7">
      <c r="B537" s="788" t="s">
        <v>1024</v>
      </c>
      <c r="C537" s="788" t="s">
        <v>220</v>
      </c>
      <c r="D537" s="791"/>
      <c r="E537" s="788">
        <f>F537-6</f>
        <v>44460</v>
      </c>
      <c r="F537" s="788">
        <v>44466</v>
      </c>
      <c r="G537" s="788">
        <f>F537+12</f>
        <v>44478</v>
      </c>
    </row>
    <row r="538" spans="2:7">
      <c r="B538" s="788"/>
      <c r="C538" s="788"/>
      <c r="D538" s="791"/>
      <c r="E538" s="788" t="s">
        <v>209</v>
      </c>
      <c r="F538" s="788" t="s">
        <v>209</v>
      </c>
      <c r="G538" s="788" t="s">
        <v>209</v>
      </c>
    </row>
    <row r="539" ht="14.25" spans="2:7">
      <c r="B539" s="833"/>
      <c r="C539" s="834"/>
      <c r="D539" s="799"/>
      <c r="E539" s="792"/>
      <c r="F539" s="792"/>
      <c r="G539" s="822"/>
    </row>
    <row r="540" spans="1:7">
      <c r="A540" s="765" t="s">
        <v>1025</v>
      </c>
      <c r="B540" s="802"/>
      <c r="C540" s="802"/>
      <c r="D540" s="799"/>
      <c r="E540" s="792"/>
      <c r="F540" s="792"/>
      <c r="G540" s="822"/>
    </row>
    <row r="541" spans="2:7">
      <c r="B541" s="780" t="s">
        <v>5</v>
      </c>
      <c r="C541" s="780" t="s">
        <v>6</v>
      </c>
      <c r="D541" s="781" t="s">
        <v>7</v>
      </c>
      <c r="E541" s="782" t="s">
        <v>803</v>
      </c>
      <c r="F541" s="782" t="s">
        <v>803</v>
      </c>
      <c r="G541" s="782" t="s">
        <v>1025</v>
      </c>
    </row>
    <row r="542" spans="2:7">
      <c r="B542" s="783"/>
      <c r="C542" s="783"/>
      <c r="D542" s="784"/>
      <c r="E542" s="782" t="s">
        <v>805</v>
      </c>
      <c r="F542" s="782" t="s">
        <v>10</v>
      </c>
      <c r="G542" s="782" t="s">
        <v>11</v>
      </c>
    </row>
    <row r="543" spans="2:7">
      <c r="B543" s="788" t="s">
        <v>1026</v>
      </c>
      <c r="C543" s="788" t="s">
        <v>1027</v>
      </c>
      <c r="D543" s="791" t="s">
        <v>1028</v>
      </c>
      <c r="E543" s="788">
        <f>F543-4</f>
        <v>44441</v>
      </c>
      <c r="F543" s="788">
        <v>44445</v>
      </c>
      <c r="G543" s="788">
        <f>F543+11</f>
        <v>44456</v>
      </c>
    </row>
    <row r="544" spans="2:7">
      <c r="B544" s="788" t="s">
        <v>1029</v>
      </c>
      <c r="C544" s="788" t="s">
        <v>1030</v>
      </c>
      <c r="D544" s="791"/>
      <c r="E544" s="788">
        <f>F544-4</f>
        <v>44441</v>
      </c>
      <c r="F544" s="788">
        <v>44445</v>
      </c>
      <c r="G544" s="788">
        <f>F544+11</f>
        <v>44456</v>
      </c>
    </row>
    <row r="545" spans="2:7">
      <c r="B545" s="788" t="s">
        <v>1031</v>
      </c>
      <c r="C545" s="788" t="s">
        <v>1032</v>
      </c>
      <c r="D545" s="791"/>
      <c r="E545" s="788">
        <f>F545-4</f>
        <v>44455</v>
      </c>
      <c r="F545" s="788">
        <v>44459</v>
      </c>
      <c r="G545" s="788">
        <f>F545+11</f>
        <v>44470</v>
      </c>
    </row>
    <row r="546" spans="2:7">
      <c r="B546" s="788" t="s">
        <v>1033</v>
      </c>
      <c r="C546" s="788" t="s">
        <v>1034</v>
      </c>
      <c r="D546" s="791"/>
      <c r="E546" s="788">
        <f>F546-4</f>
        <v>44462</v>
      </c>
      <c r="F546" s="788">
        <v>44466</v>
      </c>
      <c r="G546" s="788">
        <f>F546+11</f>
        <v>44477</v>
      </c>
    </row>
    <row r="547" spans="2:7">
      <c r="B547" s="818"/>
      <c r="C547" s="818"/>
      <c r="D547" s="791"/>
      <c r="E547" s="788">
        <f>F547-4</f>
        <v>44469</v>
      </c>
      <c r="F547" s="788">
        <f>F546+7</f>
        <v>44473</v>
      </c>
      <c r="G547" s="788">
        <f>F547+11</f>
        <v>44484</v>
      </c>
    </row>
    <row r="548" spans="1:8">
      <c r="A548" s="800" t="s">
        <v>1035</v>
      </c>
      <c r="B548" s="801"/>
      <c r="C548" s="801"/>
      <c r="D548" s="800"/>
      <c r="E548" s="800"/>
      <c r="F548" s="800"/>
      <c r="G548" s="800"/>
      <c r="H548" s="778"/>
    </row>
    <row r="549" spans="1:1">
      <c r="A549" s="765" t="s">
        <v>1036</v>
      </c>
    </row>
    <row r="550" spans="2:7">
      <c r="B550" s="780" t="s">
        <v>5</v>
      </c>
      <c r="C550" s="780" t="s">
        <v>6</v>
      </c>
      <c r="D550" s="781" t="s">
        <v>7</v>
      </c>
      <c r="E550" s="782" t="s">
        <v>803</v>
      </c>
      <c r="F550" s="782" t="s">
        <v>803</v>
      </c>
      <c r="G550" s="782" t="s">
        <v>1036</v>
      </c>
    </row>
    <row r="551" spans="2:7">
      <c r="B551" s="783"/>
      <c r="C551" s="783"/>
      <c r="D551" s="784"/>
      <c r="E551" s="782" t="s">
        <v>805</v>
      </c>
      <c r="F551" s="782" t="s">
        <v>10</v>
      </c>
      <c r="G551" s="782" t="s">
        <v>11</v>
      </c>
    </row>
    <row r="552" spans="2:7">
      <c r="B552" s="818" t="s">
        <v>893</v>
      </c>
      <c r="C552" s="818"/>
      <c r="D552" s="835" t="s">
        <v>1037</v>
      </c>
      <c r="E552" s="788">
        <f t="shared" ref="E552:E557" si="51">F552-6</f>
        <v>44435</v>
      </c>
      <c r="F552" s="788">
        <v>44441</v>
      </c>
      <c r="G552" s="788">
        <f t="shared" ref="G552:G557" si="52">F552+27</f>
        <v>44468</v>
      </c>
    </row>
    <row r="553" spans="2:7">
      <c r="B553" s="818" t="s">
        <v>1038</v>
      </c>
      <c r="C553" s="818" t="s">
        <v>1039</v>
      </c>
      <c r="D553" s="836"/>
      <c r="E553" s="788">
        <f t="shared" si="51"/>
        <v>44442</v>
      </c>
      <c r="F553" s="788">
        <v>44448</v>
      </c>
      <c r="G553" s="788">
        <f t="shared" si="52"/>
        <v>44475</v>
      </c>
    </row>
    <row r="554" spans="2:7">
      <c r="B554" s="818" t="s">
        <v>1040</v>
      </c>
      <c r="C554" s="818" t="s">
        <v>1041</v>
      </c>
      <c r="D554" s="836"/>
      <c r="E554" s="788">
        <f t="shared" si="51"/>
        <v>44449</v>
      </c>
      <c r="F554" s="788">
        <v>44455</v>
      </c>
      <c r="G554" s="788">
        <f t="shared" si="52"/>
        <v>44482</v>
      </c>
    </row>
    <row r="555" spans="2:7">
      <c r="B555" s="818" t="s">
        <v>893</v>
      </c>
      <c r="C555" s="818"/>
      <c r="D555" s="836"/>
      <c r="E555" s="788">
        <f t="shared" si="51"/>
        <v>44456</v>
      </c>
      <c r="F555" s="788">
        <v>44462</v>
      </c>
      <c r="G555" s="788">
        <f t="shared" si="52"/>
        <v>44489</v>
      </c>
    </row>
    <row r="556" spans="2:7">
      <c r="B556" s="818" t="s">
        <v>1042</v>
      </c>
      <c r="C556" s="818" t="s">
        <v>1043</v>
      </c>
      <c r="D556" s="836"/>
      <c r="E556" s="788">
        <f t="shared" si="51"/>
        <v>44463</v>
      </c>
      <c r="F556" s="788">
        <v>44469</v>
      </c>
      <c r="G556" s="788">
        <f t="shared" si="52"/>
        <v>44496</v>
      </c>
    </row>
    <row r="557" spans="2:7">
      <c r="B557" s="818" t="s">
        <v>1044</v>
      </c>
      <c r="C557" s="818" t="s">
        <v>1045</v>
      </c>
      <c r="D557" s="837"/>
      <c r="E557" s="788">
        <f t="shared" si="51"/>
        <v>44470</v>
      </c>
      <c r="F557" s="788">
        <v>44476</v>
      </c>
      <c r="G557" s="788">
        <f t="shared" si="52"/>
        <v>44503</v>
      </c>
    </row>
    <row r="558" spans="2:3">
      <c r="B558" s="766"/>
      <c r="C558" s="766"/>
    </row>
    <row r="559" spans="1:3">
      <c r="A559" s="765" t="s">
        <v>199</v>
      </c>
      <c r="B559" s="766"/>
      <c r="C559" s="766"/>
    </row>
    <row r="560" spans="2:7">
      <c r="B560" s="780" t="s">
        <v>5</v>
      </c>
      <c r="C560" s="780" t="s">
        <v>6</v>
      </c>
      <c r="D560" s="781" t="s">
        <v>7</v>
      </c>
      <c r="E560" s="782" t="s">
        <v>803</v>
      </c>
      <c r="F560" s="782" t="s">
        <v>803</v>
      </c>
      <c r="G560" s="782" t="s">
        <v>199</v>
      </c>
    </row>
    <row r="561" spans="2:7">
      <c r="B561" s="783"/>
      <c r="C561" s="783"/>
      <c r="D561" s="784"/>
      <c r="E561" s="782" t="s">
        <v>805</v>
      </c>
      <c r="F561" s="782" t="s">
        <v>10</v>
      </c>
      <c r="G561" s="782" t="s">
        <v>11</v>
      </c>
    </row>
    <row r="562" spans="2:7">
      <c r="B562" s="818" t="s">
        <v>1046</v>
      </c>
      <c r="C562" s="818" t="s">
        <v>50</v>
      </c>
      <c r="D562" s="791" t="s">
        <v>1047</v>
      </c>
      <c r="E562" s="788">
        <f>F562-6</f>
        <v>44435</v>
      </c>
      <c r="F562" s="788">
        <v>44441</v>
      </c>
      <c r="G562" s="788">
        <f>F562+22</f>
        <v>44463</v>
      </c>
    </row>
    <row r="563" spans="2:7">
      <c r="B563" s="818" t="s">
        <v>1048</v>
      </c>
      <c r="C563" s="818" t="s">
        <v>1049</v>
      </c>
      <c r="D563" s="791"/>
      <c r="E563" s="788">
        <f>F563-6</f>
        <v>44442</v>
      </c>
      <c r="F563" s="788">
        <v>44448</v>
      </c>
      <c r="G563" s="788">
        <f>F563+22</f>
        <v>44470</v>
      </c>
    </row>
    <row r="564" spans="2:7">
      <c r="B564" s="818" t="s">
        <v>1050</v>
      </c>
      <c r="C564" s="818" t="s">
        <v>54</v>
      </c>
      <c r="D564" s="791"/>
      <c r="E564" s="788">
        <f>F564-6</f>
        <v>44449</v>
      </c>
      <c r="F564" s="788">
        <v>44455</v>
      </c>
      <c r="G564" s="788">
        <f>F564+22</f>
        <v>44477</v>
      </c>
    </row>
    <row r="565" spans="2:7">
      <c r="B565" s="818"/>
      <c r="C565" s="818"/>
      <c r="D565" s="791"/>
      <c r="E565" s="788">
        <f>F565-6</f>
        <v>44456</v>
      </c>
      <c r="F565" s="788">
        <v>44462</v>
      </c>
      <c r="G565" s="788">
        <f>F565+22</f>
        <v>44484</v>
      </c>
    </row>
    <row r="566" spans="2:7">
      <c r="B566" s="818"/>
      <c r="C566" s="818"/>
      <c r="D566" s="791"/>
      <c r="E566" s="788">
        <f>F566-6</f>
        <v>44463</v>
      </c>
      <c r="F566" s="788">
        <v>44469</v>
      </c>
      <c r="G566" s="788">
        <f>F566+22</f>
        <v>44491</v>
      </c>
    </row>
    <row r="567" spans="2:6">
      <c r="B567" s="813"/>
      <c r="C567" s="798"/>
      <c r="D567" s="799"/>
      <c r="E567" s="792"/>
      <c r="F567" s="792"/>
    </row>
    <row r="568" spans="1:8">
      <c r="A568" s="765" t="s">
        <v>177</v>
      </c>
      <c r="B568" s="777"/>
      <c r="C568" s="777"/>
      <c r="E568" s="777"/>
      <c r="F568" s="765"/>
      <c r="G568" s="765"/>
      <c r="H568" s="778"/>
    </row>
    <row r="569" spans="2:7">
      <c r="B569" s="780" t="s">
        <v>5</v>
      </c>
      <c r="C569" s="780" t="s">
        <v>6</v>
      </c>
      <c r="D569" s="781" t="s">
        <v>7</v>
      </c>
      <c r="E569" s="782" t="s">
        <v>803</v>
      </c>
      <c r="F569" s="782" t="s">
        <v>803</v>
      </c>
      <c r="G569" s="782" t="s">
        <v>177</v>
      </c>
    </row>
    <row r="570" spans="2:7">
      <c r="B570" s="783"/>
      <c r="C570" s="783"/>
      <c r="D570" s="784"/>
      <c r="E570" s="782" t="s">
        <v>805</v>
      </c>
      <c r="F570" s="782" t="s">
        <v>10</v>
      </c>
      <c r="G570" s="782" t="s">
        <v>11</v>
      </c>
    </row>
    <row r="571" spans="2:7">
      <c r="B571" s="818" t="s">
        <v>1051</v>
      </c>
      <c r="C571" s="818" t="s">
        <v>1052</v>
      </c>
      <c r="D571" s="791" t="s">
        <v>1053</v>
      </c>
      <c r="E571" s="788">
        <f t="shared" ref="E571:E576" si="53">F571-4</f>
        <v>44431</v>
      </c>
      <c r="F571" s="788">
        <v>44435</v>
      </c>
      <c r="G571" s="788">
        <f t="shared" ref="G571:G576" si="54">F571+23</f>
        <v>44458</v>
      </c>
    </row>
    <row r="572" spans="2:7">
      <c r="B572" s="818" t="s">
        <v>178</v>
      </c>
      <c r="C572" s="818" t="s">
        <v>1054</v>
      </c>
      <c r="D572" s="791"/>
      <c r="E572" s="788">
        <f t="shared" si="53"/>
        <v>44438</v>
      </c>
      <c r="F572" s="788">
        <v>44442</v>
      </c>
      <c r="G572" s="788">
        <f t="shared" si="54"/>
        <v>44465</v>
      </c>
    </row>
    <row r="573" spans="1:7">
      <c r="A573" s="838"/>
      <c r="B573" s="818" t="s">
        <v>181</v>
      </c>
      <c r="C573" s="818" t="s">
        <v>103</v>
      </c>
      <c r="D573" s="791"/>
      <c r="E573" s="788">
        <f t="shared" si="53"/>
        <v>44445</v>
      </c>
      <c r="F573" s="788">
        <v>44449</v>
      </c>
      <c r="G573" s="788">
        <f t="shared" si="54"/>
        <v>44472</v>
      </c>
    </row>
    <row r="574" spans="2:7">
      <c r="B574" s="818" t="s">
        <v>182</v>
      </c>
      <c r="C574" s="818" t="s">
        <v>20</v>
      </c>
      <c r="D574" s="791"/>
      <c r="E574" s="788">
        <f t="shared" si="53"/>
        <v>44452</v>
      </c>
      <c r="F574" s="788">
        <v>44456</v>
      </c>
      <c r="G574" s="788">
        <f t="shared" si="54"/>
        <v>44479</v>
      </c>
    </row>
    <row r="575" spans="2:7">
      <c r="B575" s="818" t="s">
        <v>183</v>
      </c>
      <c r="C575" s="818" t="s">
        <v>184</v>
      </c>
      <c r="D575" s="791"/>
      <c r="E575" s="788">
        <f t="shared" si="53"/>
        <v>44459</v>
      </c>
      <c r="F575" s="788">
        <v>44463</v>
      </c>
      <c r="G575" s="788">
        <f t="shared" si="54"/>
        <v>44486</v>
      </c>
    </row>
    <row r="576" spans="2:7">
      <c r="B576" s="818" t="s">
        <v>185</v>
      </c>
      <c r="C576" s="818" t="s">
        <v>186</v>
      </c>
      <c r="D576" s="791"/>
      <c r="E576" s="788">
        <f t="shared" si="53"/>
        <v>44466</v>
      </c>
      <c r="F576" s="788">
        <v>44470</v>
      </c>
      <c r="G576" s="788">
        <f t="shared" si="54"/>
        <v>44493</v>
      </c>
    </row>
    <row r="577" spans="2:7">
      <c r="B577" s="766"/>
      <c r="C577" s="766"/>
      <c r="F577" s="792"/>
      <c r="G577" s="792"/>
    </row>
    <row r="578" spans="1:7">
      <c r="A578" s="765" t="s">
        <v>1055</v>
      </c>
      <c r="B578" s="766"/>
      <c r="C578" s="766"/>
      <c r="F578" s="808"/>
      <c r="G578" s="808"/>
    </row>
    <row r="579" spans="2:7">
      <c r="B579" s="780" t="s">
        <v>5</v>
      </c>
      <c r="C579" s="780" t="s">
        <v>6</v>
      </c>
      <c r="D579" s="781" t="s">
        <v>7</v>
      </c>
      <c r="E579" s="782" t="s">
        <v>803</v>
      </c>
      <c r="F579" s="782" t="s">
        <v>803</v>
      </c>
      <c r="G579" s="782" t="s">
        <v>1056</v>
      </c>
    </row>
    <row r="580" spans="2:7">
      <c r="B580" s="783"/>
      <c r="C580" s="783"/>
      <c r="D580" s="784"/>
      <c r="E580" s="782" t="s">
        <v>805</v>
      </c>
      <c r="F580" s="782" t="s">
        <v>10</v>
      </c>
      <c r="G580" s="782" t="s">
        <v>11</v>
      </c>
    </row>
    <row r="581" spans="2:7">
      <c r="B581" s="818" t="s">
        <v>1057</v>
      </c>
      <c r="C581" s="818" t="s">
        <v>141</v>
      </c>
      <c r="D581" s="791" t="s">
        <v>1058</v>
      </c>
      <c r="E581" s="788">
        <f t="shared" ref="E581:E586" si="55">F581-5</f>
        <v>44434</v>
      </c>
      <c r="F581" s="788">
        <v>44439</v>
      </c>
      <c r="G581" s="788">
        <f t="shared" ref="G581:G586" si="56">F581+37</f>
        <v>44476</v>
      </c>
    </row>
    <row r="582" spans="2:7">
      <c r="B582" s="818" t="s">
        <v>1059</v>
      </c>
      <c r="C582" s="818" t="s">
        <v>52</v>
      </c>
      <c r="D582" s="791"/>
      <c r="E582" s="788">
        <f t="shared" si="55"/>
        <v>44441</v>
      </c>
      <c r="F582" s="788">
        <v>44446</v>
      </c>
      <c r="G582" s="788">
        <f t="shared" si="56"/>
        <v>44483</v>
      </c>
    </row>
    <row r="583" spans="2:7">
      <c r="B583" s="818" t="s">
        <v>1060</v>
      </c>
      <c r="C583" s="818" t="s">
        <v>1061</v>
      </c>
      <c r="D583" s="791"/>
      <c r="E583" s="788">
        <f t="shared" si="55"/>
        <v>44448</v>
      </c>
      <c r="F583" s="788">
        <v>44453</v>
      </c>
      <c r="G583" s="788">
        <f t="shared" si="56"/>
        <v>44490</v>
      </c>
    </row>
    <row r="584" spans="2:7">
      <c r="B584" s="818" t="s">
        <v>1062</v>
      </c>
      <c r="C584" s="818" t="s">
        <v>1063</v>
      </c>
      <c r="D584" s="791"/>
      <c r="E584" s="788">
        <f t="shared" si="55"/>
        <v>44455</v>
      </c>
      <c r="F584" s="788">
        <v>44460</v>
      </c>
      <c r="G584" s="788">
        <f t="shared" si="56"/>
        <v>44497</v>
      </c>
    </row>
    <row r="585" spans="2:7">
      <c r="B585" s="818" t="s">
        <v>1064</v>
      </c>
      <c r="C585" s="818" t="s">
        <v>1065</v>
      </c>
      <c r="D585" s="791"/>
      <c r="E585" s="788">
        <f t="shared" si="55"/>
        <v>44462</v>
      </c>
      <c r="F585" s="788">
        <v>44467</v>
      </c>
      <c r="G585" s="788">
        <f t="shared" si="56"/>
        <v>44504</v>
      </c>
    </row>
    <row r="586" spans="2:7">
      <c r="B586" s="818" t="s">
        <v>1066</v>
      </c>
      <c r="C586" s="818" t="s">
        <v>1067</v>
      </c>
      <c r="D586" s="791"/>
      <c r="E586" s="788">
        <f t="shared" si="55"/>
        <v>44469</v>
      </c>
      <c r="F586" s="788">
        <v>44474</v>
      </c>
      <c r="G586" s="788">
        <f t="shared" si="56"/>
        <v>44511</v>
      </c>
    </row>
    <row r="587" spans="2:6">
      <c r="B587" s="792"/>
      <c r="C587" s="792"/>
      <c r="F587" s="792"/>
    </row>
    <row r="588" spans="1:6">
      <c r="A588" s="765" t="s">
        <v>1068</v>
      </c>
      <c r="B588" s="766"/>
      <c r="C588" s="766"/>
      <c r="F588" s="808"/>
    </row>
    <row r="589" spans="2:7">
      <c r="B589" s="780" t="s">
        <v>5</v>
      </c>
      <c r="C589" s="780" t="s">
        <v>6</v>
      </c>
      <c r="D589" s="781" t="s">
        <v>7</v>
      </c>
      <c r="E589" s="782" t="s">
        <v>803</v>
      </c>
      <c r="F589" s="782" t="s">
        <v>803</v>
      </c>
      <c r="G589" s="782" t="s">
        <v>1068</v>
      </c>
    </row>
    <row r="590" spans="2:7">
      <c r="B590" s="783"/>
      <c r="C590" s="783"/>
      <c r="D590" s="784"/>
      <c r="E590" s="782" t="s">
        <v>805</v>
      </c>
      <c r="F590" s="782" t="s">
        <v>10</v>
      </c>
      <c r="G590" s="782" t="s">
        <v>11</v>
      </c>
    </row>
    <row r="591" spans="2:7">
      <c r="B591" s="818" t="s">
        <v>1069</v>
      </c>
      <c r="C591" s="818" t="s">
        <v>50</v>
      </c>
      <c r="D591" s="791" t="s">
        <v>1070</v>
      </c>
      <c r="E591" s="788">
        <f t="shared" ref="E591:E596" si="57">F591-6</f>
        <v>44434</v>
      </c>
      <c r="F591" s="788">
        <v>44440</v>
      </c>
      <c r="G591" s="788">
        <f t="shared" ref="G591:G596" si="58">F591+45</f>
        <v>44485</v>
      </c>
    </row>
    <row r="592" spans="2:7">
      <c r="B592" s="818"/>
      <c r="C592" s="818"/>
      <c r="D592" s="791"/>
      <c r="E592" s="788">
        <f t="shared" si="57"/>
        <v>44441</v>
      </c>
      <c r="F592" s="788">
        <v>44447</v>
      </c>
      <c r="G592" s="788">
        <f t="shared" si="58"/>
        <v>44492</v>
      </c>
    </row>
    <row r="593" spans="2:7">
      <c r="B593" s="818" t="s">
        <v>1071</v>
      </c>
      <c r="C593" s="818" t="s">
        <v>1072</v>
      </c>
      <c r="D593" s="791"/>
      <c r="E593" s="788">
        <f t="shared" si="57"/>
        <v>44448</v>
      </c>
      <c r="F593" s="788">
        <v>44454</v>
      </c>
      <c r="G593" s="788">
        <f t="shared" si="58"/>
        <v>44499</v>
      </c>
    </row>
    <row r="594" spans="2:7">
      <c r="B594" s="818"/>
      <c r="C594" s="818"/>
      <c r="D594" s="791"/>
      <c r="E594" s="788">
        <f t="shared" si="57"/>
        <v>44455</v>
      </c>
      <c r="F594" s="788">
        <v>44461</v>
      </c>
      <c r="G594" s="788">
        <f t="shared" si="58"/>
        <v>44506</v>
      </c>
    </row>
    <row r="595" spans="2:7">
      <c r="B595" s="818" t="s">
        <v>893</v>
      </c>
      <c r="C595" s="818"/>
      <c r="D595" s="791"/>
      <c r="E595" s="788">
        <f t="shared" si="57"/>
        <v>44462</v>
      </c>
      <c r="F595" s="788">
        <v>44468</v>
      </c>
      <c r="G595" s="788">
        <f t="shared" si="58"/>
        <v>44513</v>
      </c>
    </row>
    <row r="596" spans="2:7">
      <c r="B596" s="818"/>
      <c r="C596" s="818"/>
      <c r="D596" s="791"/>
      <c r="E596" s="788">
        <f t="shared" si="57"/>
        <v>44469</v>
      </c>
      <c r="F596" s="788">
        <v>44475</v>
      </c>
      <c r="G596" s="788">
        <f t="shared" si="58"/>
        <v>44520</v>
      </c>
    </row>
    <row r="597" spans="2:6">
      <c r="B597" s="766"/>
      <c r="C597" s="766"/>
      <c r="D597" s="799"/>
      <c r="E597" s="792"/>
      <c r="F597" s="792"/>
    </row>
    <row r="598" spans="1:3">
      <c r="A598" s="765" t="s">
        <v>211</v>
      </c>
      <c r="B598" s="766"/>
      <c r="C598" s="766"/>
    </row>
    <row r="599" spans="2:7">
      <c r="B599" s="780" t="s">
        <v>5</v>
      </c>
      <c r="C599" s="780" t="s">
        <v>6</v>
      </c>
      <c r="D599" s="781" t="s">
        <v>7</v>
      </c>
      <c r="E599" s="782" t="s">
        <v>803</v>
      </c>
      <c r="F599" s="782" t="s">
        <v>803</v>
      </c>
      <c r="G599" s="782" t="s">
        <v>211</v>
      </c>
    </row>
    <row r="600" spans="2:7">
      <c r="B600" s="783"/>
      <c r="C600" s="783"/>
      <c r="D600" s="784"/>
      <c r="E600" s="782" t="s">
        <v>805</v>
      </c>
      <c r="F600" s="782" t="s">
        <v>10</v>
      </c>
      <c r="G600" s="782" t="s">
        <v>11</v>
      </c>
    </row>
    <row r="601" spans="2:7">
      <c r="B601" s="818" t="s">
        <v>1073</v>
      </c>
      <c r="C601" s="818" t="s">
        <v>1074</v>
      </c>
      <c r="D601" s="791" t="s">
        <v>1075</v>
      </c>
      <c r="E601" s="788">
        <f>F601-4</f>
        <v>44438</v>
      </c>
      <c r="F601" s="788">
        <v>44442</v>
      </c>
      <c r="G601" s="788">
        <f>F601+18</f>
        <v>44460</v>
      </c>
    </row>
    <row r="602" spans="2:7">
      <c r="B602" s="818" t="s">
        <v>212</v>
      </c>
      <c r="C602" s="818" t="s">
        <v>1076</v>
      </c>
      <c r="D602" s="791"/>
      <c r="E602" s="788">
        <f>F602-4</f>
        <v>44447</v>
      </c>
      <c r="F602" s="788">
        <v>44451</v>
      </c>
      <c r="G602" s="788">
        <f>F602+18</f>
        <v>44469</v>
      </c>
    </row>
    <row r="603" spans="2:7">
      <c r="B603" s="818" t="s">
        <v>215</v>
      </c>
      <c r="C603" s="818" t="s">
        <v>1077</v>
      </c>
      <c r="D603" s="791"/>
      <c r="E603" s="788">
        <f>F603-4</f>
        <v>44454</v>
      </c>
      <c r="F603" s="788">
        <v>44458</v>
      </c>
      <c r="G603" s="788">
        <f>F603+18</f>
        <v>44476</v>
      </c>
    </row>
    <row r="604" spans="2:7">
      <c r="B604" s="818" t="s">
        <v>217</v>
      </c>
      <c r="C604" s="818" t="s">
        <v>1078</v>
      </c>
      <c r="D604" s="791"/>
      <c r="E604" s="788">
        <f>F604-4</f>
        <v>44459</v>
      </c>
      <c r="F604" s="788">
        <v>44463</v>
      </c>
      <c r="G604" s="788">
        <f>F604+18</f>
        <v>44481</v>
      </c>
    </row>
    <row r="605" spans="2:7">
      <c r="B605" s="818" t="s">
        <v>219</v>
      </c>
      <c r="C605" s="818" t="s">
        <v>1079</v>
      </c>
      <c r="D605" s="791"/>
      <c r="E605" s="788">
        <f>F605-4</f>
        <v>44466</v>
      </c>
      <c r="F605" s="788">
        <v>44470</v>
      </c>
      <c r="G605" s="788">
        <f>F605+18</f>
        <v>44488</v>
      </c>
    </row>
    <row r="606" ht="15" spans="2:7">
      <c r="B606" s="839"/>
      <c r="C606" s="839"/>
      <c r="E606" s="792"/>
      <c r="F606" s="792"/>
      <c r="G606" s="792"/>
    </row>
    <row r="607" s="764" customFormat="1" spans="1:8">
      <c r="A607" s="800" t="s">
        <v>1080</v>
      </c>
      <c r="B607" s="800"/>
      <c r="C607" s="800"/>
      <c r="D607" s="800"/>
      <c r="E607" s="800"/>
      <c r="F607" s="800"/>
      <c r="G607" s="800"/>
      <c r="H607" s="778"/>
    </row>
    <row r="608" spans="1:3">
      <c r="A608" s="765" t="s">
        <v>266</v>
      </c>
      <c r="B608" s="766"/>
      <c r="C608" s="766"/>
    </row>
    <row r="609" spans="2:7">
      <c r="B609" s="780" t="s">
        <v>5</v>
      </c>
      <c r="C609" s="780" t="s">
        <v>6</v>
      </c>
      <c r="D609" s="781" t="s">
        <v>7</v>
      </c>
      <c r="E609" s="782" t="s">
        <v>803</v>
      </c>
      <c r="F609" s="782" t="s">
        <v>803</v>
      </c>
      <c r="G609" s="782" t="s">
        <v>1081</v>
      </c>
    </row>
    <row r="610" spans="2:7">
      <c r="B610" s="783"/>
      <c r="C610" s="783"/>
      <c r="D610" s="784"/>
      <c r="E610" s="782" t="s">
        <v>805</v>
      </c>
      <c r="F610" s="782" t="s">
        <v>10</v>
      </c>
      <c r="G610" s="782" t="s">
        <v>11</v>
      </c>
    </row>
    <row r="611" spans="2:7">
      <c r="B611" s="818" t="s">
        <v>268</v>
      </c>
      <c r="C611" s="818" t="s">
        <v>269</v>
      </c>
      <c r="D611" s="791" t="s">
        <v>1082</v>
      </c>
      <c r="E611" s="788">
        <f>F611-4</f>
        <v>44438</v>
      </c>
      <c r="F611" s="788">
        <v>44442</v>
      </c>
      <c r="G611" s="788">
        <f>F611+13</f>
        <v>44455</v>
      </c>
    </row>
    <row r="612" spans="2:7">
      <c r="B612" s="818" t="s">
        <v>271</v>
      </c>
      <c r="C612" s="818" t="s">
        <v>272</v>
      </c>
      <c r="D612" s="791"/>
      <c r="E612" s="788">
        <f>F612-4</f>
        <v>44445</v>
      </c>
      <c r="F612" s="788">
        <v>44449</v>
      </c>
      <c r="G612" s="788">
        <f>F612+13</f>
        <v>44462</v>
      </c>
    </row>
    <row r="613" spans="2:7">
      <c r="B613" s="818" t="s">
        <v>273</v>
      </c>
      <c r="C613" s="818" t="s">
        <v>274</v>
      </c>
      <c r="D613" s="791"/>
      <c r="E613" s="788">
        <f>F613-4</f>
        <v>44452</v>
      </c>
      <c r="F613" s="788">
        <v>44456</v>
      </c>
      <c r="G613" s="788">
        <f>F613+13</f>
        <v>44469</v>
      </c>
    </row>
    <row r="614" spans="2:7">
      <c r="B614" s="818" t="s">
        <v>275</v>
      </c>
      <c r="C614" s="818" t="s">
        <v>276</v>
      </c>
      <c r="D614" s="791"/>
      <c r="E614" s="788">
        <f>F614-4</f>
        <v>44459</v>
      </c>
      <c r="F614" s="788">
        <v>44463</v>
      </c>
      <c r="G614" s="788">
        <f>F614+13</f>
        <v>44476</v>
      </c>
    </row>
    <row r="615" spans="2:7">
      <c r="B615" s="818" t="s">
        <v>277</v>
      </c>
      <c r="C615" s="818" t="s">
        <v>1083</v>
      </c>
      <c r="D615" s="791"/>
      <c r="E615" s="788">
        <f>F615-4</f>
        <v>44466</v>
      </c>
      <c r="F615" s="788">
        <v>44470</v>
      </c>
      <c r="G615" s="788">
        <f>F615+13</f>
        <v>44483</v>
      </c>
    </row>
    <row r="616" spans="2:3">
      <c r="B616" s="766"/>
      <c r="C616" s="766"/>
    </row>
    <row r="617" spans="1:7">
      <c r="A617" s="765"/>
      <c r="B617" s="780" t="s">
        <v>5</v>
      </c>
      <c r="C617" s="780" t="s">
        <v>6</v>
      </c>
      <c r="D617" s="781" t="s">
        <v>7</v>
      </c>
      <c r="E617" s="782" t="s">
        <v>803</v>
      </c>
      <c r="F617" s="782" t="s">
        <v>803</v>
      </c>
      <c r="G617" s="782" t="s">
        <v>1081</v>
      </c>
    </row>
    <row r="618" spans="1:7">
      <c r="A618" s="765"/>
      <c r="B618" s="783"/>
      <c r="C618" s="783"/>
      <c r="D618" s="784"/>
      <c r="E618" s="782" t="s">
        <v>805</v>
      </c>
      <c r="F618" s="782" t="s">
        <v>10</v>
      </c>
      <c r="G618" s="782" t="s">
        <v>11</v>
      </c>
    </row>
    <row r="619" spans="1:7">
      <c r="A619" s="765"/>
      <c r="B619" s="818" t="s">
        <v>1084</v>
      </c>
      <c r="C619" s="818" t="s">
        <v>1085</v>
      </c>
      <c r="D619" s="791" t="s">
        <v>1086</v>
      </c>
      <c r="E619" s="788">
        <f t="shared" ref="E619:E624" si="59">F619-5</f>
        <v>44434</v>
      </c>
      <c r="F619" s="788">
        <v>44439</v>
      </c>
      <c r="G619" s="788">
        <f t="shared" ref="G619:G624" si="60">F619+17</f>
        <v>44456</v>
      </c>
    </row>
    <row r="620" spans="1:7">
      <c r="A620" s="765"/>
      <c r="B620" s="818" t="s">
        <v>1087</v>
      </c>
      <c r="C620" s="818" t="s">
        <v>1088</v>
      </c>
      <c r="D620" s="791"/>
      <c r="E620" s="788">
        <f t="shared" si="59"/>
        <v>44441</v>
      </c>
      <c r="F620" s="788">
        <v>44446</v>
      </c>
      <c r="G620" s="788">
        <f t="shared" si="60"/>
        <v>44463</v>
      </c>
    </row>
    <row r="621" spans="1:7">
      <c r="A621" s="765"/>
      <c r="B621" s="818" t="s">
        <v>1089</v>
      </c>
      <c r="C621" s="818" t="s">
        <v>1090</v>
      </c>
      <c r="D621" s="791"/>
      <c r="E621" s="788">
        <f t="shared" si="59"/>
        <v>44448</v>
      </c>
      <c r="F621" s="788">
        <f>F620+7</f>
        <v>44453</v>
      </c>
      <c r="G621" s="788">
        <f t="shared" si="60"/>
        <v>44470</v>
      </c>
    </row>
    <row r="622" spans="1:7">
      <c r="A622" s="765"/>
      <c r="B622" s="818" t="s">
        <v>1091</v>
      </c>
      <c r="C622" s="818" t="s">
        <v>1090</v>
      </c>
      <c r="D622" s="791"/>
      <c r="E622" s="788">
        <f t="shared" si="59"/>
        <v>44455</v>
      </c>
      <c r="F622" s="788">
        <f>F621+7</f>
        <v>44460</v>
      </c>
      <c r="G622" s="788">
        <f t="shared" si="60"/>
        <v>44477</v>
      </c>
    </row>
    <row r="623" spans="1:7">
      <c r="A623" s="765"/>
      <c r="B623" s="818" t="s">
        <v>1092</v>
      </c>
      <c r="C623" s="818" t="s">
        <v>1093</v>
      </c>
      <c r="D623" s="791"/>
      <c r="E623" s="788">
        <f t="shared" si="59"/>
        <v>44462</v>
      </c>
      <c r="F623" s="788">
        <f>F622+7</f>
        <v>44467</v>
      </c>
      <c r="G623" s="788">
        <f t="shared" si="60"/>
        <v>44484</v>
      </c>
    </row>
    <row r="624" spans="1:7">
      <c r="A624" s="765"/>
      <c r="B624" s="818" t="s">
        <v>1094</v>
      </c>
      <c r="C624" s="818" t="s">
        <v>1095</v>
      </c>
      <c r="D624" s="791"/>
      <c r="E624" s="788">
        <f t="shared" si="59"/>
        <v>44469</v>
      </c>
      <c r="F624" s="788">
        <f>F623+7</f>
        <v>44474</v>
      </c>
      <c r="G624" s="788">
        <f t="shared" si="60"/>
        <v>44491</v>
      </c>
    </row>
    <row r="625" ht="14.25" spans="2:3">
      <c r="B625" s="766"/>
      <c r="C625" s="805"/>
    </row>
    <row r="626" spans="1:1">
      <c r="A626" s="765" t="s">
        <v>253</v>
      </c>
    </row>
    <row r="627" spans="2:7">
      <c r="B627" s="780" t="s">
        <v>5</v>
      </c>
      <c r="C627" s="780" t="s">
        <v>6</v>
      </c>
      <c r="D627" s="781" t="s">
        <v>7</v>
      </c>
      <c r="E627" s="782" t="s">
        <v>803</v>
      </c>
      <c r="F627" s="782" t="s">
        <v>803</v>
      </c>
      <c r="G627" s="782" t="s">
        <v>1096</v>
      </c>
    </row>
    <row r="628" spans="2:7">
      <c r="B628" s="783"/>
      <c r="C628" s="783"/>
      <c r="D628" s="784"/>
      <c r="E628" s="782" t="s">
        <v>805</v>
      </c>
      <c r="F628" s="782" t="s">
        <v>10</v>
      </c>
      <c r="G628" s="782" t="s">
        <v>11</v>
      </c>
    </row>
    <row r="629" spans="2:7">
      <c r="B629" s="818" t="s">
        <v>268</v>
      </c>
      <c r="C629" s="818" t="s">
        <v>269</v>
      </c>
      <c r="D629" s="791" t="s">
        <v>1082</v>
      </c>
      <c r="E629" s="788">
        <f>F629-4</f>
        <v>44438</v>
      </c>
      <c r="F629" s="788">
        <v>44442</v>
      </c>
      <c r="G629" s="788">
        <f>F629+17</f>
        <v>44459</v>
      </c>
    </row>
    <row r="630" spans="2:7">
      <c r="B630" s="818" t="s">
        <v>271</v>
      </c>
      <c r="C630" s="818" t="s">
        <v>272</v>
      </c>
      <c r="D630" s="791"/>
      <c r="E630" s="788">
        <f>F630-4</f>
        <v>44445</v>
      </c>
      <c r="F630" s="788">
        <v>44449</v>
      </c>
      <c r="G630" s="788">
        <f>F630+17</f>
        <v>44466</v>
      </c>
    </row>
    <row r="631" spans="2:7">
      <c r="B631" s="818" t="s">
        <v>273</v>
      </c>
      <c r="C631" s="818" t="s">
        <v>274</v>
      </c>
      <c r="D631" s="791"/>
      <c r="E631" s="788">
        <f>F631-4</f>
        <v>44452</v>
      </c>
      <c r="F631" s="788">
        <v>44456</v>
      </c>
      <c r="G631" s="788">
        <f>F631+17</f>
        <v>44473</v>
      </c>
    </row>
    <row r="632" spans="2:7">
      <c r="B632" s="818" t="s">
        <v>275</v>
      </c>
      <c r="C632" s="818" t="s">
        <v>276</v>
      </c>
      <c r="D632" s="791"/>
      <c r="E632" s="788">
        <f>F632-4</f>
        <v>44459</v>
      </c>
      <c r="F632" s="788">
        <v>44463</v>
      </c>
      <c r="G632" s="788">
        <f>F632+17</f>
        <v>44480</v>
      </c>
    </row>
    <row r="633" spans="2:7">
      <c r="B633" s="818" t="s">
        <v>277</v>
      </c>
      <c r="C633" s="818" t="s">
        <v>1083</v>
      </c>
      <c r="D633" s="791"/>
      <c r="E633" s="788">
        <f>F633-4</f>
        <v>44466</v>
      </c>
      <c r="F633" s="788">
        <v>44470</v>
      </c>
      <c r="G633" s="788">
        <f>F633+17</f>
        <v>44487</v>
      </c>
    </row>
    <row r="634" spans="2:3">
      <c r="B634" s="766"/>
      <c r="C634" s="766"/>
    </row>
    <row r="635" spans="2:7">
      <c r="B635" s="780" t="s">
        <v>5</v>
      </c>
      <c r="C635" s="780" t="s">
        <v>6</v>
      </c>
      <c r="D635" s="781" t="s">
        <v>7</v>
      </c>
      <c r="E635" s="782" t="s">
        <v>803</v>
      </c>
      <c r="F635" s="782" t="s">
        <v>803</v>
      </c>
      <c r="G635" s="782" t="s">
        <v>1096</v>
      </c>
    </row>
    <row r="636" spans="2:7">
      <c r="B636" s="783"/>
      <c r="C636" s="783"/>
      <c r="D636" s="784"/>
      <c r="E636" s="782" t="s">
        <v>805</v>
      </c>
      <c r="F636" s="782" t="s">
        <v>10</v>
      </c>
      <c r="G636" s="782" t="s">
        <v>11</v>
      </c>
    </row>
    <row r="637" spans="2:7">
      <c r="B637" s="818" t="s">
        <v>1084</v>
      </c>
      <c r="C637" s="818" t="s">
        <v>1085</v>
      </c>
      <c r="D637" s="791" t="s">
        <v>1086</v>
      </c>
      <c r="E637" s="788">
        <f t="shared" ref="E637:E642" si="61">F637-5</f>
        <v>44434</v>
      </c>
      <c r="F637" s="788">
        <v>44439</v>
      </c>
      <c r="G637" s="788">
        <f t="shared" ref="G637:G642" si="62">F637+14</f>
        <v>44453</v>
      </c>
    </row>
    <row r="638" spans="2:7">
      <c r="B638" s="818" t="s">
        <v>1087</v>
      </c>
      <c r="C638" s="818" t="s">
        <v>1088</v>
      </c>
      <c r="D638" s="791"/>
      <c r="E638" s="788">
        <f t="shared" si="61"/>
        <v>44441</v>
      </c>
      <c r="F638" s="788">
        <v>44446</v>
      </c>
      <c r="G638" s="788">
        <f t="shared" si="62"/>
        <v>44460</v>
      </c>
    </row>
    <row r="639" spans="2:7">
      <c r="B639" s="818" t="s">
        <v>1089</v>
      </c>
      <c r="C639" s="818" t="s">
        <v>1090</v>
      </c>
      <c r="D639" s="791"/>
      <c r="E639" s="788">
        <f t="shared" si="61"/>
        <v>44448</v>
      </c>
      <c r="F639" s="788">
        <f>F638+7</f>
        <v>44453</v>
      </c>
      <c r="G639" s="788">
        <f t="shared" si="62"/>
        <v>44467</v>
      </c>
    </row>
    <row r="640" spans="2:7">
      <c r="B640" s="818" t="s">
        <v>1091</v>
      </c>
      <c r="C640" s="818" t="s">
        <v>1090</v>
      </c>
      <c r="D640" s="791"/>
      <c r="E640" s="788">
        <f t="shared" si="61"/>
        <v>44455</v>
      </c>
      <c r="F640" s="788">
        <f>F639+7</f>
        <v>44460</v>
      </c>
      <c r="G640" s="788">
        <f t="shared" si="62"/>
        <v>44474</v>
      </c>
    </row>
    <row r="641" spans="2:7">
      <c r="B641" s="818" t="s">
        <v>1092</v>
      </c>
      <c r="C641" s="818" t="s">
        <v>1093</v>
      </c>
      <c r="D641" s="791"/>
      <c r="E641" s="788">
        <f t="shared" si="61"/>
        <v>44462</v>
      </c>
      <c r="F641" s="788">
        <f>F640+7</f>
        <v>44467</v>
      </c>
      <c r="G641" s="788">
        <f t="shared" si="62"/>
        <v>44481</v>
      </c>
    </row>
    <row r="642" spans="2:7">
      <c r="B642" s="818" t="s">
        <v>1094</v>
      </c>
      <c r="C642" s="818" t="s">
        <v>1095</v>
      </c>
      <c r="D642" s="791"/>
      <c r="E642" s="788">
        <f t="shared" si="61"/>
        <v>44469</v>
      </c>
      <c r="F642" s="788">
        <f>F641+7</f>
        <v>44474</v>
      </c>
      <c r="G642" s="788">
        <f t="shared" si="62"/>
        <v>44488</v>
      </c>
    </row>
    <row r="643" spans="2:7">
      <c r="B643" s="802"/>
      <c r="C643" s="802"/>
      <c r="D643" s="799"/>
      <c r="E643" s="792"/>
      <c r="F643" s="792"/>
      <c r="G643" s="792"/>
    </row>
    <row r="644" spans="1:7">
      <c r="A644" s="765" t="s">
        <v>239</v>
      </c>
      <c r="B644" s="777"/>
      <c r="C644" s="777"/>
      <c r="D644" s="765"/>
      <c r="E644" s="765"/>
      <c r="F644" s="765"/>
      <c r="G644" s="778"/>
    </row>
    <row r="645" ht="16.5" customHeight="1" spans="2:7">
      <c r="B645" s="780" t="s">
        <v>5</v>
      </c>
      <c r="C645" s="780" t="s">
        <v>6</v>
      </c>
      <c r="D645" s="781" t="s">
        <v>7</v>
      </c>
      <c r="E645" s="782" t="s">
        <v>803</v>
      </c>
      <c r="F645" s="782" t="s">
        <v>803</v>
      </c>
      <c r="G645" s="782" t="s">
        <v>1097</v>
      </c>
    </row>
    <row r="646" spans="2:7">
      <c r="B646" s="783"/>
      <c r="C646" s="783"/>
      <c r="D646" s="784"/>
      <c r="E646" s="782" t="s">
        <v>805</v>
      </c>
      <c r="F646" s="782" t="s">
        <v>10</v>
      </c>
      <c r="G646" s="782" t="s">
        <v>11</v>
      </c>
    </row>
    <row r="647" ht="16.5" customHeight="1" spans="2:7">
      <c r="B647" s="818" t="s">
        <v>1098</v>
      </c>
      <c r="C647" s="818" t="s">
        <v>1099</v>
      </c>
      <c r="D647" s="810" t="s">
        <v>1100</v>
      </c>
      <c r="E647" s="788">
        <f t="shared" ref="E647:E652" si="63">F647-5</f>
        <v>44431</v>
      </c>
      <c r="F647" s="788">
        <v>44436</v>
      </c>
      <c r="G647" s="788">
        <f t="shared" ref="G647:G652" si="64">F647+15</f>
        <v>44451</v>
      </c>
    </row>
    <row r="648" spans="2:7">
      <c r="B648" s="818"/>
      <c r="C648" s="818"/>
      <c r="D648" s="811"/>
      <c r="E648" s="788">
        <f t="shared" si="63"/>
        <v>44438</v>
      </c>
      <c r="F648" s="788">
        <v>44443</v>
      </c>
      <c r="G648" s="788">
        <f t="shared" si="64"/>
        <v>44458</v>
      </c>
    </row>
    <row r="649" spans="2:7">
      <c r="B649" s="818"/>
      <c r="C649" s="818"/>
      <c r="D649" s="811"/>
      <c r="E649" s="788">
        <f t="shared" si="63"/>
        <v>44445</v>
      </c>
      <c r="F649" s="788">
        <v>44450</v>
      </c>
      <c r="G649" s="788">
        <f t="shared" si="64"/>
        <v>44465</v>
      </c>
    </row>
    <row r="650" spans="2:7">
      <c r="B650" s="818" t="s">
        <v>1101</v>
      </c>
      <c r="C650" s="818" t="s">
        <v>246</v>
      </c>
      <c r="D650" s="811"/>
      <c r="E650" s="788">
        <f t="shared" si="63"/>
        <v>44452</v>
      </c>
      <c r="F650" s="788">
        <v>44457</v>
      </c>
      <c r="G650" s="788">
        <f t="shared" si="64"/>
        <v>44472</v>
      </c>
    </row>
    <row r="651" spans="2:7">
      <c r="B651" s="818" t="s">
        <v>1102</v>
      </c>
      <c r="C651" s="818" t="s">
        <v>276</v>
      </c>
      <c r="D651" s="811"/>
      <c r="E651" s="788">
        <f t="shared" si="63"/>
        <v>44459</v>
      </c>
      <c r="F651" s="788">
        <v>44464</v>
      </c>
      <c r="G651" s="788">
        <f t="shared" si="64"/>
        <v>44479</v>
      </c>
    </row>
    <row r="652" spans="2:7">
      <c r="B652" s="818" t="s">
        <v>1103</v>
      </c>
      <c r="C652" s="818" t="s">
        <v>1104</v>
      </c>
      <c r="D652" s="812"/>
      <c r="E652" s="788">
        <f t="shared" si="63"/>
        <v>44466</v>
      </c>
      <c r="F652" s="788">
        <v>44471</v>
      </c>
      <c r="G652" s="788">
        <f t="shared" si="64"/>
        <v>44486</v>
      </c>
    </row>
    <row r="653" ht="14.25" spans="2:7">
      <c r="B653" s="795"/>
      <c r="C653" s="795"/>
      <c r="D653" s="840"/>
      <c r="E653" s="792"/>
      <c r="G653" s="792"/>
    </row>
    <row r="654" spans="1:10">
      <c r="A654" s="765" t="s">
        <v>230</v>
      </c>
      <c r="B654" s="766"/>
      <c r="C654" s="766"/>
      <c r="D654" s="777"/>
      <c r="E654" s="777"/>
      <c r="F654" s="765"/>
      <c r="G654" s="765"/>
      <c r="H654" s="778"/>
      <c r="I654" s="764"/>
      <c r="J654" s="764"/>
    </row>
    <row r="655" ht="16.5" customHeight="1" spans="2:7">
      <c r="B655" s="780" t="s">
        <v>5</v>
      </c>
      <c r="C655" s="780" t="s">
        <v>6</v>
      </c>
      <c r="D655" s="781" t="s">
        <v>7</v>
      </c>
      <c r="E655" s="782" t="s">
        <v>803</v>
      </c>
      <c r="F655" s="782" t="s">
        <v>803</v>
      </c>
      <c r="G655" s="782" t="s">
        <v>230</v>
      </c>
    </row>
    <row r="656" spans="2:7">
      <c r="B656" s="783"/>
      <c r="C656" s="783"/>
      <c r="D656" s="784"/>
      <c r="E656" s="782" t="s">
        <v>805</v>
      </c>
      <c r="F656" s="782" t="s">
        <v>10</v>
      </c>
      <c r="G656" s="782" t="s">
        <v>11</v>
      </c>
    </row>
    <row r="657" ht="16.5" customHeight="1" spans="2:7">
      <c r="B657" s="818" t="s">
        <v>1098</v>
      </c>
      <c r="C657" s="818" t="s">
        <v>1099</v>
      </c>
      <c r="D657" s="810" t="s">
        <v>1100</v>
      </c>
      <c r="E657" s="788">
        <f t="shared" ref="E657:E662" si="65">F657-5</f>
        <v>44431</v>
      </c>
      <c r="F657" s="788">
        <v>44436</v>
      </c>
      <c r="G657" s="788">
        <f t="shared" ref="G657:G662" si="66">F657+20</f>
        <v>44456</v>
      </c>
    </row>
    <row r="658" spans="2:7">
      <c r="B658" s="818"/>
      <c r="C658" s="818"/>
      <c r="D658" s="811"/>
      <c r="E658" s="788">
        <f t="shared" si="65"/>
        <v>44438</v>
      </c>
      <c r="F658" s="788">
        <v>44443</v>
      </c>
      <c r="G658" s="788">
        <f t="shared" si="66"/>
        <v>44463</v>
      </c>
    </row>
    <row r="659" spans="2:7">
      <c r="B659" s="818"/>
      <c r="C659" s="818"/>
      <c r="D659" s="811"/>
      <c r="E659" s="788">
        <f t="shared" si="65"/>
        <v>44445</v>
      </c>
      <c r="F659" s="788">
        <v>44450</v>
      </c>
      <c r="G659" s="788">
        <f t="shared" si="66"/>
        <v>44470</v>
      </c>
    </row>
    <row r="660" spans="2:7">
      <c r="B660" s="818" t="s">
        <v>1101</v>
      </c>
      <c r="C660" s="818" t="s">
        <v>246</v>
      </c>
      <c r="D660" s="811"/>
      <c r="E660" s="788">
        <f t="shared" si="65"/>
        <v>44452</v>
      </c>
      <c r="F660" s="788">
        <v>44457</v>
      </c>
      <c r="G660" s="788">
        <f t="shared" si="66"/>
        <v>44477</v>
      </c>
    </row>
    <row r="661" spans="2:7">
      <c r="B661" s="818" t="s">
        <v>1102</v>
      </c>
      <c r="C661" s="818" t="s">
        <v>276</v>
      </c>
      <c r="D661" s="811"/>
      <c r="E661" s="788">
        <f t="shared" si="65"/>
        <v>44459</v>
      </c>
      <c r="F661" s="788">
        <v>44464</v>
      </c>
      <c r="G661" s="788">
        <f t="shared" si="66"/>
        <v>44484</v>
      </c>
    </row>
    <row r="662" spans="2:7">
      <c r="B662" s="818" t="s">
        <v>1103</v>
      </c>
      <c r="C662" s="818" t="s">
        <v>1104</v>
      </c>
      <c r="D662" s="812"/>
      <c r="E662" s="788">
        <f t="shared" si="65"/>
        <v>44466</v>
      </c>
      <c r="F662" s="788">
        <v>44471</v>
      </c>
      <c r="G662" s="788">
        <f t="shared" si="66"/>
        <v>44491</v>
      </c>
    </row>
    <row r="663" spans="2:3">
      <c r="B663" s="766"/>
      <c r="C663" s="766"/>
    </row>
    <row r="664" spans="1:10">
      <c r="A664" s="800" t="s">
        <v>580</v>
      </c>
      <c r="B664" s="800"/>
      <c r="C664" s="800"/>
      <c r="D664" s="800"/>
      <c r="E664" s="800"/>
      <c r="F664" s="800"/>
      <c r="G664" s="800"/>
      <c r="H664" s="778"/>
      <c r="I664" s="764"/>
      <c r="J664" s="764"/>
    </row>
    <row r="665" spans="1:8">
      <c r="A665" s="765" t="s">
        <v>626</v>
      </c>
      <c r="B665" s="841"/>
      <c r="C665" s="842"/>
      <c r="D665" s="840"/>
      <c r="E665" s="840"/>
      <c r="F665" s="792"/>
      <c r="G665" s="792"/>
      <c r="H665" s="778"/>
    </row>
    <row r="666" spans="1:8">
      <c r="A666" s="765"/>
      <c r="B666" s="780" t="s">
        <v>5</v>
      </c>
      <c r="C666" s="780" t="s">
        <v>6</v>
      </c>
      <c r="D666" s="781" t="s">
        <v>7</v>
      </c>
      <c r="E666" s="782" t="s">
        <v>803</v>
      </c>
      <c r="F666" s="782" t="s">
        <v>803</v>
      </c>
      <c r="G666" s="782" t="s">
        <v>626</v>
      </c>
      <c r="H666" s="778"/>
    </row>
    <row r="667" spans="1:8">
      <c r="A667" s="765"/>
      <c r="B667" s="783"/>
      <c r="C667" s="783"/>
      <c r="D667" s="784"/>
      <c r="E667" s="782" t="s">
        <v>805</v>
      </c>
      <c r="F667" s="782" t="s">
        <v>10</v>
      </c>
      <c r="G667" s="782" t="s">
        <v>11</v>
      </c>
      <c r="H667" s="778"/>
    </row>
    <row r="668" spans="1:8">
      <c r="A668" s="765"/>
      <c r="B668" s="818" t="s">
        <v>1105</v>
      </c>
      <c r="C668" s="818" t="s">
        <v>450</v>
      </c>
      <c r="D668" s="791" t="s">
        <v>1106</v>
      </c>
      <c r="E668" s="788">
        <f>F668-6</f>
        <v>44434</v>
      </c>
      <c r="F668" s="788">
        <v>44440</v>
      </c>
      <c r="G668" s="788">
        <f>F668+38</f>
        <v>44478</v>
      </c>
      <c r="H668" s="778"/>
    </row>
    <row r="669" spans="1:8">
      <c r="A669" s="765"/>
      <c r="B669" s="818" t="s">
        <v>1107</v>
      </c>
      <c r="C669" s="818" t="s">
        <v>1108</v>
      </c>
      <c r="D669" s="791"/>
      <c r="E669" s="788">
        <f>F669-6</f>
        <v>44441</v>
      </c>
      <c r="F669" s="788">
        <v>44447</v>
      </c>
      <c r="G669" s="788">
        <f>F669+38</f>
        <v>44485</v>
      </c>
      <c r="H669" s="778"/>
    </row>
    <row r="670" spans="1:8">
      <c r="A670" s="765"/>
      <c r="B670" s="818" t="s">
        <v>1109</v>
      </c>
      <c r="C670" s="818" t="s">
        <v>460</v>
      </c>
      <c r="D670" s="791"/>
      <c r="E670" s="788">
        <f>F670-6</f>
        <v>44448</v>
      </c>
      <c r="F670" s="788">
        <v>44454</v>
      </c>
      <c r="G670" s="788">
        <f>F670+38</f>
        <v>44492</v>
      </c>
      <c r="H670" s="778"/>
    </row>
    <row r="671" spans="1:8">
      <c r="A671" s="765"/>
      <c r="B671" s="818" t="s">
        <v>1110</v>
      </c>
      <c r="C671" s="818" t="s">
        <v>462</v>
      </c>
      <c r="D671" s="791"/>
      <c r="E671" s="788">
        <f>F671-6</f>
        <v>44455</v>
      </c>
      <c r="F671" s="788">
        <v>44461</v>
      </c>
      <c r="G671" s="788">
        <f>F671+38</f>
        <v>44499</v>
      </c>
      <c r="H671" s="778"/>
    </row>
    <row r="672" spans="1:8">
      <c r="A672" s="765"/>
      <c r="B672" s="818" t="s">
        <v>1111</v>
      </c>
      <c r="C672" s="818" t="s">
        <v>463</v>
      </c>
      <c r="D672" s="791"/>
      <c r="E672" s="788">
        <f>F672-6</f>
        <v>44462</v>
      </c>
      <c r="F672" s="788">
        <v>44468</v>
      </c>
      <c r="G672" s="788">
        <f>F672+38</f>
        <v>44506</v>
      </c>
      <c r="H672" s="778"/>
    </row>
    <row r="673" spans="1:8">
      <c r="A673" s="765"/>
      <c r="B673" s="843"/>
      <c r="C673" s="844"/>
      <c r="D673" s="799"/>
      <c r="E673" s="792"/>
      <c r="F673" s="792"/>
      <c r="G673" s="792"/>
      <c r="H673" s="778"/>
    </row>
    <row r="674" spans="1:7">
      <c r="A674" s="765" t="s">
        <v>1112</v>
      </c>
      <c r="B674" s="843"/>
      <c r="C674" s="844"/>
      <c r="D674" s="799"/>
      <c r="E674" s="792"/>
      <c r="F674" s="792"/>
      <c r="G674" s="792"/>
    </row>
    <row r="675" spans="1:8">
      <c r="A675" s="765"/>
      <c r="B675" s="780" t="s">
        <v>5</v>
      </c>
      <c r="C675" s="780" t="s">
        <v>6</v>
      </c>
      <c r="D675" s="781" t="s">
        <v>7</v>
      </c>
      <c r="E675" s="782" t="s">
        <v>803</v>
      </c>
      <c r="F675" s="782" t="s">
        <v>803</v>
      </c>
      <c r="G675" s="782" t="s">
        <v>626</v>
      </c>
      <c r="H675" s="778"/>
    </row>
    <row r="676" spans="1:8">
      <c r="A676" s="765"/>
      <c r="B676" s="783"/>
      <c r="C676" s="783"/>
      <c r="D676" s="784"/>
      <c r="E676" s="782" t="s">
        <v>805</v>
      </c>
      <c r="F676" s="782" t="s">
        <v>10</v>
      </c>
      <c r="G676" s="782" t="s">
        <v>11</v>
      </c>
      <c r="H676" s="778"/>
    </row>
    <row r="677" ht="16.5" customHeight="1" spans="1:8">
      <c r="A677" s="765"/>
      <c r="B677" s="818" t="s">
        <v>1113</v>
      </c>
      <c r="C677" s="818" t="s">
        <v>1114</v>
      </c>
      <c r="D677" s="791" t="s">
        <v>1115</v>
      </c>
      <c r="E677" s="788">
        <f t="shared" ref="E677:E682" si="67">F677-7</f>
        <v>44433</v>
      </c>
      <c r="F677" s="788">
        <v>44440</v>
      </c>
      <c r="G677" s="788">
        <f t="shared" ref="G677:G682" si="68">F677+38</f>
        <v>44478</v>
      </c>
      <c r="H677" s="778"/>
    </row>
    <row r="678" spans="1:8">
      <c r="A678" s="765"/>
      <c r="B678" s="818" t="s">
        <v>1116</v>
      </c>
      <c r="C678" s="818" t="s">
        <v>1117</v>
      </c>
      <c r="D678" s="791"/>
      <c r="E678" s="788">
        <f t="shared" si="67"/>
        <v>44440</v>
      </c>
      <c r="F678" s="788">
        <v>44447</v>
      </c>
      <c r="G678" s="788">
        <f t="shared" si="68"/>
        <v>44485</v>
      </c>
      <c r="H678" s="778"/>
    </row>
    <row r="679" spans="1:8">
      <c r="A679" s="765"/>
      <c r="B679" s="818" t="s">
        <v>1118</v>
      </c>
      <c r="C679" s="818" t="s">
        <v>700</v>
      </c>
      <c r="D679" s="791"/>
      <c r="E679" s="788">
        <f t="shared" si="67"/>
        <v>44447</v>
      </c>
      <c r="F679" s="788">
        <v>44454</v>
      </c>
      <c r="G679" s="788">
        <f t="shared" si="68"/>
        <v>44492</v>
      </c>
      <c r="H679" s="778"/>
    </row>
    <row r="680" spans="1:8">
      <c r="A680" s="765"/>
      <c r="B680" s="818" t="s">
        <v>1119</v>
      </c>
      <c r="C680" s="818" t="s">
        <v>1120</v>
      </c>
      <c r="D680" s="791"/>
      <c r="E680" s="788">
        <f t="shared" si="67"/>
        <v>44454</v>
      </c>
      <c r="F680" s="788">
        <v>44461</v>
      </c>
      <c r="G680" s="788">
        <f t="shared" si="68"/>
        <v>44499</v>
      </c>
      <c r="H680" s="778"/>
    </row>
    <row r="681" spans="1:8">
      <c r="A681" s="765"/>
      <c r="B681" s="818" t="s">
        <v>1121</v>
      </c>
      <c r="C681" s="818" t="s">
        <v>700</v>
      </c>
      <c r="D681" s="791"/>
      <c r="E681" s="788">
        <f t="shared" si="67"/>
        <v>44461</v>
      </c>
      <c r="F681" s="788">
        <v>44468</v>
      </c>
      <c r="G681" s="788">
        <f t="shared" si="68"/>
        <v>44506</v>
      </c>
      <c r="H681" s="778"/>
    </row>
    <row r="682" spans="1:8">
      <c r="A682" s="765"/>
      <c r="B682" s="818" t="s">
        <v>1122</v>
      </c>
      <c r="C682" s="818" t="s">
        <v>1117</v>
      </c>
      <c r="D682" s="791"/>
      <c r="E682" s="788">
        <f t="shared" si="67"/>
        <v>44468</v>
      </c>
      <c r="F682" s="788">
        <v>44475</v>
      </c>
      <c r="G682" s="788">
        <f t="shared" si="68"/>
        <v>44513</v>
      </c>
      <c r="H682" s="778"/>
    </row>
    <row r="683" spans="1:8">
      <c r="A683" s="765"/>
      <c r="B683" s="843"/>
      <c r="C683" s="844"/>
      <c r="D683" s="799"/>
      <c r="E683" s="792"/>
      <c r="F683" s="792"/>
      <c r="G683" s="792"/>
      <c r="H683" s="778"/>
    </row>
    <row r="684" spans="2:7">
      <c r="B684" s="780" t="s">
        <v>5</v>
      </c>
      <c r="C684" s="780" t="s">
        <v>6</v>
      </c>
      <c r="D684" s="781" t="s">
        <v>7</v>
      </c>
      <c r="E684" s="782" t="s">
        <v>803</v>
      </c>
      <c r="F684" s="782" t="s">
        <v>803</v>
      </c>
      <c r="G684" s="782" t="s">
        <v>1112</v>
      </c>
    </row>
    <row r="685" spans="2:7">
      <c r="B685" s="783"/>
      <c r="C685" s="783"/>
      <c r="D685" s="784"/>
      <c r="E685" s="782" t="s">
        <v>805</v>
      </c>
      <c r="F685" s="782" t="s">
        <v>10</v>
      </c>
      <c r="G685" s="782" t="s">
        <v>11</v>
      </c>
    </row>
    <row r="686" spans="2:7">
      <c r="B686" s="818" t="s">
        <v>1123</v>
      </c>
      <c r="C686" s="818" t="s">
        <v>652</v>
      </c>
      <c r="D686" s="785" t="s">
        <v>1124</v>
      </c>
      <c r="E686" s="788">
        <f t="shared" ref="E686:E691" si="69">F686-5</f>
        <v>44439</v>
      </c>
      <c r="F686" s="788">
        <v>44444</v>
      </c>
      <c r="G686" s="788">
        <f t="shared" ref="G686:G691" si="70">F686+35</f>
        <v>44479</v>
      </c>
    </row>
    <row r="687" spans="2:7">
      <c r="B687" s="818" t="s">
        <v>654</v>
      </c>
      <c r="C687" s="818" t="s">
        <v>655</v>
      </c>
      <c r="D687" s="787"/>
      <c r="E687" s="788">
        <f t="shared" si="69"/>
        <v>44446</v>
      </c>
      <c r="F687" s="788">
        <v>44451</v>
      </c>
      <c r="G687" s="788">
        <f t="shared" si="70"/>
        <v>44486</v>
      </c>
    </row>
    <row r="688" spans="2:7">
      <c r="B688" s="818" t="s">
        <v>656</v>
      </c>
      <c r="C688" s="818" t="s">
        <v>657</v>
      </c>
      <c r="D688" s="787"/>
      <c r="E688" s="788">
        <f t="shared" si="69"/>
        <v>44453</v>
      </c>
      <c r="F688" s="788">
        <v>44458</v>
      </c>
      <c r="G688" s="788">
        <f t="shared" si="70"/>
        <v>44493</v>
      </c>
    </row>
    <row r="689" spans="2:7">
      <c r="B689" s="818" t="s">
        <v>1125</v>
      </c>
      <c r="C689" s="818" t="s">
        <v>659</v>
      </c>
      <c r="D689" s="787"/>
      <c r="E689" s="788">
        <f t="shared" si="69"/>
        <v>44460</v>
      </c>
      <c r="F689" s="788">
        <v>44465</v>
      </c>
      <c r="G689" s="788">
        <f t="shared" si="70"/>
        <v>44500</v>
      </c>
    </row>
    <row r="690" spans="2:7">
      <c r="B690" s="818" t="s">
        <v>1126</v>
      </c>
      <c r="C690" s="818" t="s">
        <v>661</v>
      </c>
      <c r="D690" s="787"/>
      <c r="E690" s="788">
        <f t="shared" si="69"/>
        <v>44467</v>
      </c>
      <c r="F690" s="788">
        <v>44472</v>
      </c>
      <c r="G690" s="788">
        <f t="shared" si="70"/>
        <v>44507</v>
      </c>
    </row>
    <row r="691" spans="2:7">
      <c r="B691" s="818" t="s">
        <v>1127</v>
      </c>
      <c r="C691" s="818" t="s">
        <v>1128</v>
      </c>
      <c r="D691" s="790"/>
      <c r="E691" s="788">
        <f t="shared" si="69"/>
        <v>44474</v>
      </c>
      <c r="F691" s="788">
        <v>44479</v>
      </c>
      <c r="G691" s="788">
        <f t="shared" si="70"/>
        <v>44514</v>
      </c>
    </row>
    <row r="692" spans="2:3">
      <c r="B692" s="766"/>
      <c r="C692" s="766"/>
    </row>
    <row r="693" spans="1:7">
      <c r="A693" s="765" t="s">
        <v>1129</v>
      </c>
      <c r="B693" s="777"/>
      <c r="C693" s="777"/>
      <c r="D693" s="765"/>
      <c r="E693" s="765"/>
      <c r="F693" s="765"/>
      <c r="G693" s="778"/>
    </row>
    <row r="694" spans="2:7">
      <c r="B694" s="780" t="s">
        <v>5</v>
      </c>
      <c r="C694" s="780" t="s">
        <v>6</v>
      </c>
      <c r="D694" s="781" t="s">
        <v>7</v>
      </c>
      <c r="E694" s="782" t="s">
        <v>803</v>
      </c>
      <c r="F694" s="782" t="s">
        <v>803</v>
      </c>
      <c r="G694" s="782" t="s">
        <v>1129</v>
      </c>
    </row>
    <row r="695" spans="2:7">
      <c r="B695" s="783"/>
      <c r="C695" s="783"/>
      <c r="D695" s="784"/>
      <c r="E695" s="782" t="s">
        <v>805</v>
      </c>
      <c r="F695" s="782" t="s">
        <v>10</v>
      </c>
      <c r="G695" s="782" t="s">
        <v>11</v>
      </c>
    </row>
    <row r="696" spans="2:7">
      <c r="B696" s="818" t="s">
        <v>1105</v>
      </c>
      <c r="C696" s="818" t="s">
        <v>450</v>
      </c>
      <c r="D696" s="791" t="s">
        <v>1106</v>
      </c>
      <c r="E696" s="788">
        <f>F696-6</f>
        <v>44434</v>
      </c>
      <c r="F696" s="788">
        <v>44440</v>
      </c>
      <c r="G696" s="788">
        <f>F696+19</f>
        <v>44459</v>
      </c>
    </row>
    <row r="697" spans="2:7">
      <c r="B697" s="818" t="s">
        <v>1107</v>
      </c>
      <c r="C697" s="818" t="s">
        <v>1108</v>
      </c>
      <c r="D697" s="791"/>
      <c r="E697" s="788">
        <f>F697-6</f>
        <v>44441</v>
      </c>
      <c r="F697" s="788">
        <v>44447</v>
      </c>
      <c r="G697" s="788">
        <f>F697+19</f>
        <v>44466</v>
      </c>
    </row>
    <row r="698" spans="2:7">
      <c r="B698" s="818" t="s">
        <v>1109</v>
      </c>
      <c r="C698" s="818" t="s">
        <v>460</v>
      </c>
      <c r="D698" s="791"/>
      <c r="E698" s="788">
        <f>F698-6</f>
        <v>44448</v>
      </c>
      <c r="F698" s="788">
        <v>44454</v>
      </c>
      <c r="G698" s="788">
        <f>F698+19</f>
        <v>44473</v>
      </c>
    </row>
    <row r="699" spans="2:7">
      <c r="B699" s="818" t="s">
        <v>1110</v>
      </c>
      <c r="C699" s="818" t="s">
        <v>462</v>
      </c>
      <c r="D699" s="791"/>
      <c r="E699" s="788">
        <f>F699-6</f>
        <v>44455</v>
      </c>
      <c r="F699" s="788">
        <v>44461</v>
      </c>
      <c r="G699" s="788">
        <f>F699+19</f>
        <v>44480</v>
      </c>
    </row>
    <row r="700" spans="2:7">
      <c r="B700" s="818" t="s">
        <v>1111</v>
      </c>
      <c r="C700" s="818" t="s">
        <v>463</v>
      </c>
      <c r="D700" s="791"/>
      <c r="E700" s="788">
        <f>F700-6</f>
        <v>44462</v>
      </c>
      <c r="F700" s="788">
        <v>44468</v>
      </c>
      <c r="G700" s="788">
        <f>F700+19</f>
        <v>44487</v>
      </c>
    </row>
    <row r="701" spans="2:3">
      <c r="B701" s="766"/>
      <c r="C701" s="766"/>
    </row>
    <row r="702" spans="2:7">
      <c r="B702" s="780" t="s">
        <v>5</v>
      </c>
      <c r="C702" s="780" t="s">
        <v>6</v>
      </c>
      <c r="D702" s="781" t="s">
        <v>7</v>
      </c>
      <c r="E702" s="782" t="s">
        <v>803</v>
      </c>
      <c r="F702" s="782" t="s">
        <v>803</v>
      </c>
      <c r="G702" s="782" t="s">
        <v>1129</v>
      </c>
    </row>
    <row r="703" spans="2:7">
      <c r="B703" s="783"/>
      <c r="C703" s="783"/>
      <c r="D703" s="784"/>
      <c r="E703" s="782" t="s">
        <v>805</v>
      </c>
      <c r="F703" s="782" t="s">
        <v>10</v>
      </c>
      <c r="G703" s="782" t="s">
        <v>11</v>
      </c>
    </row>
    <row r="704" ht="16.5" customHeight="1" spans="2:7">
      <c r="B704" s="818" t="s">
        <v>615</v>
      </c>
      <c r="C704" s="818" t="s">
        <v>1117</v>
      </c>
      <c r="D704" s="791" t="s">
        <v>1130</v>
      </c>
      <c r="E704" s="788">
        <f>F704-4</f>
        <v>44439</v>
      </c>
      <c r="F704" s="788">
        <v>44443</v>
      </c>
      <c r="G704" s="788">
        <f>F704+19</f>
        <v>44462</v>
      </c>
    </row>
    <row r="705" spans="2:7">
      <c r="B705" s="818" t="s">
        <v>616</v>
      </c>
      <c r="C705" s="818" t="s">
        <v>1131</v>
      </c>
      <c r="D705" s="791"/>
      <c r="E705" s="788">
        <f>F705-4</f>
        <v>44446</v>
      </c>
      <c r="F705" s="788">
        <f>F704+7</f>
        <v>44450</v>
      </c>
      <c r="G705" s="788">
        <f>F705+19</f>
        <v>44469</v>
      </c>
    </row>
    <row r="706" spans="2:7">
      <c r="B706" s="818" t="s">
        <v>618</v>
      </c>
      <c r="C706" s="818" t="s">
        <v>1132</v>
      </c>
      <c r="D706" s="791"/>
      <c r="E706" s="788">
        <f>F706-4</f>
        <v>44453</v>
      </c>
      <c r="F706" s="788">
        <f>F705+7</f>
        <v>44457</v>
      </c>
      <c r="G706" s="788">
        <f>F706+19</f>
        <v>44476</v>
      </c>
    </row>
    <row r="707" spans="2:7">
      <c r="B707" s="818" t="s">
        <v>620</v>
      </c>
      <c r="C707" s="818" t="s">
        <v>1133</v>
      </c>
      <c r="D707" s="791"/>
      <c r="E707" s="788">
        <f>F707-4</f>
        <v>44460</v>
      </c>
      <c r="F707" s="788">
        <f>F706+7</f>
        <v>44464</v>
      </c>
      <c r="G707" s="788">
        <f>F707+19</f>
        <v>44483</v>
      </c>
    </row>
    <row r="708" spans="2:7">
      <c r="B708" s="818"/>
      <c r="C708" s="818"/>
      <c r="D708" s="791"/>
      <c r="E708" s="788">
        <f>F708-4</f>
        <v>44467</v>
      </c>
      <c r="F708" s="788">
        <f>F707+7</f>
        <v>44471</v>
      </c>
      <c r="G708" s="788">
        <f>F708+19</f>
        <v>44490</v>
      </c>
    </row>
    <row r="709" spans="2:7">
      <c r="B709" s="843"/>
      <c r="C709" s="844"/>
      <c r="D709" s="799"/>
      <c r="E709" s="792"/>
      <c r="F709" s="792"/>
      <c r="G709" s="792"/>
    </row>
    <row r="710" spans="1:7">
      <c r="A710" s="765" t="s">
        <v>1134</v>
      </c>
      <c r="B710" s="766"/>
      <c r="C710" s="766"/>
      <c r="D710" s="765"/>
      <c r="E710" s="765"/>
      <c r="F710" s="765"/>
      <c r="G710" s="778"/>
    </row>
    <row r="711" spans="2:7">
      <c r="B711" s="780" t="s">
        <v>5</v>
      </c>
      <c r="C711" s="780" t="s">
        <v>6</v>
      </c>
      <c r="D711" s="781" t="s">
        <v>7</v>
      </c>
      <c r="E711" s="782" t="s">
        <v>803</v>
      </c>
      <c r="F711" s="782" t="s">
        <v>803</v>
      </c>
      <c r="G711" s="782" t="s">
        <v>1134</v>
      </c>
    </row>
    <row r="712" spans="2:7">
      <c r="B712" s="783"/>
      <c r="C712" s="783"/>
      <c r="D712" s="784"/>
      <c r="E712" s="782" t="s">
        <v>805</v>
      </c>
      <c r="F712" s="782" t="s">
        <v>10</v>
      </c>
      <c r="G712" s="782" t="s">
        <v>11</v>
      </c>
    </row>
    <row r="713" ht="16.5" customHeight="1" spans="2:7">
      <c r="B713" s="818" t="s">
        <v>615</v>
      </c>
      <c r="C713" s="818" t="s">
        <v>1117</v>
      </c>
      <c r="D713" s="791" t="s">
        <v>1130</v>
      </c>
      <c r="E713" s="788">
        <f>F713-4</f>
        <v>44439</v>
      </c>
      <c r="F713" s="788">
        <v>44443</v>
      </c>
      <c r="G713" s="788">
        <f>F713+29</f>
        <v>44472</v>
      </c>
    </row>
    <row r="714" spans="2:7">
      <c r="B714" s="818" t="s">
        <v>616</v>
      </c>
      <c r="C714" s="818" t="s">
        <v>1131</v>
      </c>
      <c r="D714" s="791"/>
      <c r="E714" s="788">
        <f>F714-4</f>
        <v>44446</v>
      </c>
      <c r="F714" s="788">
        <f>F713+7</f>
        <v>44450</v>
      </c>
      <c r="G714" s="788">
        <f>F714+29</f>
        <v>44479</v>
      </c>
    </row>
    <row r="715" spans="2:7">
      <c r="B715" s="818" t="s">
        <v>618</v>
      </c>
      <c r="C715" s="818" t="s">
        <v>1132</v>
      </c>
      <c r="D715" s="791"/>
      <c r="E715" s="788">
        <f>F715-4</f>
        <v>44453</v>
      </c>
      <c r="F715" s="788">
        <f>F714+7</f>
        <v>44457</v>
      </c>
      <c r="G715" s="788">
        <f>F715+29</f>
        <v>44486</v>
      </c>
    </row>
    <row r="716" spans="2:7">
      <c r="B716" s="818" t="s">
        <v>620</v>
      </c>
      <c r="C716" s="818" t="s">
        <v>1133</v>
      </c>
      <c r="D716" s="791"/>
      <c r="E716" s="788">
        <f>F716-4</f>
        <v>44460</v>
      </c>
      <c r="F716" s="788">
        <f>F715+7</f>
        <v>44464</v>
      </c>
      <c r="G716" s="788">
        <f>F716+29</f>
        <v>44493</v>
      </c>
    </row>
    <row r="717" spans="2:7">
      <c r="B717" s="818"/>
      <c r="C717" s="818"/>
      <c r="D717" s="791"/>
      <c r="E717" s="788">
        <f>F717-4</f>
        <v>44467</v>
      </c>
      <c r="F717" s="788">
        <f>F716+7</f>
        <v>44471</v>
      </c>
      <c r="G717" s="788">
        <f>F717+29</f>
        <v>44500</v>
      </c>
    </row>
    <row r="718" ht="15" spans="2:7">
      <c r="B718" s="845"/>
      <c r="C718" s="846"/>
      <c r="D718" s="799"/>
      <c r="E718" s="792"/>
      <c r="F718" s="792"/>
      <c r="G718" s="792"/>
    </row>
    <row r="719" spans="1:7">
      <c r="A719" s="765" t="s">
        <v>623</v>
      </c>
      <c r="B719" s="843"/>
      <c r="C719" s="844"/>
      <c r="D719" s="799"/>
      <c r="E719" s="799"/>
      <c r="F719" s="792"/>
      <c r="G719" s="808"/>
    </row>
    <row r="720" spans="1:7">
      <c r="A720" s="765"/>
      <c r="B720" s="780" t="s">
        <v>5</v>
      </c>
      <c r="C720" s="780" t="s">
        <v>6</v>
      </c>
      <c r="D720" s="781" t="s">
        <v>7</v>
      </c>
      <c r="E720" s="782" t="s">
        <v>803</v>
      </c>
      <c r="F720" s="782" t="s">
        <v>803</v>
      </c>
      <c r="G720" s="782" t="s">
        <v>623</v>
      </c>
    </row>
    <row r="721" spans="1:7">
      <c r="A721" s="765"/>
      <c r="B721" s="783"/>
      <c r="C721" s="783"/>
      <c r="D721" s="784"/>
      <c r="E721" s="782" t="s">
        <v>805</v>
      </c>
      <c r="F721" s="782" t="s">
        <v>10</v>
      </c>
      <c r="G721" s="782" t="s">
        <v>11</v>
      </c>
    </row>
    <row r="722" spans="1:7">
      <c r="A722" s="765"/>
      <c r="B722" s="818" t="s">
        <v>189</v>
      </c>
      <c r="C722" s="818" t="s">
        <v>190</v>
      </c>
      <c r="D722" s="791" t="s">
        <v>1135</v>
      </c>
      <c r="E722" s="788">
        <f>F722-3</f>
        <v>44439</v>
      </c>
      <c r="F722" s="788">
        <v>44442</v>
      </c>
      <c r="G722" s="788">
        <f>F722+31</f>
        <v>44473</v>
      </c>
    </row>
    <row r="723" spans="1:7">
      <c r="A723" s="765"/>
      <c r="B723" s="818" t="s">
        <v>192</v>
      </c>
      <c r="C723" s="818" t="s">
        <v>1136</v>
      </c>
      <c r="D723" s="791"/>
      <c r="E723" s="788">
        <f>F723-3</f>
        <v>44445</v>
      </c>
      <c r="F723" s="788">
        <v>44448</v>
      </c>
      <c r="G723" s="788">
        <f>F723+31</f>
        <v>44479</v>
      </c>
    </row>
    <row r="724" spans="1:7">
      <c r="A724" s="765"/>
      <c r="B724" s="818" t="s">
        <v>194</v>
      </c>
      <c r="C724" s="818" t="s">
        <v>195</v>
      </c>
      <c r="D724" s="791"/>
      <c r="E724" s="788">
        <f>F724-3</f>
        <v>44454</v>
      </c>
      <c r="F724" s="788">
        <v>44457</v>
      </c>
      <c r="G724" s="788">
        <f>F724+31</f>
        <v>44488</v>
      </c>
    </row>
    <row r="725" spans="1:7">
      <c r="A725" s="765"/>
      <c r="B725" s="818" t="s">
        <v>196</v>
      </c>
      <c r="C725" s="818" t="s">
        <v>197</v>
      </c>
      <c r="D725" s="791"/>
      <c r="E725" s="788">
        <f>F725-3</f>
        <v>44466</v>
      </c>
      <c r="F725" s="788">
        <v>44469</v>
      </c>
      <c r="G725" s="788">
        <f>F725+31</f>
        <v>44500</v>
      </c>
    </row>
    <row r="726" spans="1:7">
      <c r="A726" s="765"/>
      <c r="B726" s="818"/>
      <c r="C726" s="818"/>
      <c r="D726" s="791"/>
      <c r="E726" s="788">
        <f>F726-3</f>
        <v>44473</v>
      </c>
      <c r="F726" s="788">
        <f>F725+7</f>
        <v>44476</v>
      </c>
      <c r="G726" s="788">
        <f>F726+31</f>
        <v>44507</v>
      </c>
    </row>
    <row r="727" spans="2:7">
      <c r="B727" s="843"/>
      <c r="C727" s="843"/>
      <c r="D727" s="847"/>
      <c r="E727" s="792"/>
      <c r="F727" s="792"/>
      <c r="G727" s="792"/>
    </row>
    <row r="728" spans="1:1">
      <c r="A728" s="765" t="s">
        <v>1137</v>
      </c>
    </row>
    <row r="729" spans="2:9">
      <c r="B729" s="780" t="s">
        <v>5</v>
      </c>
      <c r="C729" s="780" t="s">
        <v>6</v>
      </c>
      <c r="D729" s="781" t="s">
        <v>7</v>
      </c>
      <c r="E729" s="782" t="s">
        <v>803</v>
      </c>
      <c r="F729" s="782" t="s">
        <v>803</v>
      </c>
      <c r="G729" s="782" t="s">
        <v>1138</v>
      </c>
      <c r="I729" s="764"/>
    </row>
    <row r="730" spans="2:7">
      <c r="B730" s="783"/>
      <c r="C730" s="783"/>
      <c r="D730" s="784"/>
      <c r="E730" s="782" t="s">
        <v>805</v>
      </c>
      <c r="F730" s="782" t="s">
        <v>10</v>
      </c>
      <c r="G730" s="788" t="s">
        <v>11</v>
      </c>
    </row>
    <row r="731" ht="16.5" customHeight="1" spans="2:7">
      <c r="B731" s="818" t="s">
        <v>615</v>
      </c>
      <c r="C731" s="818" t="s">
        <v>1117</v>
      </c>
      <c r="D731" s="791" t="s">
        <v>1130</v>
      </c>
      <c r="E731" s="788">
        <f>F731-4</f>
        <v>44439</v>
      </c>
      <c r="F731" s="788">
        <v>44443</v>
      </c>
      <c r="G731" s="788">
        <f>F731+28</f>
        <v>44471</v>
      </c>
    </row>
    <row r="732" spans="2:7">
      <c r="B732" s="818" t="s">
        <v>616</v>
      </c>
      <c r="C732" s="818" t="s">
        <v>1131</v>
      </c>
      <c r="D732" s="791"/>
      <c r="E732" s="788">
        <f>F732-4</f>
        <v>44446</v>
      </c>
      <c r="F732" s="788">
        <f>F731+7</f>
        <v>44450</v>
      </c>
      <c r="G732" s="788">
        <f>F732+28</f>
        <v>44478</v>
      </c>
    </row>
    <row r="733" spans="2:7">
      <c r="B733" s="818" t="s">
        <v>618</v>
      </c>
      <c r="C733" s="818" t="s">
        <v>1132</v>
      </c>
      <c r="D733" s="791"/>
      <c r="E733" s="788">
        <f>F733-4</f>
        <v>44453</v>
      </c>
      <c r="F733" s="788">
        <f>F732+7</f>
        <v>44457</v>
      </c>
      <c r="G733" s="788">
        <f>F733+28</f>
        <v>44485</v>
      </c>
    </row>
    <row r="734" spans="2:7">
      <c r="B734" s="818" t="s">
        <v>620</v>
      </c>
      <c r="C734" s="818" t="s">
        <v>1133</v>
      </c>
      <c r="D734" s="791"/>
      <c r="E734" s="788">
        <f>F734-4</f>
        <v>44460</v>
      </c>
      <c r="F734" s="788">
        <f>F733+7</f>
        <v>44464</v>
      </c>
      <c r="G734" s="788">
        <f>F734+28</f>
        <v>44492</v>
      </c>
    </row>
    <row r="735" spans="2:7">
      <c r="B735" s="818"/>
      <c r="C735" s="818"/>
      <c r="D735" s="791"/>
      <c r="E735" s="788">
        <f>F735-4</f>
        <v>44467</v>
      </c>
      <c r="F735" s="788">
        <f>F734+7</f>
        <v>44471</v>
      </c>
      <c r="G735" s="788">
        <f>F735+28</f>
        <v>44499</v>
      </c>
    </row>
    <row r="736" spans="2:6">
      <c r="B736" s="843"/>
      <c r="C736" s="844"/>
      <c r="D736" s="799"/>
      <c r="E736" s="792"/>
      <c r="F736" s="792"/>
    </row>
    <row r="737" spans="1:7">
      <c r="A737" s="765" t="s">
        <v>1139</v>
      </c>
      <c r="B737" s="765"/>
      <c r="C737" s="844"/>
      <c r="D737" s="799"/>
      <c r="E737" s="792"/>
      <c r="F737" s="792"/>
      <c r="G737" s="792"/>
    </row>
    <row r="738" spans="2:8">
      <c r="B738" s="780" t="s">
        <v>5</v>
      </c>
      <c r="C738" s="780" t="s">
        <v>6</v>
      </c>
      <c r="D738" s="781" t="s">
        <v>7</v>
      </c>
      <c r="E738" s="782" t="s">
        <v>803</v>
      </c>
      <c r="F738" s="782" t="s">
        <v>803</v>
      </c>
      <c r="G738" s="782" t="s">
        <v>1129</v>
      </c>
      <c r="H738" s="782" t="s">
        <v>1139</v>
      </c>
    </row>
    <row r="739" spans="2:10">
      <c r="B739" s="783"/>
      <c r="C739" s="783"/>
      <c r="D739" s="784"/>
      <c r="E739" s="782" t="s">
        <v>805</v>
      </c>
      <c r="F739" s="782" t="s">
        <v>10</v>
      </c>
      <c r="G739" s="782" t="s">
        <v>11</v>
      </c>
      <c r="H739" s="782" t="s">
        <v>11</v>
      </c>
      <c r="J739" s="764"/>
    </row>
    <row r="740" spans="2:8">
      <c r="B740" s="818" t="s">
        <v>1105</v>
      </c>
      <c r="C740" s="818" t="s">
        <v>450</v>
      </c>
      <c r="D740" s="791" t="s">
        <v>1106</v>
      </c>
      <c r="E740" s="788">
        <f>F740-6</f>
        <v>44434</v>
      </c>
      <c r="F740" s="788">
        <v>44440</v>
      </c>
      <c r="G740" s="788">
        <f>F740+19</f>
        <v>44459</v>
      </c>
      <c r="H740" s="848" t="s">
        <v>1140</v>
      </c>
    </row>
    <row r="741" spans="2:8">
      <c r="B741" s="818" t="s">
        <v>1107</v>
      </c>
      <c r="C741" s="818" t="s">
        <v>1108</v>
      </c>
      <c r="D741" s="791"/>
      <c r="E741" s="788">
        <f>F741-6</f>
        <v>44441</v>
      </c>
      <c r="F741" s="788">
        <v>44447</v>
      </c>
      <c r="G741" s="788">
        <f>F741+19</f>
        <v>44466</v>
      </c>
      <c r="H741" s="848" t="s">
        <v>1140</v>
      </c>
    </row>
    <row r="742" spans="2:8">
      <c r="B742" s="818" t="s">
        <v>1109</v>
      </c>
      <c r="C742" s="818" t="s">
        <v>460</v>
      </c>
      <c r="D742" s="791"/>
      <c r="E742" s="788">
        <f>F742-6</f>
        <v>44448</v>
      </c>
      <c r="F742" s="788">
        <v>44454</v>
      </c>
      <c r="G742" s="788">
        <f>F742+19</f>
        <v>44473</v>
      </c>
      <c r="H742" s="848" t="s">
        <v>1140</v>
      </c>
    </row>
    <row r="743" spans="2:8">
      <c r="B743" s="818" t="s">
        <v>1110</v>
      </c>
      <c r="C743" s="818" t="s">
        <v>462</v>
      </c>
      <c r="D743" s="791"/>
      <c r="E743" s="788">
        <f>F743-6</f>
        <v>44455</v>
      </c>
      <c r="F743" s="788">
        <v>44461</v>
      </c>
      <c r="G743" s="788">
        <f>F743+19</f>
        <v>44480</v>
      </c>
      <c r="H743" s="848" t="s">
        <v>1140</v>
      </c>
    </row>
    <row r="744" spans="2:8">
      <c r="B744" s="818" t="s">
        <v>1111</v>
      </c>
      <c r="C744" s="818" t="s">
        <v>463</v>
      </c>
      <c r="D744" s="791"/>
      <c r="E744" s="788">
        <f>F744-6</f>
        <v>44462</v>
      </c>
      <c r="F744" s="788">
        <v>44468</v>
      </c>
      <c r="G744" s="788">
        <f>F744+19</f>
        <v>44487</v>
      </c>
      <c r="H744" s="848" t="s">
        <v>1140</v>
      </c>
    </row>
    <row r="745" spans="2:7">
      <c r="B745" s="843"/>
      <c r="C745" s="844"/>
      <c r="D745" s="799"/>
      <c r="E745" s="792"/>
      <c r="F745" s="792"/>
      <c r="G745" s="792"/>
    </row>
    <row r="746" spans="1:2">
      <c r="A746" s="765" t="s">
        <v>1141</v>
      </c>
      <c r="B746" s="765"/>
    </row>
    <row r="747" spans="2:8">
      <c r="B747" s="780" t="s">
        <v>5</v>
      </c>
      <c r="C747" s="780" t="s">
        <v>6</v>
      </c>
      <c r="D747" s="781" t="s">
        <v>7</v>
      </c>
      <c r="E747" s="782" t="s">
        <v>803</v>
      </c>
      <c r="F747" s="782" t="s">
        <v>803</v>
      </c>
      <c r="G747" s="782" t="s">
        <v>1129</v>
      </c>
      <c r="H747" s="782" t="s">
        <v>1139</v>
      </c>
    </row>
    <row r="748" spans="2:8">
      <c r="B748" s="783"/>
      <c r="C748" s="783"/>
      <c r="D748" s="784"/>
      <c r="E748" s="782" t="s">
        <v>805</v>
      </c>
      <c r="F748" s="782" t="s">
        <v>10</v>
      </c>
      <c r="G748" s="782" t="s">
        <v>11</v>
      </c>
      <c r="H748" s="782" t="s">
        <v>11</v>
      </c>
    </row>
    <row r="749" spans="2:8">
      <c r="B749" s="818" t="s">
        <v>1105</v>
      </c>
      <c r="C749" s="818" t="s">
        <v>450</v>
      </c>
      <c r="D749" s="791" t="s">
        <v>1106</v>
      </c>
      <c r="E749" s="788">
        <f>F749-6</f>
        <v>44434</v>
      </c>
      <c r="F749" s="788">
        <v>44440</v>
      </c>
      <c r="G749" s="788">
        <f>F749+19</f>
        <v>44459</v>
      </c>
      <c r="H749" s="848" t="s">
        <v>1140</v>
      </c>
    </row>
    <row r="750" spans="2:8">
      <c r="B750" s="818" t="s">
        <v>1107</v>
      </c>
      <c r="C750" s="818" t="s">
        <v>1108</v>
      </c>
      <c r="D750" s="791"/>
      <c r="E750" s="788">
        <f>F750-6</f>
        <v>44441</v>
      </c>
      <c r="F750" s="788">
        <v>44447</v>
      </c>
      <c r="G750" s="788">
        <f>F750+19</f>
        <v>44466</v>
      </c>
      <c r="H750" s="848" t="s">
        <v>1140</v>
      </c>
    </row>
    <row r="751" spans="2:8">
      <c r="B751" s="818" t="s">
        <v>1109</v>
      </c>
      <c r="C751" s="818" t="s">
        <v>460</v>
      </c>
      <c r="D751" s="791"/>
      <c r="E751" s="788">
        <f>F751-6</f>
        <v>44448</v>
      </c>
      <c r="F751" s="788">
        <v>44454</v>
      </c>
      <c r="G751" s="788">
        <f>F751+19</f>
        <v>44473</v>
      </c>
      <c r="H751" s="848" t="s">
        <v>1140</v>
      </c>
    </row>
    <row r="752" spans="2:8">
      <c r="B752" s="818" t="s">
        <v>1110</v>
      </c>
      <c r="C752" s="818" t="s">
        <v>462</v>
      </c>
      <c r="D752" s="791"/>
      <c r="E752" s="788">
        <f>F752-6</f>
        <v>44455</v>
      </c>
      <c r="F752" s="788">
        <v>44461</v>
      </c>
      <c r="G752" s="788">
        <f>F752+19</f>
        <v>44480</v>
      </c>
      <c r="H752" s="848" t="s">
        <v>1140</v>
      </c>
    </row>
    <row r="753" ht="16.5" customHeight="1" spans="2:8">
      <c r="B753" s="818" t="s">
        <v>1111</v>
      </c>
      <c r="C753" s="818" t="s">
        <v>463</v>
      </c>
      <c r="D753" s="791"/>
      <c r="E753" s="788">
        <f>F753-6</f>
        <v>44462</v>
      </c>
      <c r="F753" s="788">
        <v>44468</v>
      </c>
      <c r="G753" s="788">
        <f>F753+19</f>
        <v>44487</v>
      </c>
      <c r="H753" s="848" t="s">
        <v>1140</v>
      </c>
    </row>
    <row r="754" spans="2:8">
      <c r="B754" s="843"/>
      <c r="C754" s="844"/>
      <c r="D754" s="799"/>
      <c r="E754" s="792"/>
      <c r="F754" s="792"/>
      <c r="G754" s="792"/>
      <c r="H754" s="849"/>
    </row>
    <row r="755" spans="1:7">
      <c r="A755" s="765" t="s">
        <v>595</v>
      </c>
      <c r="B755" s="777"/>
      <c r="C755" s="777"/>
      <c r="D755" s="765"/>
      <c r="E755" s="765"/>
      <c r="F755" s="765"/>
      <c r="G755" s="778"/>
    </row>
    <row r="756" spans="2:7">
      <c r="B756" s="780" t="s">
        <v>5</v>
      </c>
      <c r="C756" s="780" t="s">
        <v>6</v>
      </c>
      <c r="D756" s="781" t="s">
        <v>7</v>
      </c>
      <c r="E756" s="782" t="s">
        <v>803</v>
      </c>
      <c r="F756" s="782" t="s">
        <v>803</v>
      </c>
      <c r="G756" s="782" t="s">
        <v>595</v>
      </c>
    </row>
    <row r="757" spans="2:7">
      <c r="B757" s="783"/>
      <c r="C757" s="783"/>
      <c r="D757" s="784"/>
      <c r="E757" s="782" t="s">
        <v>805</v>
      </c>
      <c r="F757" s="782" t="s">
        <v>10</v>
      </c>
      <c r="G757" s="782" t="s">
        <v>11</v>
      </c>
    </row>
    <row r="758" ht="16.5" customHeight="1" spans="2:7">
      <c r="B758" s="818" t="s">
        <v>1142</v>
      </c>
      <c r="C758" s="818" t="s">
        <v>1143</v>
      </c>
      <c r="D758" s="791" t="s">
        <v>1144</v>
      </c>
      <c r="E758" s="788">
        <f t="shared" ref="E758:E763" si="71">F758-5</f>
        <v>44431</v>
      </c>
      <c r="F758" s="788">
        <v>44436</v>
      </c>
      <c r="G758" s="788">
        <f t="shared" ref="G758:G763" si="72">F758+33</f>
        <v>44469</v>
      </c>
    </row>
    <row r="759" spans="2:7">
      <c r="B759" s="818" t="s">
        <v>390</v>
      </c>
      <c r="C759" s="818" t="s">
        <v>143</v>
      </c>
      <c r="D759" s="791"/>
      <c r="E759" s="788">
        <f t="shared" si="71"/>
        <v>44438</v>
      </c>
      <c r="F759" s="788">
        <v>44443</v>
      </c>
      <c r="G759" s="788">
        <f t="shared" si="72"/>
        <v>44476</v>
      </c>
    </row>
    <row r="760" spans="2:7">
      <c r="B760" s="818" t="s">
        <v>392</v>
      </c>
      <c r="C760" s="818" t="s">
        <v>1145</v>
      </c>
      <c r="D760" s="791"/>
      <c r="E760" s="788">
        <f t="shared" si="71"/>
        <v>44445</v>
      </c>
      <c r="F760" s="788">
        <v>44450</v>
      </c>
      <c r="G760" s="788">
        <f t="shared" si="72"/>
        <v>44483</v>
      </c>
    </row>
    <row r="761" spans="2:7">
      <c r="B761" s="818" t="s">
        <v>394</v>
      </c>
      <c r="C761" s="818" t="s">
        <v>1146</v>
      </c>
      <c r="D761" s="791"/>
      <c r="E761" s="788">
        <f t="shared" si="71"/>
        <v>44452</v>
      </c>
      <c r="F761" s="788">
        <v>44457</v>
      </c>
      <c r="G761" s="788">
        <f t="shared" si="72"/>
        <v>44490</v>
      </c>
    </row>
    <row r="762" spans="2:7">
      <c r="B762" s="818" t="s">
        <v>395</v>
      </c>
      <c r="C762" s="818" t="s">
        <v>1147</v>
      </c>
      <c r="D762" s="791"/>
      <c r="E762" s="788">
        <f t="shared" si="71"/>
        <v>44459</v>
      </c>
      <c r="F762" s="788">
        <v>44464</v>
      </c>
      <c r="G762" s="788">
        <f t="shared" si="72"/>
        <v>44497</v>
      </c>
    </row>
    <row r="763" spans="2:7">
      <c r="B763" s="818" t="s">
        <v>1148</v>
      </c>
      <c r="C763" s="818" t="s">
        <v>1149</v>
      </c>
      <c r="D763" s="791"/>
      <c r="E763" s="788">
        <f t="shared" si="71"/>
        <v>44466</v>
      </c>
      <c r="F763" s="788">
        <v>44471</v>
      </c>
      <c r="G763" s="788">
        <f t="shared" si="72"/>
        <v>44504</v>
      </c>
    </row>
    <row r="764" spans="2:7">
      <c r="B764" s="766"/>
      <c r="C764" s="766"/>
      <c r="E764" s="792"/>
      <c r="F764" s="792"/>
      <c r="G764" s="792"/>
    </row>
    <row r="765" spans="1:7">
      <c r="A765" s="765" t="s">
        <v>598</v>
      </c>
      <c r="B765" s="766"/>
      <c r="C765" s="766"/>
      <c r="E765" s="765"/>
      <c r="F765" s="765"/>
      <c r="G765" s="778"/>
    </row>
    <row r="766" spans="1:7">
      <c r="A766" s="765"/>
      <c r="B766" s="780" t="s">
        <v>5</v>
      </c>
      <c r="C766" s="780" t="s">
        <v>6</v>
      </c>
      <c r="D766" s="781" t="s">
        <v>7</v>
      </c>
      <c r="E766" s="782" t="s">
        <v>803</v>
      </c>
      <c r="F766" s="782" t="s">
        <v>803</v>
      </c>
      <c r="G766" s="782" t="s">
        <v>598</v>
      </c>
    </row>
    <row r="767" spans="1:7">
      <c r="A767" s="765"/>
      <c r="B767" s="783"/>
      <c r="C767" s="783"/>
      <c r="D767" s="784"/>
      <c r="E767" s="782" t="s">
        <v>805</v>
      </c>
      <c r="F767" s="782" t="s">
        <v>10</v>
      </c>
      <c r="G767" s="788" t="s">
        <v>11</v>
      </c>
    </row>
    <row r="768" ht="16.5" customHeight="1" spans="1:7">
      <c r="A768" s="765"/>
      <c r="B768" s="818" t="s">
        <v>1142</v>
      </c>
      <c r="C768" s="818" t="s">
        <v>1143</v>
      </c>
      <c r="D768" s="791" t="s">
        <v>1144</v>
      </c>
      <c r="E768" s="788">
        <f t="shared" ref="E768:E773" si="73">F768-5</f>
        <v>44431</v>
      </c>
      <c r="F768" s="788">
        <v>44436</v>
      </c>
      <c r="G768" s="788">
        <f t="shared" ref="G768:G773" si="74">F768+37</f>
        <v>44473</v>
      </c>
    </row>
    <row r="769" spans="1:7">
      <c r="A769" s="765"/>
      <c r="B769" s="818" t="s">
        <v>390</v>
      </c>
      <c r="C769" s="818" t="s">
        <v>143</v>
      </c>
      <c r="D769" s="791"/>
      <c r="E769" s="788">
        <f t="shared" si="73"/>
        <v>44438</v>
      </c>
      <c r="F769" s="788">
        <v>44443</v>
      </c>
      <c r="G769" s="788">
        <f t="shared" si="74"/>
        <v>44480</v>
      </c>
    </row>
    <row r="770" spans="1:7">
      <c r="A770" s="765"/>
      <c r="B770" s="818" t="s">
        <v>392</v>
      </c>
      <c r="C770" s="818" t="s">
        <v>1145</v>
      </c>
      <c r="D770" s="791"/>
      <c r="E770" s="788">
        <f t="shared" si="73"/>
        <v>44445</v>
      </c>
      <c r="F770" s="788">
        <v>44450</v>
      </c>
      <c r="G770" s="788">
        <f t="shared" si="74"/>
        <v>44487</v>
      </c>
    </row>
    <row r="771" spans="1:7">
      <c r="A771" s="765"/>
      <c r="B771" s="818" t="s">
        <v>394</v>
      </c>
      <c r="C771" s="818" t="s">
        <v>1146</v>
      </c>
      <c r="D771" s="791"/>
      <c r="E771" s="788">
        <f t="shared" si="73"/>
        <v>44452</v>
      </c>
      <c r="F771" s="788">
        <v>44457</v>
      </c>
      <c r="G771" s="788">
        <f t="shared" si="74"/>
        <v>44494</v>
      </c>
    </row>
    <row r="772" spans="1:7">
      <c r="A772" s="765"/>
      <c r="B772" s="818" t="s">
        <v>395</v>
      </c>
      <c r="C772" s="818" t="s">
        <v>1147</v>
      </c>
      <c r="D772" s="791"/>
      <c r="E772" s="788">
        <f t="shared" si="73"/>
        <v>44459</v>
      </c>
      <c r="F772" s="788">
        <v>44464</v>
      </c>
      <c r="G772" s="788">
        <f t="shared" si="74"/>
        <v>44501</v>
      </c>
    </row>
    <row r="773" spans="1:7">
      <c r="A773" s="765"/>
      <c r="B773" s="818" t="s">
        <v>1148</v>
      </c>
      <c r="C773" s="818" t="s">
        <v>1149</v>
      </c>
      <c r="D773" s="791"/>
      <c r="E773" s="788">
        <f t="shared" si="73"/>
        <v>44466</v>
      </c>
      <c r="F773" s="788">
        <v>44471</v>
      </c>
      <c r="G773" s="788">
        <f t="shared" si="74"/>
        <v>44508</v>
      </c>
    </row>
    <row r="774" spans="1:7">
      <c r="A774" s="765"/>
      <c r="B774" s="850"/>
      <c r="C774" s="844"/>
      <c r="D774" s="799"/>
      <c r="E774" s="792"/>
      <c r="F774" s="792"/>
      <c r="G774" s="792"/>
    </row>
    <row r="775" spans="1:7">
      <c r="A775" s="765" t="s">
        <v>600</v>
      </c>
      <c r="B775" s="807"/>
      <c r="C775" s="807"/>
      <c r="D775" s="822"/>
      <c r="E775" s="822"/>
      <c r="F775" s="808"/>
      <c r="G775" s="808"/>
    </row>
    <row r="776" spans="1:8">
      <c r="A776" s="765"/>
      <c r="B776" s="780" t="s">
        <v>5</v>
      </c>
      <c r="C776" s="780" t="s">
        <v>6</v>
      </c>
      <c r="D776" s="781" t="s">
        <v>7</v>
      </c>
      <c r="E776" s="782" t="s">
        <v>803</v>
      </c>
      <c r="F776" s="782" t="s">
        <v>803</v>
      </c>
      <c r="G776" s="782" t="s">
        <v>600</v>
      </c>
      <c r="H776" s="804"/>
    </row>
    <row r="777" spans="1:8">
      <c r="A777" s="765"/>
      <c r="B777" s="783"/>
      <c r="C777" s="783"/>
      <c r="D777" s="784"/>
      <c r="E777" s="782" t="s">
        <v>805</v>
      </c>
      <c r="F777" s="782" t="s">
        <v>10</v>
      </c>
      <c r="G777" s="782" t="s">
        <v>11</v>
      </c>
      <c r="H777" s="804"/>
    </row>
    <row r="778" ht="16.5" customHeight="1" spans="1:8">
      <c r="A778" s="765"/>
      <c r="B778" s="818" t="s">
        <v>1142</v>
      </c>
      <c r="C778" s="818" t="s">
        <v>1143</v>
      </c>
      <c r="D778" s="791" t="s">
        <v>1144</v>
      </c>
      <c r="E778" s="788">
        <f t="shared" ref="E778:E783" si="75">F778-5</f>
        <v>44431</v>
      </c>
      <c r="F778" s="788">
        <v>44436</v>
      </c>
      <c r="G778" s="788">
        <f t="shared" ref="G778:G783" si="76">F778+36</f>
        <v>44472</v>
      </c>
      <c r="H778" s="804"/>
    </row>
    <row r="779" spans="1:8">
      <c r="A779" s="765"/>
      <c r="B779" s="818" t="s">
        <v>390</v>
      </c>
      <c r="C779" s="818" t="s">
        <v>143</v>
      </c>
      <c r="D779" s="791"/>
      <c r="E779" s="788">
        <f t="shared" si="75"/>
        <v>44438</v>
      </c>
      <c r="F779" s="788">
        <v>44443</v>
      </c>
      <c r="G779" s="788">
        <f t="shared" si="76"/>
        <v>44479</v>
      </c>
      <c r="H779" s="849"/>
    </row>
    <row r="780" spans="1:8">
      <c r="A780" s="765"/>
      <c r="B780" s="818" t="s">
        <v>392</v>
      </c>
      <c r="C780" s="818" t="s">
        <v>1145</v>
      </c>
      <c r="D780" s="791"/>
      <c r="E780" s="788">
        <f t="shared" si="75"/>
        <v>44445</v>
      </c>
      <c r="F780" s="788">
        <v>44450</v>
      </c>
      <c r="G780" s="788">
        <f t="shared" si="76"/>
        <v>44486</v>
      </c>
      <c r="H780" s="849"/>
    </row>
    <row r="781" spans="1:8">
      <c r="A781" s="765"/>
      <c r="B781" s="818" t="s">
        <v>394</v>
      </c>
      <c r="C781" s="818" t="s">
        <v>1146</v>
      </c>
      <c r="D781" s="791"/>
      <c r="E781" s="788">
        <f t="shared" si="75"/>
        <v>44452</v>
      </c>
      <c r="F781" s="788">
        <v>44457</v>
      </c>
      <c r="G781" s="788">
        <f t="shared" si="76"/>
        <v>44493</v>
      </c>
      <c r="H781" s="849"/>
    </row>
    <row r="782" spans="1:8">
      <c r="A782" s="765"/>
      <c r="B782" s="818" t="s">
        <v>395</v>
      </c>
      <c r="C782" s="818" t="s">
        <v>1147</v>
      </c>
      <c r="D782" s="791"/>
      <c r="E782" s="788">
        <f t="shared" si="75"/>
        <v>44459</v>
      </c>
      <c r="F782" s="788">
        <v>44464</v>
      </c>
      <c r="G782" s="788">
        <f t="shared" si="76"/>
        <v>44500</v>
      </c>
      <c r="H782" s="849"/>
    </row>
    <row r="783" spans="1:8">
      <c r="A783" s="765"/>
      <c r="B783" s="818" t="s">
        <v>1148</v>
      </c>
      <c r="C783" s="818" t="s">
        <v>1149</v>
      </c>
      <c r="D783" s="791"/>
      <c r="E783" s="788">
        <f t="shared" si="75"/>
        <v>44466</v>
      </c>
      <c r="F783" s="788">
        <v>44471</v>
      </c>
      <c r="G783" s="788">
        <f t="shared" si="76"/>
        <v>44507</v>
      </c>
      <c r="H783" s="849"/>
    </row>
    <row r="784" spans="1:6">
      <c r="A784" s="765"/>
      <c r="B784" s="843"/>
      <c r="C784" s="844"/>
      <c r="D784" s="799"/>
      <c r="E784" s="792"/>
      <c r="F784" s="792"/>
    </row>
    <row r="785" spans="1:1">
      <c r="A785" s="765" t="s">
        <v>594</v>
      </c>
    </row>
    <row r="786" spans="2:7">
      <c r="B786" s="780" t="s">
        <v>5</v>
      </c>
      <c r="C786" s="780" t="s">
        <v>6</v>
      </c>
      <c r="D786" s="781" t="s">
        <v>7</v>
      </c>
      <c r="E786" s="782" t="s">
        <v>803</v>
      </c>
      <c r="F786" s="782" t="s">
        <v>803</v>
      </c>
      <c r="G786" s="782" t="s">
        <v>594</v>
      </c>
    </row>
    <row r="787" spans="2:7">
      <c r="B787" s="783"/>
      <c r="C787" s="783"/>
      <c r="D787" s="784"/>
      <c r="E787" s="782" t="s">
        <v>805</v>
      </c>
      <c r="F787" s="782" t="s">
        <v>10</v>
      </c>
      <c r="G787" s="788" t="s">
        <v>11</v>
      </c>
    </row>
    <row r="788" spans="2:7">
      <c r="B788" s="818" t="s">
        <v>584</v>
      </c>
      <c r="C788" s="818" t="s">
        <v>585</v>
      </c>
      <c r="D788" s="785" t="s">
        <v>1150</v>
      </c>
      <c r="E788" s="788">
        <f>F788-4</f>
        <v>44442</v>
      </c>
      <c r="F788" s="788">
        <v>44446</v>
      </c>
      <c r="G788" s="788">
        <f>F788+40</f>
        <v>44486</v>
      </c>
    </row>
    <row r="789" spans="2:7">
      <c r="B789" s="818" t="s">
        <v>586</v>
      </c>
      <c r="C789" s="818" t="s">
        <v>587</v>
      </c>
      <c r="D789" s="787"/>
      <c r="E789" s="788">
        <f>F789-4</f>
        <v>44449</v>
      </c>
      <c r="F789" s="788">
        <v>44453</v>
      </c>
      <c r="G789" s="788">
        <f>F789+40</f>
        <v>44493</v>
      </c>
    </row>
    <row r="790" spans="2:7">
      <c r="B790" s="818" t="s">
        <v>588</v>
      </c>
      <c r="C790" s="818" t="s">
        <v>589</v>
      </c>
      <c r="D790" s="787"/>
      <c r="E790" s="788">
        <f>F790-4</f>
        <v>44456</v>
      </c>
      <c r="F790" s="788">
        <v>44460</v>
      </c>
      <c r="G790" s="788">
        <f>F790+40</f>
        <v>44500</v>
      </c>
    </row>
    <row r="791" spans="2:7">
      <c r="B791" s="818" t="s">
        <v>590</v>
      </c>
      <c r="C791" s="818" t="s">
        <v>591</v>
      </c>
      <c r="D791" s="787"/>
      <c r="E791" s="788">
        <f>F791-4</f>
        <v>44463</v>
      </c>
      <c r="F791" s="788">
        <v>44467</v>
      </c>
      <c r="G791" s="788">
        <f>F791+40</f>
        <v>44507</v>
      </c>
    </row>
    <row r="792" spans="2:7">
      <c r="B792" s="818"/>
      <c r="C792" s="818"/>
      <c r="D792" s="790"/>
      <c r="E792" s="788">
        <f>F792-4</f>
        <v>44470</v>
      </c>
      <c r="F792" s="788">
        <f>F791+7</f>
        <v>44474</v>
      </c>
      <c r="G792" s="788">
        <f>F792+40</f>
        <v>44514</v>
      </c>
    </row>
    <row r="793" spans="2:7">
      <c r="B793" s="766"/>
      <c r="C793" s="766"/>
      <c r="E793" s="792"/>
      <c r="F793" s="792"/>
      <c r="G793" s="792"/>
    </row>
    <row r="794" spans="2:7">
      <c r="B794" s="780" t="s">
        <v>5</v>
      </c>
      <c r="C794" s="780" t="s">
        <v>6</v>
      </c>
      <c r="D794" s="781" t="s">
        <v>7</v>
      </c>
      <c r="E794" s="782" t="s">
        <v>803</v>
      </c>
      <c r="F794" s="782" t="s">
        <v>803</v>
      </c>
      <c r="G794" s="782" t="s">
        <v>594</v>
      </c>
    </row>
    <row r="795" spans="2:7">
      <c r="B795" s="783"/>
      <c r="C795" s="783"/>
      <c r="D795" s="784"/>
      <c r="E795" s="782" t="s">
        <v>805</v>
      </c>
      <c r="F795" s="782" t="s">
        <v>10</v>
      </c>
      <c r="G795" s="788" t="s">
        <v>11</v>
      </c>
    </row>
    <row r="796" ht="16.5" customHeight="1" spans="2:7">
      <c r="B796" s="818" t="s">
        <v>1142</v>
      </c>
      <c r="C796" s="818" t="s">
        <v>1143</v>
      </c>
      <c r="D796" s="791" t="s">
        <v>1144</v>
      </c>
      <c r="E796" s="788">
        <f t="shared" ref="E796:E801" si="77">F796-5</f>
        <v>44431</v>
      </c>
      <c r="F796" s="788">
        <v>44436</v>
      </c>
      <c r="G796" s="788">
        <f t="shared" ref="G796:G801" si="78">F796+40</f>
        <v>44476</v>
      </c>
    </row>
    <row r="797" spans="2:7">
      <c r="B797" s="818" t="s">
        <v>390</v>
      </c>
      <c r="C797" s="818" t="s">
        <v>143</v>
      </c>
      <c r="D797" s="791"/>
      <c r="E797" s="788">
        <f t="shared" si="77"/>
        <v>44438</v>
      </c>
      <c r="F797" s="788">
        <v>44443</v>
      </c>
      <c r="G797" s="788">
        <f t="shared" si="78"/>
        <v>44483</v>
      </c>
    </row>
    <row r="798" spans="2:7">
      <c r="B798" s="818" t="s">
        <v>392</v>
      </c>
      <c r="C798" s="818" t="s">
        <v>1145</v>
      </c>
      <c r="D798" s="791"/>
      <c r="E798" s="788">
        <f t="shared" si="77"/>
        <v>44445</v>
      </c>
      <c r="F798" s="788">
        <v>44450</v>
      </c>
      <c r="G798" s="788">
        <f t="shared" si="78"/>
        <v>44490</v>
      </c>
    </row>
    <row r="799" spans="2:7">
      <c r="B799" s="818" t="s">
        <v>394</v>
      </c>
      <c r="C799" s="818" t="s">
        <v>1146</v>
      </c>
      <c r="D799" s="791"/>
      <c r="E799" s="788">
        <f t="shared" si="77"/>
        <v>44452</v>
      </c>
      <c r="F799" s="788">
        <v>44457</v>
      </c>
      <c r="G799" s="788">
        <f t="shared" si="78"/>
        <v>44497</v>
      </c>
    </row>
    <row r="800" spans="2:7">
      <c r="B800" s="818" t="s">
        <v>395</v>
      </c>
      <c r="C800" s="818" t="s">
        <v>1147</v>
      </c>
      <c r="D800" s="791"/>
      <c r="E800" s="788">
        <f t="shared" si="77"/>
        <v>44459</v>
      </c>
      <c r="F800" s="788">
        <v>44464</v>
      </c>
      <c r="G800" s="788">
        <f t="shared" si="78"/>
        <v>44504</v>
      </c>
    </row>
    <row r="801" spans="2:7">
      <c r="B801" s="818" t="s">
        <v>1148</v>
      </c>
      <c r="C801" s="818" t="s">
        <v>1149</v>
      </c>
      <c r="D801" s="791"/>
      <c r="E801" s="788">
        <f t="shared" si="77"/>
        <v>44466</v>
      </c>
      <c r="F801" s="788">
        <v>44471</v>
      </c>
      <c r="G801" s="788">
        <f t="shared" si="78"/>
        <v>44511</v>
      </c>
    </row>
    <row r="802" spans="2:7">
      <c r="B802" s="843"/>
      <c r="C802" s="844"/>
      <c r="D802" s="799"/>
      <c r="E802" s="792"/>
      <c r="F802" s="792"/>
      <c r="G802" s="792"/>
    </row>
    <row r="803" spans="1:3">
      <c r="A803" s="765" t="s">
        <v>582</v>
      </c>
      <c r="B803" s="766"/>
      <c r="C803" s="766"/>
    </row>
    <row r="804" spans="2:7">
      <c r="B804" s="780" t="s">
        <v>5</v>
      </c>
      <c r="C804" s="780" t="s">
        <v>6</v>
      </c>
      <c r="D804" s="781" t="s">
        <v>7</v>
      </c>
      <c r="E804" s="782" t="s">
        <v>803</v>
      </c>
      <c r="F804" s="782" t="s">
        <v>803</v>
      </c>
      <c r="G804" s="788" t="s">
        <v>582</v>
      </c>
    </row>
    <row r="805" spans="2:7">
      <c r="B805" s="783"/>
      <c r="C805" s="783"/>
      <c r="D805" s="784"/>
      <c r="E805" s="782" t="s">
        <v>805</v>
      </c>
      <c r="F805" s="782" t="s">
        <v>10</v>
      </c>
      <c r="G805" s="782" t="s">
        <v>11</v>
      </c>
    </row>
    <row r="806" ht="16.5" customHeight="1" spans="2:7">
      <c r="B806" s="818" t="s">
        <v>1142</v>
      </c>
      <c r="C806" s="818" t="s">
        <v>1143</v>
      </c>
      <c r="D806" s="791" t="s">
        <v>1144</v>
      </c>
      <c r="E806" s="788">
        <f t="shared" ref="E806:E811" si="79">F806-5</f>
        <v>44431</v>
      </c>
      <c r="F806" s="788">
        <v>44436</v>
      </c>
      <c r="G806" s="788">
        <f t="shared" ref="G806:G811" si="80">F806+42</f>
        <v>44478</v>
      </c>
    </row>
    <row r="807" spans="2:7">
      <c r="B807" s="818" t="s">
        <v>390</v>
      </c>
      <c r="C807" s="818" t="s">
        <v>143</v>
      </c>
      <c r="D807" s="791"/>
      <c r="E807" s="788">
        <f t="shared" si="79"/>
        <v>44438</v>
      </c>
      <c r="F807" s="788">
        <v>44443</v>
      </c>
      <c r="G807" s="788">
        <f t="shared" si="80"/>
        <v>44485</v>
      </c>
    </row>
    <row r="808" spans="2:7">
      <c r="B808" s="818" t="s">
        <v>392</v>
      </c>
      <c r="C808" s="818" t="s">
        <v>1145</v>
      </c>
      <c r="D808" s="791"/>
      <c r="E808" s="788">
        <f t="shared" si="79"/>
        <v>44445</v>
      </c>
      <c r="F808" s="788">
        <v>44450</v>
      </c>
      <c r="G808" s="788">
        <f t="shared" si="80"/>
        <v>44492</v>
      </c>
    </row>
    <row r="809" spans="2:7">
      <c r="B809" s="818" t="s">
        <v>394</v>
      </c>
      <c r="C809" s="818" t="s">
        <v>1146</v>
      </c>
      <c r="D809" s="791"/>
      <c r="E809" s="788">
        <f t="shared" si="79"/>
        <v>44452</v>
      </c>
      <c r="F809" s="788">
        <v>44457</v>
      </c>
      <c r="G809" s="788">
        <f t="shared" si="80"/>
        <v>44499</v>
      </c>
    </row>
    <row r="810" spans="2:7">
      <c r="B810" s="818" t="s">
        <v>395</v>
      </c>
      <c r="C810" s="818" t="s">
        <v>1147</v>
      </c>
      <c r="D810" s="791"/>
      <c r="E810" s="788">
        <f t="shared" si="79"/>
        <v>44459</v>
      </c>
      <c r="F810" s="788">
        <v>44464</v>
      </c>
      <c r="G810" s="788">
        <f t="shared" si="80"/>
        <v>44506</v>
      </c>
    </row>
    <row r="811" spans="2:7">
      <c r="B811" s="818" t="s">
        <v>1148</v>
      </c>
      <c r="C811" s="818" t="s">
        <v>1149</v>
      </c>
      <c r="D811" s="791"/>
      <c r="E811" s="788">
        <f t="shared" si="79"/>
        <v>44466</v>
      </c>
      <c r="F811" s="788">
        <v>44471</v>
      </c>
      <c r="G811" s="788">
        <f t="shared" si="80"/>
        <v>44513</v>
      </c>
    </row>
    <row r="812" spans="2:7">
      <c r="B812" s="798"/>
      <c r="C812" s="798"/>
      <c r="D812" s="799"/>
      <c r="E812" s="792"/>
      <c r="F812" s="792"/>
      <c r="G812" s="792"/>
    </row>
    <row r="813" spans="1:3">
      <c r="A813" s="765" t="s">
        <v>1151</v>
      </c>
      <c r="B813" s="766"/>
      <c r="C813" s="766"/>
    </row>
    <row r="814" spans="2:7">
      <c r="B814" s="780" t="s">
        <v>5</v>
      </c>
      <c r="C814" s="780" t="s">
        <v>6</v>
      </c>
      <c r="D814" s="781" t="s">
        <v>7</v>
      </c>
      <c r="E814" s="782" t="s">
        <v>803</v>
      </c>
      <c r="F814" s="782" t="s">
        <v>803</v>
      </c>
      <c r="G814" s="788" t="s">
        <v>1151</v>
      </c>
    </row>
    <row r="815" spans="2:7">
      <c r="B815" s="783"/>
      <c r="C815" s="783"/>
      <c r="D815" s="784"/>
      <c r="E815" s="782" t="s">
        <v>805</v>
      </c>
      <c r="F815" s="782" t="s">
        <v>10</v>
      </c>
      <c r="G815" s="782" t="s">
        <v>11</v>
      </c>
    </row>
    <row r="816" ht="16.5" customHeight="1" spans="2:7">
      <c r="B816" s="818" t="s">
        <v>1142</v>
      </c>
      <c r="C816" s="818" t="s">
        <v>1143</v>
      </c>
      <c r="D816" s="791" t="s">
        <v>1144</v>
      </c>
      <c r="E816" s="788">
        <f t="shared" ref="E816:E821" si="81">F816-5</f>
        <v>44431</v>
      </c>
      <c r="F816" s="788">
        <v>44436</v>
      </c>
      <c r="G816" s="788">
        <f t="shared" ref="G816:G821" si="82">F816+45</f>
        <v>44481</v>
      </c>
    </row>
    <row r="817" spans="2:7">
      <c r="B817" s="818" t="s">
        <v>390</v>
      </c>
      <c r="C817" s="818" t="s">
        <v>143</v>
      </c>
      <c r="D817" s="791"/>
      <c r="E817" s="788">
        <f t="shared" si="81"/>
        <v>44438</v>
      </c>
      <c r="F817" s="788">
        <v>44443</v>
      </c>
      <c r="G817" s="788">
        <f t="shared" si="82"/>
        <v>44488</v>
      </c>
    </row>
    <row r="818" spans="2:7">
      <c r="B818" s="818" t="s">
        <v>392</v>
      </c>
      <c r="C818" s="818" t="s">
        <v>1145</v>
      </c>
      <c r="D818" s="791"/>
      <c r="E818" s="788">
        <f t="shared" si="81"/>
        <v>44445</v>
      </c>
      <c r="F818" s="788">
        <v>44450</v>
      </c>
      <c r="G818" s="788">
        <f t="shared" si="82"/>
        <v>44495</v>
      </c>
    </row>
    <row r="819" spans="2:7">
      <c r="B819" s="818" t="s">
        <v>394</v>
      </c>
      <c r="C819" s="818" t="s">
        <v>1146</v>
      </c>
      <c r="D819" s="791"/>
      <c r="E819" s="788">
        <f t="shared" si="81"/>
        <v>44452</v>
      </c>
      <c r="F819" s="788">
        <v>44457</v>
      </c>
      <c r="G819" s="788">
        <f t="shared" si="82"/>
        <v>44502</v>
      </c>
    </row>
    <row r="820" spans="2:7">
      <c r="B820" s="818" t="s">
        <v>395</v>
      </c>
      <c r="C820" s="818" t="s">
        <v>1147</v>
      </c>
      <c r="D820" s="791"/>
      <c r="E820" s="788">
        <f t="shared" si="81"/>
        <v>44459</v>
      </c>
      <c r="F820" s="788">
        <v>44464</v>
      </c>
      <c r="G820" s="788">
        <f t="shared" si="82"/>
        <v>44509</v>
      </c>
    </row>
    <row r="821" spans="2:7">
      <c r="B821" s="818" t="s">
        <v>1148</v>
      </c>
      <c r="C821" s="818" t="s">
        <v>1149</v>
      </c>
      <c r="D821" s="791"/>
      <c r="E821" s="788">
        <f t="shared" si="81"/>
        <v>44466</v>
      </c>
      <c r="F821" s="788">
        <v>44471</v>
      </c>
      <c r="G821" s="788">
        <f t="shared" si="82"/>
        <v>44516</v>
      </c>
    </row>
    <row r="822" spans="2:7">
      <c r="B822" s="843"/>
      <c r="C822" s="844"/>
      <c r="D822" s="799"/>
      <c r="E822" s="792"/>
      <c r="F822" s="792"/>
      <c r="G822" s="792"/>
    </row>
    <row r="823" spans="1:8">
      <c r="A823" s="765" t="s">
        <v>1152</v>
      </c>
      <c r="B823" s="765"/>
      <c r="C823" s="807"/>
      <c r="D823" s="822"/>
      <c r="E823" s="822"/>
      <c r="F823" s="808"/>
      <c r="G823" s="808"/>
      <c r="H823" s="778"/>
    </row>
    <row r="824" spans="2:7">
      <c r="B824" s="780" t="s">
        <v>5</v>
      </c>
      <c r="C824" s="780" t="s">
        <v>6</v>
      </c>
      <c r="D824" s="781" t="s">
        <v>7</v>
      </c>
      <c r="E824" s="782" t="s">
        <v>803</v>
      </c>
      <c r="F824" s="782" t="s">
        <v>803</v>
      </c>
      <c r="G824" s="788" t="s">
        <v>1152</v>
      </c>
    </row>
    <row r="825" spans="2:7">
      <c r="B825" s="783"/>
      <c r="C825" s="783"/>
      <c r="D825" s="784"/>
      <c r="E825" s="782" t="s">
        <v>805</v>
      </c>
      <c r="F825" s="782" t="s">
        <v>10</v>
      </c>
      <c r="G825" s="782" t="s">
        <v>11</v>
      </c>
    </row>
    <row r="826" ht="16.5" customHeight="1" spans="2:7">
      <c r="B826" s="818" t="s">
        <v>1153</v>
      </c>
      <c r="C826" s="818" t="s">
        <v>1154</v>
      </c>
      <c r="D826" s="791" t="s">
        <v>1155</v>
      </c>
      <c r="E826" s="788">
        <f>F826-4</f>
        <v>44437</v>
      </c>
      <c r="F826" s="788">
        <v>44441</v>
      </c>
      <c r="G826" s="788">
        <f>F826+36</f>
        <v>44477</v>
      </c>
    </row>
    <row r="827" spans="2:7">
      <c r="B827" s="818" t="s">
        <v>633</v>
      </c>
      <c r="C827" s="818" t="s">
        <v>634</v>
      </c>
      <c r="D827" s="791"/>
      <c r="E827" s="788">
        <f>F827-4</f>
        <v>44440</v>
      </c>
      <c r="F827" s="788">
        <v>44444</v>
      </c>
      <c r="G827" s="788">
        <f>F827+36</f>
        <v>44480</v>
      </c>
    </row>
    <row r="828" spans="2:7">
      <c r="B828" s="818" t="s">
        <v>1156</v>
      </c>
      <c r="C828" s="818" t="s">
        <v>1157</v>
      </c>
      <c r="D828" s="791"/>
      <c r="E828" s="788">
        <f>F828-4</f>
        <v>44448</v>
      </c>
      <c r="F828" s="788">
        <v>44452</v>
      </c>
      <c r="G828" s="788">
        <f>F828+36</f>
        <v>44488</v>
      </c>
    </row>
    <row r="829" spans="2:7">
      <c r="B829" s="818" t="s">
        <v>638</v>
      </c>
      <c r="C829" s="818" t="s">
        <v>639</v>
      </c>
      <c r="D829" s="791"/>
      <c r="E829" s="788">
        <f>F829-4</f>
        <v>44454</v>
      </c>
      <c r="F829" s="788">
        <v>44458</v>
      </c>
      <c r="G829" s="788">
        <f>F829+36</f>
        <v>44494</v>
      </c>
    </row>
    <row r="830" spans="2:8">
      <c r="B830" s="818" t="s">
        <v>636</v>
      </c>
      <c r="C830" s="818" t="s">
        <v>637</v>
      </c>
      <c r="D830" s="791"/>
      <c r="E830" s="788">
        <f>F830-4</f>
        <v>44464</v>
      </c>
      <c r="F830" s="788">
        <v>44468</v>
      </c>
      <c r="G830" s="788">
        <f>F830+36</f>
        <v>44504</v>
      </c>
      <c r="H830" s="778"/>
    </row>
    <row r="831" spans="2:8">
      <c r="B831" s="851"/>
      <c r="C831" s="852"/>
      <c r="D831" s="799"/>
      <c r="E831" s="792"/>
      <c r="F831" s="792"/>
      <c r="G831" s="792"/>
      <c r="H831" s="778"/>
    </row>
    <row r="832" spans="1:2">
      <c r="A832" s="765" t="s">
        <v>1158</v>
      </c>
      <c r="B832" s="765"/>
    </row>
    <row r="833" spans="2:8">
      <c r="B833" s="780" t="s">
        <v>5</v>
      </c>
      <c r="C833" s="780" t="s">
        <v>6</v>
      </c>
      <c r="D833" s="781" t="s">
        <v>7</v>
      </c>
      <c r="E833" s="782" t="s">
        <v>803</v>
      </c>
      <c r="F833" s="782" t="s">
        <v>803</v>
      </c>
      <c r="G833" s="788" t="s">
        <v>1159</v>
      </c>
      <c r="H833" s="782" t="s">
        <v>1160</v>
      </c>
    </row>
    <row r="834" spans="2:8">
      <c r="B834" s="783"/>
      <c r="C834" s="783"/>
      <c r="D834" s="784"/>
      <c r="E834" s="782" t="s">
        <v>805</v>
      </c>
      <c r="F834" s="782" t="s">
        <v>10</v>
      </c>
      <c r="G834" s="782" t="s">
        <v>11</v>
      </c>
      <c r="H834" s="782" t="s">
        <v>11</v>
      </c>
    </row>
    <row r="835" ht="16.5" customHeight="1" spans="2:8">
      <c r="B835" s="818" t="s">
        <v>728</v>
      </c>
      <c r="C835" s="818" t="s">
        <v>1161</v>
      </c>
      <c r="D835" s="810" t="s">
        <v>1162</v>
      </c>
      <c r="E835" s="788">
        <f>F835-4</f>
        <v>44441</v>
      </c>
      <c r="F835" s="788">
        <v>44445</v>
      </c>
      <c r="G835" s="788">
        <f>F835+21</f>
        <v>44466</v>
      </c>
      <c r="H835" s="848" t="s">
        <v>1163</v>
      </c>
    </row>
    <row r="836" spans="2:8">
      <c r="B836" s="818" t="s">
        <v>731</v>
      </c>
      <c r="C836" s="818" t="s">
        <v>1164</v>
      </c>
      <c r="D836" s="811"/>
      <c r="E836" s="788">
        <f>F836-4</f>
        <v>44448</v>
      </c>
      <c r="F836" s="788">
        <v>44452</v>
      </c>
      <c r="G836" s="788">
        <f>F836+21</f>
        <v>44473</v>
      </c>
      <c r="H836" s="848" t="s">
        <v>1163</v>
      </c>
    </row>
    <row r="837" spans="2:8">
      <c r="B837" s="818" t="s">
        <v>733</v>
      </c>
      <c r="C837" s="818" t="s">
        <v>1165</v>
      </c>
      <c r="D837" s="811"/>
      <c r="E837" s="788">
        <f>F837-4</f>
        <v>44455</v>
      </c>
      <c r="F837" s="788">
        <v>44459</v>
      </c>
      <c r="G837" s="788">
        <f>F837+21</f>
        <v>44480</v>
      </c>
      <c r="H837" s="848" t="s">
        <v>1163</v>
      </c>
    </row>
    <row r="838" spans="2:8">
      <c r="B838" s="818" t="s">
        <v>735</v>
      </c>
      <c r="C838" s="818" t="s">
        <v>1166</v>
      </c>
      <c r="D838" s="811"/>
      <c r="E838" s="788">
        <f>F838-4</f>
        <v>44462</v>
      </c>
      <c r="F838" s="788">
        <v>44466</v>
      </c>
      <c r="G838" s="788">
        <f>F838+21</f>
        <v>44487</v>
      </c>
      <c r="H838" s="848" t="s">
        <v>1163</v>
      </c>
    </row>
    <row r="839" spans="2:8">
      <c r="B839" s="818" t="s">
        <v>737</v>
      </c>
      <c r="C839" s="818" t="s">
        <v>1167</v>
      </c>
      <c r="D839" s="812"/>
      <c r="E839" s="788">
        <f>F839-4</f>
        <v>44469</v>
      </c>
      <c r="F839" s="788">
        <v>44473</v>
      </c>
      <c r="G839" s="788">
        <f>F839+21</f>
        <v>44494</v>
      </c>
      <c r="H839" s="848" t="s">
        <v>1163</v>
      </c>
    </row>
    <row r="841" s="764" customFormat="1" spans="1:8">
      <c r="A841" s="800" t="s">
        <v>1168</v>
      </c>
      <c r="B841" s="800"/>
      <c r="C841" s="800"/>
      <c r="D841" s="800"/>
      <c r="E841" s="800"/>
      <c r="F841" s="800"/>
      <c r="G841" s="800"/>
      <c r="H841" s="778"/>
    </row>
    <row r="842" spans="1:1">
      <c r="A842" s="765" t="s">
        <v>1169</v>
      </c>
    </row>
    <row r="843" spans="2:7">
      <c r="B843" s="780" t="s">
        <v>5</v>
      </c>
      <c r="C843" s="780" t="s">
        <v>6</v>
      </c>
      <c r="D843" s="781" t="s">
        <v>7</v>
      </c>
      <c r="E843" s="782" t="s">
        <v>803</v>
      </c>
      <c r="F843" s="782" t="s">
        <v>803</v>
      </c>
      <c r="G843" s="782" t="s">
        <v>1170</v>
      </c>
    </row>
    <row r="844" spans="2:7">
      <c r="B844" s="783"/>
      <c r="C844" s="783"/>
      <c r="D844" s="784"/>
      <c r="E844" s="782" t="s">
        <v>805</v>
      </c>
      <c r="F844" s="782" t="s">
        <v>10</v>
      </c>
      <c r="G844" s="782" t="s">
        <v>11</v>
      </c>
    </row>
    <row r="845" spans="2:7">
      <c r="B845" s="818" t="s">
        <v>1171</v>
      </c>
      <c r="C845" s="818" t="s">
        <v>1172</v>
      </c>
      <c r="D845" s="810" t="s">
        <v>1173</v>
      </c>
      <c r="E845" s="788">
        <f>F845-4</f>
        <v>44435</v>
      </c>
      <c r="F845" s="788">
        <v>44439</v>
      </c>
      <c r="G845" s="788">
        <f>F845+2</f>
        <v>44441</v>
      </c>
    </row>
    <row r="846" spans="2:7">
      <c r="B846" s="818" t="s">
        <v>1174</v>
      </c>
      <c r="C846" s="818" t="s">
        <v>1175</v>
      </c>
      <c r="D846" s="811"/>
      <c r="E846" s="788">
        <f>F846-4</f>
        <v>44442</v>
      </c>
      <c r="F846" s="788">
        <f>SUM(F845+7)</f>
        <v>44446</v>
      </c>
      <c r="G846" s="788">
        <f>F846+2</f>
        <v>44448</v>
      </c>
    </row>
    <row r="847" spans="2:7">
      <c r="B847" s="818" t="s">
        <v>1171</v>
      </c>
      <c r="C847" s="818" t="s">
        <v>1176</v>
      </c>
      <c r="D847" s="811"/>
      <c r="E847" s="788">
        <f>F847-4</f>
        <v>44449</v>
      </c>
      <c r="F847" s="788">
        <f>SUM(F845+14)</f>
        <v>44453</v>
      </c>
      <c r="G847" s="788">
        <f>F847+2</f>
        <v>44455</v>
      </c>
    </row>
    <row r="848" spans="2:7">
      <c r="B848" s="818" t="s">
        <v>1174</v>
      </c>
      <c r="C848" s="818" t="s">
        <v>1177</v>
      </c>
      <c r="D848" s="811"/>
      <c r="E848" s="788">
        <f>F848-4</f>
        <v>44456</v>
      </c>
      <c r="F848" s="788">
        <f>SUM(F845+21)</f>
        <v>44460</v>
      </c>
      <c r="G848" s="788">
        <f>F848+2</f>
        <v>44462</v>
      </c>
    </row>
    <row r="849" spans="2:7">
      <c r="B849" s="818" t="s">
        <v>1171</v>
      </c>
      <c r="C849" s="818" t="s">
        <v>1178</v>
      </c>
      <c r="D849" s="812"/>
      <c r="E849" s="788">
        <f>F849-4</f>
        <v>44463</v>
      </c>
      <c r="F849" s="788">
        <f>SUM(F845+28)</f>
        <v>44467</v>
      </c>
      <c r="G849" s="788">
        <f>F849+2</f>
        <v>44469</v>
      </c>
    </row>
    <row r="850" spans="2:7">
      <c r="B850" s="766"/>
      <c r="C850" s="766"/>
      <c r="F850" s="792"/>
      <c r="G850" s="792"/>
    </row>
    <row r="851" spans="2:3">
      <c r="B851" s="766"/>
      <c r="C851" s="766"/>
    </row>
    <row r="852" spans="2:7">
      <c r="B852" s="780" t="s">
        <v>5</v>
      </c>
      <c r="C852" s="780" t="s">
        <v>6</v>
      </c>
      <c r="D852" s="781" t="s">
        <v>7</v>
      </c>
      <c r="E852" s="782" t="s">
        <v>803</v>
      </c>
      <c r="F852" s="782" t="s">
        <v>803</v>
      </c>
      <c r="G852" s="782" t="s">
        <v>1170</v>
      </c>
    </row>
    <row r="853" spans="2:7">
      <c r="B853" s="783"/>
      <c r="C853" s="783"/>
      <c r="D853" s="784"/>
      <c r="E853" s="782" t="s">
        <v>805</v>
      </c>
      <c r="F853" s="782" t="s">
        <v>10</v>
      </c>
      <c r="G853" s="782" t="s">
        <v>11</v>
      </c>
    </row>
    <row r="854" spans="2:7">
      <c r="B854" s="818" t="s">
        <v>1179</v>
      </c>
      <c r="C854" s="818" t="s">
        <v>932</v>
      </c>
      <c r="D854" s="810" t="s">
        <v>1180</v>
      </c>
      <c r="E854" s="788">
        <f>F854-4</f>
        <v>44439</v>
      </c>
      <c r="F854" s="788">
        <v>44443</v>
      </c>
      <c r="G854" s="788">
        <f>F854+3</f>
        <v>44446</v>
      </c>
    </row>
    <row r="855" spans="2:7">
      <c r="B855" s="818" t="s">
        <v>1181</v>
      </c>
      <c r="C855" s="818" t="s">
        <v>1182</v>
      </c>
      <c r="D855" s="811"/>
      <c r="E855" s="788">
        <f>F855-4</f>
        <v>44446</v>
      </c>
      <c r="F855" s="788">
        <f>SUM(F854+7)</f>
        <v>44450</v>
      </c>
      <c r="G855" s="788">
        <f>F855+3</f>
        <v>44453</v>
      </c>
    </row>
    <row r="856" spans="2:7">
      <c r="B856" s="818" t="s">
        <v>1183</v>
      </c>
      <c r="C856" s="818" t="s">
        <v>1184</v>
      </c>
      <c r="D856" s="811"/>
      <c r="E856" s="788">
        <f>F856-4</f>
        <v>44453</v>
      </c>
      <c r="F856" s="788">
        <f>SUM(F854+14)</f>
        <v>44457</v>
      </c>
      <c r="G856" s="788">
        <f>F856+3</f>
        <v>44460</v>
      </c>
    </row>
    <row r="857" spans="2:7">
      <c r="B857" s="818" t="s">
        <v>1179</v>
      </c>
      <c r="C857" s="818" t="s">
        <v>1185</v>
      </c>
      <c r="D857" s="811"/>
      <c r="E857" s="788">
        <f>F857-4</f>
        <v>44460</v>
      </c>
      <c r="F857" s="788">
        <f>SUM(F854+21)</f>
        <v>44464</v>
      </c>
      <c r="G857" s="788">
        <f>F857+3</f>
        <v>44467</v>
      </c>
    </row>
    <row r="858" spans="2:7">
      <c r="B858" s="818" t="s">
        <v>1181</v>
      </c>
      <c r="C858" s="818" t="s">
        <v>1186</v>
      </c>
      <c r="D858" s="812"/>
      <c r="E858" s="788">
        <f>F858-4</f>
        <v>44467</v>
      </c>
      <c r="F858" s="788">
        <f>SUM(F854+28)</f>
        <v>44471</v>
      </c>
      <c r="G858" s="788">
        <f>F858+3</f>
        <v>44474</v>
      </c>
    </row>
    <row r="859" spans="1:1">
      <c r="A859" s="765" t="s">
        <v>1187</v>
      </c>
    </row>
    <row r="860" spans="2:7">
      <c r="B860" s="780" t="s">
        <v>5</v>
      </c>
      <c r="C860" s="780" t="s">
        <v>6</v>
      </c>
      <c r="D860" s="781" t="s">
        <v>7</v>
      </c>
      <c r="E860" s="782" t="s">
        <v>803</v>
      </c>
      <c r="F860" s="782" t="s">
        <v>803</v>
      </c>
      <c r="G860" s="782" t="s">
        <v>1187</v>
      </c>
    </row>
    <row r="861" spans="2:7">
      <c r="B861" s="783"/>
      <c r="C861" s="783"/>
      <c r="D861" s="784"/>
      <c r="E861" s="782" t="s">
        <v>805</v>
      </c>
      <c r="F861" s="782" t="s">
        <v>10</v>
      </c>
      <c r="G861" s="782" t="s">
        <v>11</v>
      </c>
    </row>
    <row r="862" spans="2:7">
      <c r="B862" s="818" t="s">
        <v>1188</v>
      </c>
      <c r="C862" s="818" t="s">
        <v>460</v>
      </c>
      <c r="D862" s="810" t="s">
        <v>1189</v>
      </c>
      <c r="E862" s="788">
        <f>F862-4</f>
        <v>44439</v>
      </c>
      <c r="F862" s="788">
        <v>44443</v>
      </c>
      <c r="G862" s="788">
        <f>F862+2</f>
        <v>44445</v>
      </c>
    </row>
    <row r="863" spans="2:7">
      <c r="B863" s="818" t="s">
        <v>1190</v>
      </c>
      <c r="C863" s="818" t="s">
        <v>1191</v>
      </c>
      <c r="D863" s="811"/>
      <c r="E863" s="788">
        <f>F863-4</f>
        <v>44446</v>
      </c>
      <c r="F863" s="788">
        <f>SUM(F862+7)</f>
        <v>44450</v>
      </c>
      <c r="G863" s="788">
        <f>F863+2</f>
        <v>44452</v>
      </c>
    </row>
    <row r="864" spans="2:7">
      <c r="B864" s="818" t="s">
        <v>1188</v>
      </c>
      <c r="C864" s="818" t="s">
        <v>463</v>
      </c>
      <c r="D864" s="811"/>
      <c r="E864" s="788">
        <f>F864-4</f>
        <v>44453</v>
      </c>
      <c r="F864" s="788">
        <f>SUM(F862+14)</f>
        <v>44457</v>
      </c>
      <c r="G864" s="788">
        <f>F864+2</f>
        <v>44459</v>
      </c>
    </row>
    <row r="865" spans="2:7">
      <c r="B865" s="818" t="s">
        <v>1190</v>
      </c>
      <c r="C865" s="818" t="s">
        <v>1192</v>
      </c>
      <c r="D865" s="811"/>
      <c r="E865" s="788">
        <f>F865-4</f>
        <v>44460</v>
      </c>
      <c r="F865" s="788">
        <f>SUM(F862+21)</f>
        <v>44464</v>
      </c>
      <c r="G865" s="788">
        <f>F865+2</f>
        <v>44466</v>
      </c>
    </row>
    <row r="866" spans="2:7">
      <c r="B866" s="818" t="s">
        <v>1188</v>
      </c>
      <c r="C866" s="818" t="s">
        <v>465</v>
      </c>
      <c r="D866" s="812"/>
      <c r="E866" s="788">
        <f>F866-4</f>
        <v>44467</v>
      </c>
      <c r="F866" s="788">
        <f>SUM(F862+28)</f>
        <v>44471</v>
      </c>
      <c r="G866" s="788">
        <f>F866+2</f>
        <v>44473</v>
      </c>
    </row>
    <row r="867" spans="1:3">
      <c r="A867" s="765" t="s">
        <v>423</v>
      </c>
      <c r="B867" s="766"/>
      <c r="C867" s="766"/>
    </row>
    <row r="868" spans="2:7">
      <c r="B868" s="780" t="s">
        <v>5</v>
      </c>
      <c r="C868" s="780" t="s">
        <v>6</v>
      </c>
      <c r="D868" s="781" t="s">
        <v>7</v>
      </c>
      <c r="E868" s="782" t="s">
        <v>803</v>
      </c>
      <c r="F868" s="782" t="s">
        <v>803</v>
      </c>
      <c r="G868" s="782" t="s">
        <v>423</v>
      </c>
    </row>
    <row r="869" spans="2:7">
      <c r="B869" s="783"/>
      <c r="C869" s="783"/>
      <c r="D869" s="784"/>
      <c r="E869" s="782" t="s">
        <v>805</v>
      </c>
      <c r="F869" s="782" t="s">
        <v>10</v>
      </c>
      <c r="G869" s="782" t="s">
        <v>11</v>
      </c>
    </row>
    <row r="870" spans="2:7">
      <c r="B870" s="783" t="s">
        <v>1193</v>
      </c>
      <c r="C870" s="818" t="s">
        <v>1194</v>
      </c>
      <c r="D870" s="791" t="s">
        <v>1195</v>
      </c>
      <c r="E870" s="788">
        <f>F870-4</f>
        <v>44439</v>
      </c>
      <c r="F870" s="788">
        <v>44443</v>
      </c>
      <c r="G870" s="788">
        <f>F870+2</f>
        <v>44445</v>
      </c>
    </row>
    <row r="871" spans="2:7">
      <c r="B871" s="783" t="s">
        <v>1196</v>
      </c>
      <c r="C871" s="818" t="s">
        <v>1197</v>
      </c>
      <c r="D871" s="791"/>
      <c r="E871" s="788">
        <f>F871-4</f>
        <v>44446</v>
      </c>
      <c r="F871" s="788">
        <f>F870+7</f>
        <v>44450</v>
      </c>
      <c r="G871" s="788">
        <f>F871+2</f>
        <v>44452</v>
      </c>
    </row>
    <row r="872" spans="2:7">
      <c r="B872" s="783" t="s">
        <v>1193</v>
      </c>
      <c r="C872" s="818" t="s">
        <v>1186</v>
      </c>
      <c r="D872" s="791"/>
      <c r="E872" s="788">
        <f>F872-4</f>
        <v>44453</v>
      </c>
      <c r="F872" s="788">
        <f>F871+7</f>
        <v>44457</v>
      </c>
      <c r="G872" s="788">
        <f>F872+2</f>
        <v>44459</v>
      </c>
    </row>
    <row r="873" spans="2:7">
      <c r="B873" s="783" t="s">
        <v>1196</v>
      </c>
      <c r="C873" s="818" t="s">
        <v>1198</v>
      </c>
      <c r="D873" s="791"/>
      <c r="E873" s="788">
        <f>F873-4</f>
        <v>44460</v>
      </c>
      <c r="F873" s="788">
        <f>F872+7</f>
        <v>44464</v>
      </c>
      <c r="G873" s="788">
        <f>F873+2</f>
        <v>44466</v>
      </c>
    </row>
    <row r="874" spans="2:7">
      <c r="B874" s="783" t="s">
        <v>1193</v>
      </c>
      <c r="C874" s="818" t="s">
        <v>1199</v>
      </c>
      <c r="D874" s="791"/>
      <c r="E874" s="788">
        <f>F874-4</f>
        <v>44467</v>
      </c>
      <c r="F874" s="788">
        <f>F873+7</f>
        <v>44471</v>
      </c>
      <c r="G874" s="788">
        <f>F874+2</f>
        <v>44473</v>
      </c>
    </row>
    <row r="875" spans="2:7">
      <c r="B875" s="798"/>
      <c r="C875" s="798"/>
      <c r="D875" s="799"/>
      <c r="E875" s="792"/>
      <c r="F875" s="792"/>
      <c r="G875" s="792"/>
    </row>
    <row r="876" spans="1:2">
      <c r="A876" s="765" t="s">
        <v>1200</v>
      </c>
      <c r="B876" s="765"/>
    </row>
    <row r="877" spans="2:7">
      <c r="B877" s="780" t="s">
        <v>5</v>
      </c>
      <c r="C877" s="780" t="s">
        <v>6</v>
      </c>
      <c r="D877" s="781" t="s">
        <v>7</v>
      </c>
      <c r="E877" s="782" t="s">
        <v>803</v>
      </c>
      <c r="F877" s="782" t="s">
        <v>803</v>
      </c>
      <c r="G877" s="782" t="s">
        <v>1201</v>
      </c>
    </row>
    <row r="878" spans="2:7">
      <c r="B878" s="783"/>
      <c r="C878" s="783"/>
      <c r="D878" s="784"/>
      <c r="E878" s="782" t="s">
        <v>805</v>
      </c>
      <c r="F878" s="782" t="s">
        <v>10</v>
      </c>
      <c r="G878" s="782" t="s">
        <v>11</v>
      </c>
    </row>
    <row r="879" spans="2:7">
      <c r="B879" s="783" t="s">
        <v>1174</v>
      </c>
      <c r="C879" s="783" t="s">
        <v>1202</v>
      </c>
      <c r="D879" s="791" t="s">
        <v>1203</v>
      </c>
      <c r="E879" s="788">
        <f>F879-4</f>
        <v>44435</v>
      </c>
      <c r="F879" s="788">
        <v>44439</v>
      </c>
      <c r="G879" s="788">
        <f>F879+2</f>
        <v>44441</v>
      </c>
    </row>
    <row r="880" spans="2:7">
      <c r="B880" s="783" t="s">
        <v>1171</v>
      </c>
      <c r="C880" s="783" t="s">
        <v>1204</v>
      </c>
      <c r="D880" s="791"/>
      <c r="E880" s="788">
        <f t="shared" ref="E880:G883" si="83">E879+7</f>
        <v>44442</v>
      </c>
      <c r="F880" s="788">
        <f t="shared" si="83"/>
        <v>44446</v>
      </c>
      <c r="G880" s="788">
        <f t="shared" si="83"/>
        <v>44448</v>
      </c>
    </row>
    <row r="881" spans="2:7">
      <c r="B881" s="783" t="s">
        <v>1174</v>
      </c>
      <c r="C881" s="783" t="s">
        <v>1205</v>
      </c>
      <c r="D881" s="791"/>
      <c r="E881" s="788">
        <f t="shared" si="83"/>
        <v>44449</v>
      </c>
      <c r="F881" s="788">
        <f t="shared" si="83"/>
        <v>44453</v>
      </c>
      <c r="G881" s="788">
        <f t="shared" si="83"/>
        <v>44455</v>
      </c>
    </row>
    <row r="882" spans="2:7">
      <c r="B882" s="783" t="s">
        <v>1171</v>
      </c>
      <c r="C882" s="783" t="s">
        <v>1172</v>
      </c>
      <c r="D882" s="791"/>
      <c r="E882" s="788">
        <f t="shared" si="83"/>
        <v>44456</v>
      </c>
      <c r="F882" s="788">
        <f t="shared" si="83"/>
        <v>44460</v>
      </c>
      <c r="G882" s="788">
        <f t="shared" si="83"/>
        <v>44462</v>
      </c>
    </row>
    <row r="883" spans="2:7">
      <c r="B883" s="783" t="s">
        <v>1174</v>
      </c>
      <c r="C883" s="783" t="s">
        <v>1206</v>
      </c>
      <c r="D883" s="791"/>
      <c r="E883" s="788">
        <f t="shared" si="83"/>
        <v>44463</v>
      </c>
      <c r="F883" s="788">
        <f t="shared" si="83"/>
        <v>44467</v>
      </c>
      <c r="G883" s="788">
        <f t="shared" si="83"/>
        <v>44469</v>
      </c>
    </row>
    <row r="884" spans="2:3">
      <c r="B884" s="766"/>
      <c r="C884" s="766"/>
    </row>
    <row r="885" spans="2:7">
      <c r="B885" s="780" t="s">
        <v>5</v>
      </c>
      <c r="C885" s="780" t="s">
        <v>6</v>
      </c>
      <c r="D885" s="781" t="s">
        <v>7</v>
      </c>
      <c r="E885" s="782" t="s">
        <v>803</v>
      </c>
      <c r="F885" s="782" t="s">
        <v>803</v>
      </c>
      <c r="G885" s="782" t="s">
        <v>1201</v>
      </c>
    </row>
    <row r="886" spans="2:7">
      <c r="B886" s="783"/>
      <c r="C886" s="783"/>
      <c r="D886" s="784"/>
      <c r="E886" s="782" t="s">
        <v>805</v>
      </c>
      <c r="F886" s="782" t="s">
        <v>10</v>
      </c>
      <c r="G886" s="782" t="s">
        <v>11</v>
      </c>
    </row>
    <row r="887" spans="2:7">
      <c r="B887" s="783" t="s">
        <v>1207</v>
      </c>
      <c r="C887" s="783" t="s">
        <v>1208</v>
      </c>
      <c r="D887" s="791" t="s">
        <v>1209</v>
      </c>
      <c r="E887" s="788">
        <f>F887-4</f>
        <v>44438</v>
      </c>
      <c r="F887" s="788">
        <v>44442</v>
      </c>
      <c r="G887" s="788">
        <f>F887+3</f>
        <v>44445</v>
      </c>
    </row>
    <row r="888" spans="2:7">
      <c r="B888" s="783" t="s">
        <v>1207</v>
      </c>
      <c r="C888" s="783" t="s">
        <v>1210</v>
      </c>
      <c r="D888" s="791"/>
      <c r="E888" s="788">
        <f>E887+7</f>
        <v>44445</v>
      </c>
      <c r="F888" s="788">
        <f>SUM(F887+7)</f>
        <v>44449</v>
      </c>
      <c r="G888" s="788">
        <f>F888+3</f>
        <v>44452</v>
      </c>
    </row>
    <row r="889" spans="2:7">
      <c r="B889" s="783" t="s">
        <v>1207</v>
      </c>
      <c r="C889" s="783" t="s">
        <v>1211</v>
      </c>
      <c r="D889" s="791"/>
      <c r="E889" s="788">
        <f>E888+7</f>
        <v>44452</v>
      </c>
      <c r="F889" s="788">
        <f>SUM(F887+14)</f>
        <v>44456</v>
      </c>
      <c r="G889" s="788">
        <f>F889+3</f>
        <v>44459</v>
      </c>
    </row>
    <row r="890" spans="2:7">
      <c r="B890" s="783" t="s">
        <v>1207</v>
      </c>
      <c r="C890" s="783" t="s">
        <v>1212</v>
      </c>
      <c r="D890" s="791"/>
      <c r="E890" s="788">
        <f>E889+7</f>
        <v>44459</v>
      </c>
      <c r="F890" s="788">
        <f>SUM(F887+21)</f>
        <v>44463</v>
      </c>
      <c r="G890" s="788">
        <f>F890+3</f>
        <v>44466</v>
      </c>
    </row>
    <row r="891" spans="2:7">
      <c r="B891" s="783" t="s">
        <v>1207</v>
      </c>
      <c r="C891" s="783" t="s">
        <v>1213</v>
      </c>
      <c r="D891" s="791"/>
      <c r="E891" s="788">
        <f>E890+7</f>
        <v>44466</v>
      </c>
      <c r="F891" s="788">
        <f>SUM(F887+28)</f>
        <v>44470</v>
      </c>
      <c r="G891" s="788">
        <f>F891+3</f>
        <v>44473</v>
      </c>
    </row>
    <row r="893" spans="2:7">
      <c r="B893" s="780" t="s">
        <v>5</v>
      </c>
      <c r="C893" s="780" t="s">
        <v>6</v>
      </c>
      <c r="D893" s="781" t="s">
        <v>7</v>
      </c>
      <c r="E893" s="782" t="s">
        <v>803</v>
      </c>
      <c r="F893" s="782" t="s">
        <v>803</v>
      </c>
      <c r="G893" s="782" t="s">
        <v>1201</v>
      </c>
    </row>
    <row r="894" spans="2:7">
      <c r="B894" s="783"/>
      <c r="C894" s="783"/>
      <c r="D894" s="784"/>
      <c r="E894" s="782" t="s">
        <v>805</v>
      </c>
      <c r="F894" s="782" t="s">
        <v>10</v>
      </c>
      <c r="G894" s="782" t="s">
        <v>11</v>
      </c>
    </row>
    <row r="895" spans="2:7">
      <c r="B895" s="783" t="s">
        <v>1214</v>
      </c>
      <c r="C895" s="783" t="s">
        <v>450</v>
      </c>
      <c r="D895" s="791" t="s">
        <v>1215</v>
      </c>
      <c r="E895" s="788">
        <f>F895-4</f>
        <v>44433</v>
      </c>
      <c r="F895" s="788">
        <v>44437</v>
      </c>
      <c r="G895" s="788">
        <f>F895+3</f>
        <v>44440</v>
      </c>
    </row>
    <row r="896" spans="2:7">
      <c r="B896" s="783" t="s">
        <v>1214</v>
      </c>
      <c r="C896" s="783" t="s">
        <v>468</v>
      </c>
      <c r="D896" s="791"/>
      <c r="E896" s="788">
        <f>E895+7</f>
        <v>44440</v>
      </c>
      <c r="F896" s="788">
        <f>SUM(F895+7)</f>
        <v>44444</v>
      </c>
      <c r="G896" s="788">
        <f>G895+7</f>
        <v>44447</v>
      </c>
    </row>
    <row r="897" spans="2:7">
      <c r="B897" s="783" t="s">
        <v>1214</v>
      </c>
      <c r="C897" s="783" t="s">
        <v>460</v>
      </c>
      <c r="D897" s="791"/>
      <c r="E897" s="788">
        <f>E896+7</f>
        <v>44447</v>
      </c>
      <c r="F897" s="788">
        <f>SUM(F895+14)</f>
        <v>44451</v>
      </c>
      <c r="G897" s="788">
        <f>G896+7</f>
        <v>44454</v>
      </c>
    </row>
    <row r="898" spans="2:7">
      <c r="B898" s="783" t="s">
        <v>1214</v>
      </c>
      <c r="C898" s="783" t="s">
        <v>462</v>
      </c>
      <c r="D898" s="791"/>
      <c r="E898" s="788">
        <f>E897+7</f>
        <v>44454</v>
      </c>
      <c r="F898" s="788">
        <f>SUM(F895+21)</f>
        <v>44458</v>
      </c>
      <c r="G898" s="788">
        <f>G897+7</f>
        <v>44461</v>
      </c>
    </row>
    <row r="899" spans="2:7">
      <c r="B899" s="783" t="s">
        <v>1214</v>
      </c>
      <c r="C899" s="783" t="s">
        <v>463</v>
      </c>
      <c r="D899" s="791"/>
      <c r="E899" s="788">
        <f>E898+7</f>
        <v>44461</v>
      </c>
      <c r="F899" s="788">
        <f>SUM(F895+28)</f>
        <v>44465</v>
      </c>
      <c r="G899" s="788">
        <f>G898+7</f>
        <v>44468</v>
      </c>
    </row>
    <row r="900" spans="2:3">
      <c r="B900" s="766"/>
      <c r="C900" s="766"/>
    </row>
    <row r="901" spans="1:1">
      <c r="A901" s="765" t="s">
        <v>1216</v>
      </c>
    </row>
    <row r="902" spans="2:7">
      <c r="B902" s="780" t="s">
        <v>5</v>
      </c>
      <c r="C902" s="780" t="s">
        <v>6</v>
      </c>
      <c r="D902" s="781" t="s">
        <v>7</v>
      </c>
      <c r="E902" s="782" t="s">
        <v>803</v>
      </c>
      <c r="F902" s="782" t="s">
        <v>803</v>
      </c>
      <c r="G902" s="782" t="s">
        <v>1216</v>
      </c>
    </row>
    <row r="903" spans="2:7">
      <c r="B903" s="783"/>
      <c r="C903" s="783"/>
      <c r="D903" s="784"/>
      <c r="E903" s="782" t="s">
        <v>805</v>
      </c>
      <c r="F903" s="782" t="s">
        <v>10</v>
      </c>
      <c r="G903" s="782" t="s">
        <v>11</v>
      </c>
    </row>
    <row r="904" spans="2:7">
      <c r="B904" s="783" t="s">
        <v>99</v>
      </c>
      <c r="C904" s="783"/>
      <c r="D904" s="810" t="s">
        <v>1217</v>
      </c>
      <c r="E904" s="788">
        <f>F904-4</f>
        <v>44435</v>
      </c>
      <c r="F904" s="788">
        <v>44439</v>
      </c>
      <c r="G904" s="788">
        <f>F904+3</f>
        <v>44442</v>
      </c>
    </row>
    <row r="905" spans="2:7">
      <c r="B905" s="783" t="s">
        <v>99</v>
      </c>
      <c r="C905" s="783"/>
      <c r="D905" s="811"/>
      <c r="E905" s="788">
        <f>E904+7</f>
        <v>44442</v>
      </c>
      <c r="F905" s="788">
        <f>SUM(F904+7)</f>
        <v>44446</v>
      </c>
      <c r="G905" s="788">
        <f>F905+3</f>
        <v>44449</v>
      </c>
    </row>
    <row r="906" spans="2:7">
      <c r="B906" s="783" t="s">
        <v>99</v>
      </c>
      <c r="C906" s="783"/>
      <c r="D906" s="811"/>
      <c r="E906" s="788">
        <f>E905+7</f>
        <v>44449</v>
      </c>
      <c r="F906" s="788">
        <f>SUM(F904+14)</f>
        <v>44453</v>
      </c>
      <c r="G906" s="788">
        <f>F906+3</f>
        <v>44456</v>
      </c>
    </row>
    <row r="907" spans="2:7">
      <c r="B907" s="783" t="s">
        <v>99</v>
      </c>
      <c r="C907" s="783"/>
      <c r="D907" s="811"/>
      <c r="E907" s="788">
        <f>E906+7</f>
        <v>44456</v>
      </c>
      <c r="F907" s="788">
        <f>SUM(F904+21)</f>
        <v>44460</v>
      </c>
      <c r="G907" s="788">
        <f>F907+3</f>
        <v>44463</v>
      </c>
    </row>
    <row r="908" spans="2:7">
      <c r="B908" s="783" t="s">
        <v>99</v>
      </c>
      <c r="C908" s="783"/>
      <c r="D908" s="812"/>
      <c r="E908" s="788">
        <f>E907+7</f>
        <v>44463</v>
      </c>
      <c r="F908" s="788">
        <f>SUM(F904+28)</f>
        <v>44467</v>
      </c>
      <c r="G908" s="788">
        <f>F908+3</f>
        <v>44470</v>
      </c>
    </row>
    <row r="909" spans="2:7">
      <c r="B909" s="766" t="s">
        <v>209</v>
      </c>
      <c r="C909" s="766"/>
      <c r="F909" s="792"/>
      <c r="G909" s="792"/>
    </row>
    <row r="910" spans="2:7">
      <c r="B910" s="780" t="s">
        <v>5</v>
      </c>
      <c r="C910" s="780" t="s">
        <v>6</v>
      </c>
      <c r="D910" s="781" t="s">
        <v>7</v>
      </c>
      <c r="E910" s="782" t="s">
        <v>803</v>
      </c>
      <c r="F910" s="782" t="s">
        <v>803</v>
      </c>
      <c r="G910" s="782" t="s">
        <v>1216</v>
      </c>
    </row>
    <row r="911" spans="2:7">
      <c r="B911" s="783"/>
      <c r="C911" s="783"/>
      <c r="D911" s="784"/>
      <c r="E911" s="782" t="s">
        <v>805</v>
      </c>
      <c r="F911" s="782" t="s">
        <v>10</v>
      </c>
      <c r="G911" s="782" t="s">
        <v>11</v>
      </c>
    </row>
    <row r="912" spans="2:7">
      <c r="B912" s="783" t="s">
        <v>1218</v>
      </c>
      <c r="C912" s="783" t="s">
        <v>468</v>
      </c>
      <c r="D912" s="791" t="s">
        <v>1219</v>
      </c>
      <c r="E912" s="788">
        <f>F912-4</f>
        <v>44438</v>
      </c>
      <c r="F912" s="788">
        <v>44442</v>
      </c>
      <c r="G912" s="788">
        <f>F912+2</f>
        <v>44444</v>
      </c>
    </row>
    <row r="913" spans="2:7">
      <c r="B913" s="783" t="s">
        <v>1220</v>
      </c>
      <c r="C913" s="783" t="s">
        <v>460</v>
      </c>
      <c r="D913" s="791"/>
      <c r="E913" s="788">
        <f>F913-4</f>
        <v>44445</v>
      </c>
      <c r="F913" s="788">
        <f>SUM(F912+7)</f>
        <v>44449</v>
      </c>
      <c r="G913" s="788">
        <f>F913+2</f>
        <v>44451</v>
      </c>
    </row>
    <row r="914" spans="2:7">
      <c r="B914" s="783" t="s">
        <v>1218</v>
      </c>
      <c r="C914" s="783" t="s">
        <v>462</v>
      </c>
      <c r="D914" s="791"/>
      <c r="E914" s="788">
        <f>F914-4</f>
        <v>44452</v>
      </c>
      <c r="F914" s="788">
        <f>SUM(F912+14)</f>
        <v>44456</v>
      </c>
      <c r="G914" s="788">
        <f>F914+2</f>
        <v>44458</v>
      </c>
    </row>
    <row r="915" spans="2:7">
      <c r="B915" s="783" t="s">
        <v>1220</v>
      </c>
      <c r="C915" s="783" t="s">
        <v>463</v>
      </c>
      <c r="D915" s="791"/>
      <c r="E915" s="788">
        <f>F915-4</f>
        <v>44459</v>
      </c>
      <c r="F915" s="788">
        <f>SUM(F912+21)</f>
        <v>44463</v>
      </c>
      <c r="G915" s="788">
        <f>F915+2</f>
        <v>44465</v>
      </c>
    </row>
    <row r="916" spans="2:7">
      <c r="B916" s="783" t="s">
        <v>1218</v>
      </c>
      <c r="C916" s="783" t="s">
        <v>464</v>
      </c>
      <c r="D916" s="791"/>
      <c r="E916" s="788">
        <f>F916-4</f>
        <v>44466</v>
      </c>
      <c r="F916" s="788">
        <f>SUM(F912+28)</f>
        <v>44470</v>
      </c>
      <c r="G916" s="788">
        <f>F916+2</f>
        <v>44472</v>
      </c>
    </row>
    <row r="917" spans="2:3">
      <c r="B917" s="853"/>
      <c r="C917" s="854"/>
    </row>
    <row r="918" spans="2:7">
      <c r="B918" s="780" t="s">
        <v>5</v>
      </c>
      <c r="C918" s="780" t="s">
        <v>6</v>
      </c>
      <c r="D918" s="781" t="s">
        <v>7</v>
      </c>
      <c r="E918" s="782" t="s">
        <v>803</v>
      </c>
      <c r="F918" s="782" t="s">
        <v>803</v>
      </c>
      <c r="G918" s="782" t="s">
        <v>1216</v>
      </c>
    </row>
    <row r="919" spans="2:7">
      <c r="B919" s="783"/>
      <c r="C919" s="783"/>
      <c r="D919" s="784"/>
      <c r="E919" s="782" t="s">
        <v>805</v>
      </c>
      <c r="F919" s="782" t="s">
        <v>10</v>
      </c>
      <c r="G919" s="782" t="s">
        <v>11</v>
      </c>
    </row>
    <row r="920" spans="2:7">
      <c r="B920" s="783" t="s">
        <v>1221</v>
      </c>
      <c r="C920" s="783" t="s">
        <v>1222</v>
      </c>
      <c r="D920" s="810" t="s">
        <v>1223</v>
      </c>
      <c r="E920" s="788">
        <f>F920-4</f>
        <v>44440</v>
      </c>
      <c r="F920" s="788">
        <v>44444</v>
      </c>
      <c r="G920" s="788">
        <f>F920+2</f>
        <v>44446</v>
      </c>
    </row>
    <row r="921" spans="2:7">
      <c r="B921" s="783" t="s">
        <v>1224</v>
      </c>
      <c r="C921" s="783" t="s">
        <v>1225</v>
      </c>
      <c r="D921" s="811"/>
      <c r="E921" s="788">
        <f>E920+7</f>
        <v>44447</v>
      </c>
      <c r="F921" s="788">
        <f>SUM(F920+7)</f>
        <v>44451</v>
      </c>
      <c r="G921" s="788">
        <f>G920+7</f>
        <v>44453</v>
      </c>
    </row>
    <row r="922" spans="2:7">
      <c r="B922" s="783" t="s">
        <v>1221</v>
      </c>
      <c r="C922" s="783" t="s">
        <v>1226</v>
      </c>
      <c r="D922" s="811"/>
      <c r="E922" s="788">
        <f>E921+7</f>
        <v>44454</v>
      </c>
      <c r="F922" s="788">
        <f>SUM(F920+14)</f>
        <v>44458</v>
      </c>
      <c r="G922" s="788">
        <f>G921+7</f>
        <v>44460</v>
      </c>
    </row>
    <row r="923" spans="2:7">
      <c r="B923" s="783" t="s">
        <v>1224</v>
      </c>
      <c r="C923" s="783" t="s">
        <v>1227</v>
      </c>
      <c r="D923" s="811"/>
      <c r="E923" s="788">
        <f>E922+7</f>
        <v>44461</v>
      </c>
      <c r="F923" s="788">
        <f>SUM(F920+21)</f>
        <v>44465</v>
      </c>
      <c r="G923" s="788">
        <f>G922+7</f>
        <v>44467</v>
      </c>
    </row>
    <row r="924" spans="2:7">
      <c r="B924" s="783" t="s">
        <v>1221</v>
      </c>
      <c r="C924" s="783" t="s">
        <v>1228</v>
      </c>
      <c r="D924" s="812"/>
      <c r="E924" s="788">
        <f>E923+7</f>
        <v>44468</v>
      </c>
      <c r="F924" s="788">
        <f>SUM(F920+28)</f>
        <v>44472</v>
      </c>
      <c r="G924" s="788">
        <f>G923+7</f>
        <v>44474</v>
      </c>
    </row>
    <row r="925" spans="1:1">
      <c r="A925" s="765" t="s">
        <v>1229</v>
      </c>
    </row>
    <row r="926" spans="1:7">
      <c r="A926" s="765"/>
      <c r="B926" s="780" t="s">
        <v>5</v>
      </c>
      <c r="C926" s="780" t="s">
        <v>6</v>
      </c>
      <c r="D926" s="781" t="s">
        <v>7</v>
      </c>
      <c r="E926" s="782" t="s">
        <v>803</v>
      </c>
      <c r="F926" s="782" t="s">
        <v>803</v>
      </c>
      <c r="G926" s="782" t="s">
        <v>1229</v>
      </c>
    </row>
    <row r="927" spans="2:7">
      <c r="B927" s="783"/>
      <c r="C927" s="783"/>
      <c r="D927" s="784"/>
      <c r="E927" s="782" t="s">
        <v>805</v>
      </c>
      <c r="F927" s="782" t="s">
        <v>10</v>
      </c>
      <c r="G927" s="782" t="s">
        <v>11</v>
      </c>
    </row>
    <row r="928" spans="2:7">
      <c r="B928" s="783" t="s">
        <v>1230</v>
      </c>
      <c r="C928" s="783" t="s">
        <v>1231</v>
      </c>
      <c r="D928" s="791" t="s">
        <v>1232</v>
      </c>
      <c r="E928" s="788">
        <f>F928-4</f>
        <v>44435</v>
      </c>
      <c r="F928" s="788">
        <v>44439</v>
      </c>
      <c r="G928" s="788">
        <f>F928+1</f>
        <v>44440</v>
      </c>
    </row>
    <row r="929" spans="2:7">
      <c r="B929" s="783" t="s">
        <v>1230</v>
      </c>
      <c r="C929" s="783" t="s">
        <v>1233</v>
      </c>
      <c r="D929" s="791"/>
      <c r="E929" s="788">
        <f>F929-4</f>
        <v>44442</v>
      </c>
      <c r="F929" s="788">
        <f>F928+7</f>
        <v>44446</v>
      </c>
      <c r="G929" s="788">
        <f>F929+1</f>
        <v>44447</v>
      </c>
    </row>
    <row r="930" spans="2:7">
      <c r="B930" s="783" t="s">
        <v>1230</v>
      </c>
      <c r="C930" s="783" t="s">
        <v>1234</v>
      </c>
      <c r="D930" s="791"/>
      <c r="E930" s="788">
        <f>F930-4</f>
        <v>44449</v>
      </c>
      <c r="F930" s="788">
        <f>F929+7</f>
        <v>44453</v>
      </c>
      <c r="G930" s="788">
        <f>F930+1</f>
        <v>44454</v>
      </c>
    </row>
    <row r="931" spans="2:7">
      <c r="B931" s="783" t="s">
        <v>1230</v>
      </c>
      <c r="C931" s="783" t="s">
        <v>1235</v>
      </c>
      <c r="D931" s="791"/>
      <c r="E931" s="788">
        <f>F931-4</f>
        <v>44456</v>
      </c>
      <c r="F931" s="788">
        <f>F930+7</f>
        <v>44460</v>
      </c>
      <c r="G931" s="788">
        <f>F931+1</f>
        <v>44461</v>
      </c>
    </row>
    <row r="932" spans="2:7">
      <c r="B932" s="783" t="s">
        <v>1230</v>
      </c>
      <c r="C932" s="783" t="s">
        <v>1236</v>
      </c>
      <c r="D932" s="791"/>
      <c r="E932" s="788">
        <f>F932-4</f>
        <v>44463</v>
      </c>
      <c r="F932" s="788">
        <f>F931+7</f>
        <v>44467</v>
      </c>
      <c r="G932" s="788">
        <f>F932+1</f>
        <v>44468</v>
      </c>
    </row>
    <row r="933" spans="2:3">
      <c r="B933" s="766"/>
      <c r="C933" s="766"/>
    </row>
    <row r="934" spans="2:7">
      <c r="B934" s="780" t="s">
        <v>5</v>
      </c>
      <c r="C934" s="780" t="s">
        <v>6</v>
      </c>
      <c r="D934" s="781" t="s">
        <v>7</v>
      </c>
      <c r="E934" s="782" t="s">
        <v>803</v>
      </c>
      <c r="F934" s="782" t="s">
        <v>803</v>
      </c>
      <c r="G934" s="782" t="s">
        <v>1229</v>
      </c>
    </row>
    <row r="935" spans="2:7">
      <c r="B935" s="783"/>
      <c r="C935" s="783"/>
      <c r="D935" s="784"/>
      <c r="E935" s="782" t="s">
        <v>805</v>
      </c>
      <c r="F935" s="782" t="s">
        <v>10</v>
      </c>
      <c r="G935" s="782" t="s">
        <v>11</v>
      </c>
    </row>
    <row r="936" spans="2:7">
      <c r="B936" s="783" t="s">
        <v>451</v>
      </c>
      <c r="C936" s="783" t="s">
        <v>452</v>
      </c>
      <c r="D936" s="810" t="s">
        <v>1237</v>
      </c>
      <c r="E936" s="788">
        <f t="shared" ref="E936:E941" si="84">F936-4</f>
        <v>44439</v>
      </c>
      <c r="F936" s="788">
        <v>44443</v>
      </c>
      <c r="G936" s="788">
        <f t="shared" ref="G936:G941" si="85">F936+2</f>
        <v>44445</v>
      </c>
    </row>
    <row r="937" spans="2:7">
      <c r="B937" s="783" t="s">
        <v>451</v>
      </c>
      <c r="C937" s="783" t="s">
        <v>455</v>
      </c>
      <c r="D937" s="811"/>
      <c r="E937" s="788">
        <f t="shared" si="84"/>
        <v>44446</v>
      </c>
      <c r="F937" s="788">
        <f>F936+7</f>
        <v>44450</v>
      </c>
      <c r="G937" s="788">
        <f t="shared" si="85"/>
        <v>44452</v>
      </c>
    </row>
    <row r="938" spans="2:7">
      <c r="B938" s="783" t="s">
        <v>451</v>
      </c>
      <c r="C938" s="783" t="s">
        <v>1238</v>
      </c>
      <c r="D938" s="811"/>
      <c r="E938" s="788">
        <f t="shared" si="84"/>
        <v>44453</v>
      </c>
      <c r="F938" s="788">
        <f>F937+7</f>
        <v>44457</v>
      </c>
      <c r="G938" s="788">
        <f t="shared" si="85"/>
        <v>44459</v>
      </c>
    </row>
    <row r="939" spans="2:7">
      <c r="B939" s="783" t="s">
        <v>451</v>
      </c>
      <c r="C939" s="783" t="s">
        <v>1239</v>
      </c>
      <c r="D939" s="811"/>
      <c r="E939" s="788">
        <f t="shared" si="84"/>
        <v>44460</v>
      </c>
      <c r="F939" s="788">
        <f>F938+7</f>
        <v>44464</v>
      </c>
      <c r="G939" s="788">
        <f t="shared" si="85"/>
        <v>44466</v>
      </c>
    </row>
    <row r="940" spans="2:7">
      <c r="B940" s="783" t="s">
        <v>451</v>
      </c>
      <c r="C940" s="783" t="s">
        <v>1240</v>
      </c>
      <c r="D940" s="811"/>
      <c r="E940" s="788">
        <f t="shared" si="84"/>
        <v>44467</v>
      </c>
      <c r="F940" s="788">
        <f>F939+7</f>
        <v>44471</v>
      </c>
      <c r="G940" s="788">
        <f t="shared" si="85"/>
        <v>44473</v>
      </c>
    </row>
    <row r="941" spans="2:7">
      <c r="B941" s="783" t="s">
        <v>451</v>
      </c>
      <c r="C941" s="783" t="s">
        <v>1241</v>
      </c>
      <c r="D941" s="812"/>
      <c r="E941" s="788">
        <f t="shared" si="84"/>
        <v>44474</v>
      </c>
      <c r="F941" s="788">
        <f>F940+7</f>
        <v>44478</v>
      </c>
      <c r="G941" s="788">
        <f t="shared" si="85"/>
        <v>44480</v>
      </c>
    </row>
    <row r="943" spans="2:7">
      <c r="B943" s="780" t="s">
        <v>5</v>
      </c>
      <c r="C943" s="780" t="s">
        <v>6</v>
      </c>
      <c r="D943" s="781" t="s">
        <v>7</v>
      </c>
      <c r="E943" s="782" t="s">
        <v>803</v>
      </c>
      <c r="F943" s="782" t="s">
        <v>803</v>
      </c>
      <c r="G943" s="782" t="s">
        <v>1229</v>
      </c>
    </row>
    <row r="944" spans="2:7">
      <c r="B944" s="783"/>
      <c r="C944" s="783"/>
      <c r="D944" s="784"/>
      <c r="E944" s="782" t="s">
        <v>805</v>
      </c>
      <c r="F944" s="782" t="s">
        <v>10</v>
      </c>
      <c r="G944" s="782" t="s">
        <v>11</v>
      </c>
    </row>
    <row r="945" spans="2:7">
      <c r="B945" s="783" t="s">
        <v>1242</v>
      </c>
      <c r="C945" s="783" t="s">
        <v>468</v>
      </c>
      <c r="D945" s="791" t="s">
        <v>1243</v>
      </c>
      <c r="E945" s="788">
        <f>F945-4</f>
        <v>44438</v>
      </c>
      <c r="F945" s="788">
        <v>44442</v>
      </c>
      <c r="G945" s="788">
        <f>F945+3</f>
        <v>44445</v>
      </c>
    </row>
    <row r="946" spans="2:7">
      <c r="B946" s="783" t="s">
        <v>1242</v>
      </c>
      <c r="C946" s="783" t="s">
        <v>460</v>
      </c>
      <c r="D946" s="791"/>
      <c r="E946" s="788">
        <f>F946-4</f>
        <v>44445</v>
      </c>
      <c r="F946" s="788">
        <f>F945+7</f>
        <v>44449</v>
      </c>
      <c r="G946" s="788">
        <f>F946+3</f>
        <v>44452</v>
      </c>
    </row>
    <row r="947" spans="2:7">
      <c r="B947" s="783" t="s">
        <v>1242</v>
      </c>
      <c r="C947" s="783" t="s">
        <v>462</v>
      </c>
      <c r="D947" s="791"/>
      <c r="E947" s="788">
        <f>F947-4</f>
        <v>44452</v>
      </c>
      <c r="F947" s="788">
        <f>F946+7</f>
        <v>44456</v>
      </c>
      <c r="G947" s="788">
        <f>F947+3</f>
        <v>44459</v>
      </c>
    </row>
    <row r="948" spans="2:7">
      <c r="B948" s="783" t="s">
        <v>1242</v>
      </c>
      <c r="C948" s="783" t="s">
        <v>463</v>
      </c>
      <c r="D948" s="791"/>
      <c r="E948" s="788">
        <f>F948-4</f>
        <v>44459</v>
      </c>
      <c r="F948" s="788">
        <f>F947+7</f>
        <v>44463</v>
      </c>
      <c r="G948" s="788">
        <f>F948+3</f>
        <v>44466</v>
      </c>
    </row>
    <row r="949" spans="2:7">
      <c r="B949" s="783" t="s">
        <v>1242</v>
      </c>
      <c r="C949" s="783" t="s">
        <v>464</v>
      </c>
      <c r="D949" s="791"/>
      <c r="E949" s="788">
        <f>F949-4</f>
        <v>44466</v>
      </c>
      <c r="F949" s="788">
        <f>F948+7</f>
        <v>44470</v>
      </c>
      <c r="G949" s="788">
        <f>F949+3</f>
        <v>44473</v>
      </c>
    </row>
    <row r="950" spans="3:3">
      <c r="C950" s="766"/>
    </row>
    <row r="951" spans="2:7">
      <c r="B951" s="780" t="s">
        <v>5</v>
      </c>
      <c r="C951" s="780" t="s">
        <v>6</v>
      </c>
      <c r="D951" s="781" t="s">
        <v>7</v>
      </c>
      <c r="E951" s="782" t="s">
        <v>803</v>
      </c>
      <c r="F951" s="782" t="s">
        <v>803</v>
      </c>
      <c r="G951" s="782" t="s">
        <v>1229</v>
      </c>
    </row>
    <row r="952" spans="2:7">
      <c r="B952" s="783"/>
      <c r="C952" s="783"/>
      <c r="D952" s="784"/>
      <c r="E952" s="782" t="s">
        <v>805</v>
      </c>
      <c r="F952" s="782" t="s">
        <v>10</v>
      </c>
      <c r="G952" s="782" t="s">
        <v>11</v>
      </c>
    </row>
    <row r="953" spans="2:7">
      <c r="B953" s="783" t="s">
        <v>1244</v>
      </c>
      <c r="C953" s="783" t="s">
        <v>1245</v>
      </c>
      <c r="D953" s="791" t="s">
        <v>1246</v>
      </c>
      <c r="E953" s="788">
        <f>F953-4</f>
        <v>44439</v>
      </c>
      <c r="F953" s="788">
        <v>44443</v>
      </c>
      <c r="G953" s="788">
        <f>F953+2</f>
        <v>44445</v>
      </c>
    </row>
    <row r="954" spans="2:7">
      <c r="B954" s="783" t="s">
        <v>959</v>
      </c>
      <c r="C954" s="783" t="s">
        <v>1245</v>
      </c>
      <c r="D954" s="791"/>
      <c r="E954" s="788">
        <f>F954-4</f>
        <v>44446</v>
      </c>
      <c r="F954" s="788">
        <f>F953+7</f>
        <v>44450</v>
      </c>
      <c r="G954" s="788">
        <f>F954+2</f>
        <v>44452</v>
      </c>
    </row>
    <row r="955" spans="2:7">
      <c r="B955" s="783" t="s">
        <v>960</v>
      </c>
      <c r="C955" s="783" t="s">
        <v>1245</v>
      </c>
      <c r="D955" s="791"/>
      <c r="E955" s="788">
        <f>F955-4</f>
        <v>44453</v>
      </c>
      <c r="F955" s="788">
        <f>F954+7</f>
        <v>44457</v>
      </c>
      <c r="G955" s="788">
        <f>F955+2</f>
        <v>44459</v>
      </c>
    </row>
    <row r="956" spans="2:7">
      <c r="B956" s="783" t="s">
        <v>957</v>
      </c>
      <c r="C956" s="783" t="s">
        <v>1247</v>
      </c>
      <c r="D956" s="791"/>
      <c r="E956" s="788">
        <f>F956-4</f>
        <v>44460</v>
      </c>
      <c r="F956" s="788">
        <f>F955+7</f>
        <v>44464</v>
      </c>
      <c r="G956" s="788">
        <f>F956+2</f>
        <v>44466</v>
      </c>
    </row>
    <row r="957" spans="2:7">
      <c r="B957" s="783" t="s">
        <v>1244</v>
      </c>
      <c r="C957" s="783" t="s">
        <v>1247</v>
      </c>
      <c r="D957" s="791"/>
      <c r="E957" s="788">
        <f>F957-4</f>
        <v>44467</v>
      </c>
      <c r="F957" s="788">
        <f>F956+7</f>
        <v>44471</v>
      </c>
      <c r="G957" s="788">
        <f>F957+2</f>
        <v>44473</v>
      </c>
    </row>
    <row r="958" spans="2:7">
      <c r="B958" s="802"/>
      <c r="C958" s="802"/>
      <c r="D958" s="799"/>
      <c r="E958" s="792"/>
      <c r="F958" s="792"/>
      <c r="G958" s="792"/>
    </row>
    <row r="959" spans="1:1">
      <c r="A959" s="765" t="s">
        <v>1248</v>
      </c>
    </row>
    <row r="960" spans="1:7">
      <c r="A960" s="765"/>
      <c r="B960" s="780" t="s">
        <v>5</v>
      </c>
      <c r="C960" s="780" t="s">
        <v>6</v>
      </c>
      <c r="D960" s="781" t="s">
        <v>7</v>
      </c>
      <c r="E960" s="782" t="s">
        <v>803</v>
      </c>
      <c r="F960" s="782" t="s">
        <v>803</v>
      </c>
      <c r="G960" s="782" t="s">
        <v>1248</v>
      </c>
    </row>
    <row r="961" spans="1:7">
      <c r="A961" s="765"/>
      <c r="B961" s="783"/>
      <c r="C961" s="783"/>
      <c r="D961" s="784"/>
      <c r="E961" s="782" t="s">
        <v>805</v>
      </c>
      <c r="F961" s="782" t="s">
        <v>10</v>
      </c>
      <c r="G961" s="782" t="s">
        <v>11</v>
      </c>
    </row>
    <row r="962" spans="1:7">
      <c r="A962" s="765"/>
      <c r="B962" s="783" t="s">
        <v>1249</v>
      </c>
      <c r="C962" s="783" t="s">
        <v>1250</v>
      </c>
      <c r="D962" s="791" t="s">
        <v>1251</v>
      </c>
      <c r="E962" s="788">
        <f>F962-4</f>
        <v>44435</v>
      </c>
      <c r="F962" s="788">
        <v>44439</v>
      </c>
      <c r="G962" s="788">
        <f>F962+2</f>
        <v>44441</v>
      </c>
    </row>
    <row r="963" spans="1:7">
      <c r="A963" s="765"/>
      <c r="B963" s="783" t="s">
        <v>1249</v>
      </c>
      <c r="C963" s="783" t="s">
        <v>1252</v>
      </c>
      <c r="D963" s="791"/>
      <c r="E963" s="788">
        <f>F963-4</f>
        <v>44442</v>
      </c>
      <c r="F963" s="788">
        <f>F962+7</f>
        <v>44446</v>
      </c>
      <c r="G963" s="788">
        <f>F963+2</f>
        <v>44448</v>
      </c>
    </row>
    <row r="964" spans="1:7">
      <c r="A964" s="765"/>
      <c r="B964" s="783" t="s">
        <v>1249</v>
      </c>
      <c r="C964" s="783" t="s">
        <v>1253</v>
      </c>
      <c r="D964" s="791"/>
      <c r="E964" s="788">
        <f>F964-4</f>
        <v>44449</v>
      </c>
      <c r="F964" s="788">
        <f>F963+7</f>
        <v>44453</v>
      </c>
      <c r="G964" s="788">
        <f>F964+2</f>
        <v>44455</v>
      </c>
    </row>
    <row r="965" spans="1:7">
      <c r="A965" s="765"/>
      <c r="B965" s="783" t="s">
        <v>1249</v>
      </c>
      <c r="C965" s="783" t="s">
        <v>1254</v>
      </c>
      <c r="D965" s="791"/>
      <c r="E965" s="788">
        <f>F965-4</f>
        <v>44456</v>
      </c>
      <c r="F965" s="788">
        <f>F964+7</f>
        <v>44460</v>
      </c>
      <c r="G965" s="788">
        <f>F965+2</f>
        <v>44462</v>
      </c>
    </row>
    <row r="966" spans="1:7">
      <c r="A966" s="765"/>
      <c r="B966" s="783" t="s">
        <v>1249</v>
      </c>
      <c r="C966" s="783" t="s">
        <v>1255</v>
      </c>
      <c r="D966" s="791"/>
      <c r="E966" s="788">
        <f>F966-4</f>
        <v>44463</v>
      </c>
      <c r="F966" s="788">
        <f>F965+7</f>
        <v>44467</v>
      </c>
      <c r="G966" s="788">
        <f>F966+2</f>
        <v>44469</v>
      </c>
    </row>
    <row r="967" spans="1:3">
      <c r="A967" s="765"/>
      <c r="B967" s="855"/>
      <c r="C967" s="854"/>
    </row>
    <row r="968" spans="2:7">
      <c r="B968" s="780" t="s">
        <v>5</v>
      </c>
      <c r="C968" s="780" t="s">
        <v>6</v>
      </c>
      <c r="D968" s="781" t="s">
        <v>7</v>
      </c>
      <c r="E968" s="782" t="s">
        <v>803</v>
      </c>
      <c r="F968" s="782" t="s">
        <v>803</v>
      </c>
      <c r="G968" s="782" t="s">
        <v>1248</v>
      </c>
    </row>
    <row r="969" spans="2:7">
      <c r="B969" s="783"/>
      <c r="C969" s="783"/>
      <c r="D969" s="784"/>
      <c r="E969" s="782" t="s">
        <v>805</v>
      </c>
      <c r="F969" s="782" t="s">
        <v>10</v>
      </c>
      <c r="G969" s="782" t="s">
        <v>11</v>
      </c>
    </row>
    <row r="970" spans="2:7">
      <c r="B970" s="783" t="s">
        <v>459</v>
      </c>
      <c r="C970" s="783" t="s">
        <v>447</v>
      </c>
      <c r="D970" s="791" t="s">
        <v>1256</v>
      </c>
      <c r="E970" s="788">
        <f>F970-4</f>
        <v>44433</v>
      </c>
      <c r="F970" s="788">
        <v>44437</v>
      </c>
      <c r="G970" s="788">
        <f>F970+2</f>
        <v>44439</v>
      </c>
    </row>
    <row r="971" spans="2:7">
      <c r="B971" s="783" t="s">
        <v>459</v>
      </c>
      <c r="C971" s="783" t="s">
        <v>448</v>
      </c>
      <c r="D971" s="791"/>
      <c r="E971" s="788">
        <f>F971-4</f>
        <v>44440</v>
      </c>
      <c r="F971" s="788">
        <f>F970+7</f>
        <v>44444</v>
      </c>
      <c r="G971" s="788">
        <f>F971+2</f>
        <v>44446</v>
      </c>
    </row>
    <row r="972" spans="2:7">
      <c r="B972" s="783" t="s">
        <v>459</v>
      </c>
      <c r="C972" s="783" t="s">
        <v>449</v>
      </c>
      <c r="D972" s="791"/>
      <c r="E972" s="788">
        <f>F972-4</f>
        <v>44447</v>
      </c>
      <c r="F972" s="788">
        <f>F971+7</f>
        <v>44451</v>
      </c>
      <c r="G972" s="788">
        <f>F972+2</f>
        <v>44453</v>
      </c>
    </row>
    <row r="973" spans="2:7">
      <c r="B973" s="783" t="s">
        <v>459</v>
      </c>
      <c r="C973" s="783" t="s">
        <v>450</v>
      </c>
      <c r="D973" s="791"/>
      <c r="E973" s="788">
        <f>F973-4</f>
        <v>44454</v>
      </c>
      <c r="F973" s="788">
        <f>F972+7</f>
        <v>44458</v>
      </c>
      <c r="G973" s="788">
        <f>F973+2</f>
        <v>44460</v>
      </c>
    </row>
    <row r="974" spans="2:7">
      <c r="B974" s="783" t="s">
        <v>459</v>
      </c>
      <c r="C974" s="783" t="s">
        <v>468</v>
      </c>
      <c r="D974" s="791"/>
      <c r="E974" s="788">
        <f>F974-4</f>
        <v>44461</v>
      </c>
      <c r="F974" s="788">
        <f>F973+7</f>
        <v>44465</v>
      </c>
      <c r="G974" s="788">
        <f>F974+2</f>
        <v>44467</v>
      </c>
    </row>
    <row r="975" spans="2:7">
      <c r="B975" s="843"/>
      <c r="C975" s="844"/>
      <c r="E975" s="792"/>
      <c r="F975" s="792"/>
      <c r="G975" s="792"/>
    </row>
    <row r="976" spans="2:7">
      <c r="B976" s="780" t="s">
        <v>5</v>
      </c>
      <c r="C976" s="780" t="s">
        <v>6</v>
      </c>
      <c r="D976" s="781" t="s">
        <v>7</v>
      </c>
      <c r="E976" s="782" t="s">
        <v>803</v>
      </c>
      <c r="F976" s="782" t="s">
        <v>803</v>
      </c>
      <c r="G976" s="782" t="s">
        <v>1248</v>
      </c>
    </row>
    <row r="977" spans="2:7">
      <c r="B977" s="783"/>
      <c r="C977" s="783"/>
      <c r="D977" s="784"/>
      <c r="E977" s="782" t="s">
        <v>805</v>
      </c>
      <c r="F977" s="782" t="s">
        <v>10</v>
      </c>
      <c r="G977" s="782" t="s">
        <v>11</v>
      </c>
    </row>
    <row r="978" spans="2:7">
      <c r="B978" s="783" t="s">
        <v>1257</v>
      </c>
      <c r="C978" s="783" t="s">
        <v>1258</v>
      </c>
      <c r="D978" s="791" t="s">
        <v>1259</v>
      </c>
      <c r="E978" s="788">
        <f>F978-4</f>
        <v>44438</v>
      </c>
      <c r="F978" s="788">
        <v>44442</v>
      </c>
      <c r="G978" s="788">
        <f>F978+2</f>
        <v>44444</v>
      </c>
    </row>
    <row r="979" spans="2:7">
      <c r="B979" s="783" t="s">
        <v>1257</v>
      </c>
      <c r="C979" s="783" t="s">
        <v>1260</v>
      </c>
      <c r="D979" s="791"/>
      <c r="E979" s="788">
        <f>F979-4</f>
        <v>44445</v>
      </c>
      <c r="F979" s="788">
        <f>F978+7</f>
        <v>44449</v>
      </c>
      <c r="G979" s="788">
        <f>F979+2</f>
        <v>44451</v>
      </c>
    </row>
    <row r="980" spans="2:7">
      <c r="B980" s="783" t="s">
        <v>1257</v>
      </c>
      <c r="C980" s="783" t="s">
        <v>1261</v>
      </c>
      <c r="D980" s="791"/>
      <c r="E980" s="788">
        <f>F980-4</f>
        <v>44452</v>
      </c>
      <c r="F980" s="788">
        <f>F979+7</f>
        <v>44456</v>
      </c>
      <c r="G980" s="788">
        <f>F980+2</f>
        <v>44458</v>
      </c>
    </row>
    <row r="981" spans="2:7">
      <c r="B981" s="783" t="s">
        <v>1257</v>
      </c>
      <c r="C981" s="783" t="s">
        <v>1262</v>
      </c>
      <c r="D981" s="791"/>
      <c r="E981" s="788">
        <f>F981-4</f>
        <v>44459</v>
      </c>
      <c r="F981" s="788">
        <f>F980+7</f>
        <v>44463</v>
      </c>
      <c r="G981" s="788">
        <f>F981+2</f>
        <v>44465</v>
      </c>
    </row>
    <row r="983" spans="2:7">
      <c r="B983" s="780" t="s">
        <v>5</v>
      </c>
      <c r="C983" s="780" t="s">
        <v>6</v>
      </c>
      <c r="D983" s="781" t="s">
        <v>7</v>
      </c>
      <c r="E983" s="782" t="s">
        <v>803</v>
      </c>
      <c r="F983" s="782" t="s">
        <v>803</v>
      </c>
      <c r="G983" s="782" t="s">
        <v>1248</v>
      </c>
    </row>
    <row r="984" spans="2:7">
      <c r="B984" s="783"/>
      <c r="C984" s="783"/>
      <c r="D984" s="784"/>
      <c r="E984" s="782" t="s">
        <v>805</v>
      </c>
      <c r="F984" s="782" t="s">
        <v>10</v>
      </c>
      <c r="G984" s="782" t="s">
        <v>11</v>
      </c>
    </row>
    <row r="985" spans="2:7">
      <c r="B985" s="783" t="s">
        <v>466</v>
      </c>
      <c r="C985" s="783" t="s">
        <v>448</v>
      </c>
      <c r="D985" s="791" t="s">
        <v>1263</v>
      </c>
      <c r="E985" s="788">
        <f>F985-4</f>
        <v>44440</v>
      </c>
      <c r="F985" s="788">
        <v>44444</v>
      </c>
      <c r="G985" s="788">
        <f>F985+2</f>
        <v>44446</v>
      </c>
    </row>
    <row r="986" spans="2:7">
      <c r="B986" s="783" t="s">
        <v>466</v>
      </c>
      <c r="C986" s="783" t="s">
        <v>449</v>
      </c>
      <c r="D986" s="791"/>
      <c r="E986" s="788">
        <f>F986-4</f>
        <v>44447</v>
      </c>
      <c r="F986" s="788">
        <f>F985+7</f>
        <v>44451</v>
      </c>
      <c r="G986" s="788">
        <f>F986+2</f>
        <v>44453</v>
      </c>
    </row>
    <row r="987" spans="2:7">
      <c r="B987" s="783" t="s">
        <v>466</v>
      </c>
      <c r="C987" s="783" t="s">
        <v>450</v>
      </c>
      <c r="D987" s="791"/>
      <c r="E987" s="788">
        <f>F987-4</f>
        <v>44454</v>
      </c>
      <c r="F987" s="788">
        <f>F986+7</f>
        <v>44458</v>
      </c>
      <c r="G987" s="788">
        <f>F987+2</f>
        <v>44460</v>
      </c>
    </row>
    <row r="988" spans="2:7">
      <c r="B988" s="783" t="s">
        <v>466</v>
      </c>
      <c r="C988" s="783" t="s">
        <v>468</v>
      </c>
      <c r="D988" s="791"/>
      <c r="E988" s="788">
        <f>F988-4</f>
        <v>44461</v>
      </c>
      <c r="F988" s="788">
        <f>F987+7</f>
        <v>44465</v>
      </c>
      <c r="G988" s="788">
        <f>F988+2</f>
        <v>44467</v>
      </c>
    </row>
    <row r="989" spans="2:7">
      <c r="B989" s="783" t="s">
        <v>466</v>
      </c>
      <c r="C989" s="783" t="s">
        <v>460</v>
      </c>
      <c r="D989" s="791"/>
      <c r="E989" s="788">
        <f>F989-4</f>
        <v>44468</v>
      </c>
      <c r="F989" s="788">
        <f>F988+7</f>
        <v>44472</v>
      </c>
      <c r="G989" s="788">
        <f>F989+2</f>
        <v>44474</v>
      </c>
    </row>
    <row r="990" spans="2:7">
      <c r="B990" s="802"/>
      <c r="C990" s="802"/>
      <c r="D990" s="799"/>
      <c r="E990" s="792"/>
      <c r="F990" s="792"/>
      <c r="G990" s="792"/>
    </row>
    <row r="991" ht="15" spans="2:7">
      <c r="B991" s="839"/>
      <c r="C991" s="839"/>
      <c r="E991" s="792"/>
      <c r="F991" s="792"/>
      <c r="G991" s="792"/>
    </row>
    <row r="992" s="764" customFormat="1" spans="1:8">
      <c r="A992" s="800" t="s">
        <v>1264</v>
      </c>
      <c r="B992" s="801"/>
      <c r="C992" s="801"/>
      <c r="D992" s="800"/>
      <c r="E992" s="800"/>
      <c r="F992" s="800"/>
      <c r="G992" s="800"/>
      <c r="H992" s="778"/>
    </row>
    <row r="993" spans="1:7">
      <c r="A993" s="765" t="s">
        <v>556</v>
      </c>
      <c r="B993" s="856"/>
      <c r="C993" s="856"/>
      <c r="D993" s="777"/>
      <c r="E993" s="777"/>
      <c r="F993" s="800"/>
      <c r="G993" s="800"/>
    </row>
    <row r="994" spans="2:7">
      <c r="B994" s="780" t="s">
        <v>5</v>
      </c>
      <c r="C994" s="780" t="s">
        <v>6</v>
      </c>
      <c r="D994" s="781" t="s">
        <v>7</v>
      </c>
      <c r="E994" s="782" t="s">
        <v>803</v>
      </c>
      <c r="F994" s="782" t="s">
        <v>803</v>
      </c>
      <c r="G994" s="782" t="s">
        <v>1265</v>
      </c>
    </row>
    <row r="995" spans="2:7">
      <c r="B995" s="783"/>
      <c r="C995" s="783"/>
      <c r="D995" s="784"/>
      <c r="E995" s="782" t="s">
        <v>805</v>
      </c>
      <c r="F995" s="782" t="s">
        <v>10</v>
      </c>
      <c r="G995" s="782" t="s">
        <v>11</v>
      </c>
    </row>
    <row r="996" spans="1:8">
      <c r="A996" s="767"/>
      <c r="B996" s="783" t="s">
        <v>301</v>
      </c>
      <c r="C996" s="783" t="s">
        <v>388</v>
      </c>
      <c r="D996" s="791" t="s">
        <v>1266</v>
      </c>
      <c r="E996" s="788">
        <f>F996-4</f>
        <v>44436</v>
      </c>
      <c r="F996" s="788">
        <v>44440</v>
      </c>
      <c r="G996" s="788">
        <f>F996+19</f>
        <v>44459</v>
      </c>
      <c r="H996" s="766" t="s">
        <v>1267</v>
      </c>
    </row>
    <row r="997" spans="2:8">
      <c r="B997" s="783" t="s">
        <v>304</v>
      </c>
      <c r="C997" s="783" t="s">
        <v>305</v>
      </c>
      <c r="D997" s="791"/>
      <c r="E997" s="788">
        <f>F997-4</f>
        <v>44443</v>
      </c>
      <c r="F997" s="788">
        <v>44447</v>
      </c>
      <c r="G997" s="788">
        <f>F997+19</f>
        <v>44466</v>
      </c>
      <c r="H997" s="766" t="s">
        <v>1267</v>
      </c>
    </row>
    <row r="998" spans="2:8">
      <c r="B998" s="783" t="s">
        <v>306</v>
      </c>
      <c r="C998" s="783" t="s">
        <v>95</v>
      </c>
      <c r="D998" s="791"/>
      <c r="E998" s="788">
        <f>F998-4</f>
        <v>44450</v>
      </c>
      <c r="F998" s="788">
        <v>44454</v>
      </c>
      <c r="G998" s="788">
        <f>F998+19</f>
        <v>44473</v>
      </c>
      <c r="H998" s="766" t="s">
        <v>1267</v>
      </c>
    </row>
    <row r="999" spans="2:7">
      <c r="B999" s="783" t="s">
        <v>307</v>
      </c>
      <c r="C999" s="783" t="s">
        <v>308</v>
      </c>
      <c r="D999" s="791"/>
      <c r="E999" s="788">
        <f>F999-4</f>
        <v>44457</v>
      </c>
      <c r="F999" s="788">
        <v>44461</v>
      </c>
      <c r="G999" s="788">
        <f>F999+19</f>
        <v>44480</v>
      </c>
    </row>
    <row r="1000" spans="2:7">
      <c r="B1000" s="783" t="s">
        <v>309</v>
      </c>
      <c r="C1000" s="783" t="s">
        <v>310</v>
      </c>
      <c r="D1000" s="791"/>
      <c r="E1000" s="788">
        <f>F1000-4</f>
        <v>44464</v>
      </c>
      <c r="F1000" s="788">
        <v>44468</v>
      </c>
      <c r="G1000" s="788">
        <f>F1000+19</f>
        <v>44487</v>
      </c>
    </row>
    <row r="1001" spans="4:7">
      <c r="D1001" s="767"/>
      <c r="E1001" s="792"/>
      <c r="F1001" s="792"/>
      <c r="G1001" s="792"/>
    </row>
    <row r="1002" spans="2:7">
      <c r="B1002" s="780" t="s">
        <v>5</v>
      </c>
      <c r="C1002" s="780" t="s">
        <v>6</v>
      </c>
      <c r="D1002" s="781" t="s">
        <v>7</v>
      </c>
      <c r="E1002" s="782" t="s">
        <v>803</v>
      </c>
      <c r="F1002" s="782" t="s">
        <v>803</v>
      </c>
      <c r="G1002" s="782" t="s">
        <v>1265</v>
      </c>
    </row>
    <row r="1003" spans="2:7">
      <c r="B1003" s="783"/>
      <c r="C1003" s="783"/>
      <c r="D1003" s="784"/>
      <c r="E1003" s="782" t="s">
        <v>805</v>
      </c>
      <c r="F1003" s="782" t="s">
        <v>10</v>
      </c>
      <c r="G1003" s="782" t="s">
        <v>11</v>
      </c>
    </row>
    <row r="1004" spans="2:7">
      <c r="B1004" s="783" t="s">
        <v>1268</v>
      </c>
      <c r="C1004" s="783" t="s">
        <v>516</v>
      </c>
      <c r="D1004" s="810" t="s">
        <v>1269</v>
      </c>
      <c r="E1004" s="788">
        <f t="shared" ref="E1004:E1009" si="86">F1004-4</f>
        <v>44432</v>
      </c>
      <c r="F1004" s="788">
        <v>44436</v>
      </c>
      <c r="G1004" s="788">
        <f t="shared" ref="G1004:G1009" si="87">F1004+18</f>
        <v>44454</v>
      </c>
    </row>
    <row r="1005" spans="2:7">
      <c r="B1005" s="783" t="s">
        <v>1270</v>
      </c>
      <c r="C1005" s="783" t="s">
        <v>50</v>
      </c>
      <c r="D1005" s="811"/>
      <c r="E1005" s="788">
        <f t="shared" si="86"/>
        <v>44439</v>
      </c>
      <c r="F1005" s="788">
        <v>44443</v>
      </c>
      <c r="G1005" s="788">
        <f t="shared" si="87"/>
        <v>44461</v>
      </c>
    </row>
    <row r="1006" spans="2:7">
      <c r="B1006" s="783" t="s">
        <v>1271</v>
      </c>
      <c r="C1006" s="783" t="s">
        <v>1272</v>
      </c>
      <c r="D1006" s="811"/>
      <c r="E1006" s="788">
        <f t="shared" si="86"/>
        <v>44446</v>
      </c>
      <c r="F1006" s="788">
        <v>44450</v>
      </c>
      <c r="G1006" s="788">
        <f t="shared" si="87"/>
        <v>44468</v>
      </c>
    </row>
    <row r="1007" spans="2:7">
      <c r="B1007" s="783" t="s">
        <v>1273</v>
      </c>
      <c r="C1007" s="783" t="s">
        <v>1274</v>
      </c>
      <c r="D1007" s="811"/>
      <c r="E1007" s="788">
        <f t="shared" si="86"/>
        <v>44453</v>
      </c>
      <c r="F1007" s="788">
        <v>44457</v>
      </c>
      <c r="G1007" s="788">
        <f t="shared" si="87"/>
        <v>44475</v>
      </c>
    </row>
    <row r="1008" spans="2:7">
      <c r="B1008" s="783" t="s">
        <v>1275</v>
      </c>
      <c r="C1008" s="783" t="s">
        <v>1276</v>
      </c>
      <c r="D1008" s="811"/>
      <c r="E1008" s="788">
        <f t="shared" si="86"/>
        <v>44460</v>
      </c>
      <c r="F1008" s="788">
        <v>44464</v>
      </c>
      <c r="G1008" s="788">
        <f t="shared" si="87"/>
        <v>44482</v>
      </c>
    </row>
    <row r="1009" spans="2:7">
      <c r="B1009" s="783" t="s">
        <v>1277</v>
      </c>
      <c r="C1009" s="783" t="s">
        <v>232</v>
      </c>
      <c r="D1009" s="812"/>
      <c r="E1009" s="788">
        <f t="shared" si="86"/>
        <v>44467</v>
      </c>
      <c r="F1009" s="788">
        <v>44471</v>
      </c>
      <c r="G1009" s="788">
        <f t="shared" si="87"/>
        <v>44489</v>
      </c>
    </row>
    <row r="1010" ht="15" customHeight="1" spans="1:1">
      <c r="A1010" s="765" t="s">
        <v>527</v>
      </c>
    </row>
    <row r="1011" spans="2:8">
      <c r="B1011" s="780" t="s">
        <v>5</v>
      </c>
      <c r="C1011" s="780" t="s">
        <v>6</v>
      </c>
      <c r="D1011" s="781" t="s">
        <v>7</v>
      </c>
      <c r="E1011" s="782" t="s">
        <v>803</v>
      </c>
      <c r="F1011" s="782" t="s">
        <v>803</v>
      </c>
      <c r="G1011" s="782" t="s">
        <v>386</v>
      </c>
      <c r="H1011" s="782" t="s">
        <v>527</v>
      </c>
    </row>
    <row r="1012" spans="2:8">
      <c r="B1012" s="783"/>
      <c r="C1012" s="783"/>
      <c r="D1012" s="784"/>
      <c r="E1012" s="782" t="s">
        <v>805</v>
      </c>
      <c r="F1012" s="782" t="s">
        <v>10</v>
      </c>
      <c r="G1012" s="782" t="s">
        <v>11</v>
      </c>
      <c r="H1012" s="782" t="s">
        <v>11</v>
      </c>
    </row>
    <row r="1013" ht="16.5" customHeight="1" spans="2:8">
      <c r="B1013" s="783" t="s">
        <v>301</v>
      </c>
      <c r="C1013" s="783" t="s">
        <v>388</v>
      </c>
      <c r="D1013" s="791" t="s">
        <v>1266</v>
      </c>
      <c r="E1013" s="788">
        <f>F1013-4</f>
        <v>44436</v>
      </c>
      <c r="F1013" s="788">
        <v>44440</v>
      </c>
      <c r="G1013" s="788">
        <f>F1013+10</f>
        <v>44450</v>
      </c>
      <c r="H1013" s="848" t="s">
        <v>281</v>
      </c>
    </row>
    <row r="1014" spans="2:8">
      <c r="B1014" s="783" t="s">
        <v>304</v>
      </c>
      <c r="C1014" s="783" t="s">
        <v>305</v>
      </c>
      <c r="D1014" s="791"/>
      <c r="E1014" s="788">
        <f>F1014-4</f>
        <v>44443</v>
      </c>
      <c r="F1014" s="788">
        <v>44447</v>
      </c>
      <c r="G1014" s="788">
        <f>F1014+10</f>
        <v>44457</v>
      </c>
      <c r="H1014" s="848" t="s">
        <v>281</v>
      </c>
    </row>
    <row r="1015" spans="2:8">
      <c r="B1015" s="783" t="s">
        <v>306</v>
      </c>
      <c r="C1015" s="783" t="s">
        <v>95</v>
      </c>
      <c r="D1015" s="791"/>
      <c r="E1015" s="788">
        <f>F1015-4</f>
        <v>44450</v>
      </c>
      <c r="F1015" s="788">
        <v>44454</v>
      </c>
      <c r="G1015" s="788">
        <f>F1015+10</f>
        <v>44464</v>
      </c>
      <c r="H1015" s="848" t="s">
        <v>281</v>
      </c>
    </row>
    <row r="1016" spans="2:8">
      <c r="B1016" s="783" t="s">
        <v>307</v>
      </c>
      <c r="C1016" s="783" t="s">
        <v>308</v>
      </c>
      <c r="D1016" s="791"/>
      <c r="E1016" s="788">
        <f>F1016-4</f>
        <v>44457</v>
      </c>
      <c r="F1016" s="788">
        <v>44461</v>
      </c>
      <c r="G1016" s="788">
        <f>F1016+10</f>
        <v>44471</v>
      </c>
      <c r="H1016" s="848" t="s">
        <v>281</v>
      </c>
    </row>
    <row r="1017" spans="2:8">
      <c r="B1017" s="783" t="s">
        <v>309</v>
      </c>
      <c r="C1017" s="783" t="s">
        <v>310</v>
      </c>
      <c r="D1017" s="791"/>
      <c r="E1017" s="788">
        <f>F1017-4</f>
        <v>44464</v>
      </c>
      <c r="F1017" s="788">
        <v>44468</v>
      </c>
      <c r="G1017" s="788">
        <f>F1017+10</f>
        <v>44478</v>
      </c>
      <c r="H1017" s="848" t="s">
        <v>281</v>
      </c>
    </row>
    <row r="1018" spans="4:6">
      <c r="D1018" s="767"/>
      <c r="E1018" s="792"/>
      <c r="F1018" s="792"/>
    </row>
    <row r="1019" spans="1:8">
      <c r="A1019" s="765"/>
      <c r="B1019" s="780" t="s">
        <v>5</v>
      </c>
      <c r="C1019" s="780" t="s">
        <v>6</v>
      </c>
      <c r="D1019" s="781" t="s">
        <v>7</v>
      </c>
      <c r="E1019" s="782" t="s">
        <v>803</v>
      </c>
      <c r="F1019" s="782" t="s">
        <v>803</v>
      </c>
      <c r="G1019" s="782" t="s">
        <v>386</v>
      </c>
      <c r="H1019" s="782" t="s">
        <v>527</v>
      </c>
    </row>
    <row r="1020" spans="2:8">
      <c r="B1020" s="783"/>
      <c r="C1020" s="783"/>
      <c r="D1020" s="784"/>
      <c r="E1020" s="782" t="s">
        <v>805</v>
      </c>
      <c r="F1020" s="782" t="s">
        <v>10</v>
      </c>
      <c r="G1020" s="782" t="s">
        <v>11</v>
      </c>
      <c r="H1020" s="782" t="s">
        <v>11</v>
      </c>
    </row>
    <row r="1021" spans="2:8">
      <c r="B1021" s="783" t="s">
        <v>1268</v>
      </c>
      <c r="C1021" s="783" t="s">
        <v>516</v>
      </c>
      <c r="D1021" s="810" t="s">
        <v>1269</v>
      </c>
      <c r="E1021" s="788">
        <f t="shared" ref="E1021:E1026" si="88">F1021-4</f>
        <v>44432</v>
      </c>
      <c r="F1021" s="788">
        <v>44436</v>
      </c>
      <c r="G1021" s="788">
        <f t="shared" ref="G1021:G1026" si="89">F1021+10</f>
        <v>44446</v>
      </c>
      <c r="H1021" s="848" t="s">
        <v>281</v>
      </c>
    </row>
    <row r="1022" spans="2:8">
      <c r="B1022" s="783" t="s">
        <v>1270</v>
      </c>
      <c r="C1022" s="783" t="s">
        <v>50</v>
      </c>
      <c r="D1022" s="811"/>
      <c r="E1022" s="788">
        <f t="shared" si="88"/>
        <v>44439</v>
      </c>
      <c r="F1022" s="788">
        <v>44443</v>
      </c>
      <c r="G1022" s="788">
        <f t="shared" si="89"/>
        <v>44453</v>
      </c>
      <c r="H1022" s="848" t="s">
        <v>281</v>
      </c>
    </row>
    <row r="1023" spans="2:8">
      <c r="B1023" s="783" t="s">
        <v>1271</v>
      </c>
      <c r="C1023" s="783" t="s">
        <v>1272</v>
      </c>
      <c r="D1023" s="811"/>
      <c r="E1023" s="788">
        <f t="shared" si="88"/>
        <v>44446</v>
      </c>
      <c r="F1023" s="788">
        <v>44450</v>
      </c>
      <c r="G1023" s="788">
        <f t="shared" si="89"/>
        <v>44460</v>
      </c>
      <c r="H1023" s="848" t="s">
        <v>281</v>
      </c>
    </row>
    <row r="1024" spans="2:8">
      <c r="B1024" s="783" t="s">
        <v>1273</v>
      </c>
      <c r="C1024" s="783" t="s">
        <v>1274</v>
      </c>
      <c r="D1024" s="811"/>
      <c r="E1024" s="788">
        <f t="shared" si="88"/>
        <v>44453</v>
      </c>
      <c r="F1024" s="788">
        <v>44457</v>
      </c>
      <c r="G1024" s="788">
        <f t="shared" si="89"/>
        <v>44467</v>
      </c>
      <c r="H1024" s="848" t="s">
        <v>281</v>
      </c>
    </row>
    <row r="1025" spans="2:8">
      <c r="B1025" s="783" t="s">
        <v>1275</v>
      </c>
      <c r="C1025" s="783" t="s">
        <v>1276</v>
      </c>
      <c r="D1025" s="811"/>
      <c r="E1025" s="788">
        <f t="shared" si="88"/>
        <v>44460</v>
      </c>
      <c r="F1025" s="788">
        <v>44464</v>
      </c>
      <c r="G1025" s="788">
        <f t="shared" si="89"/>
        <v>44474</v>
      </c>
      <c r="H1025" s="848" t="s">
        <v>281</v>
      </c>
    </row>
    <row r="1026" spans="2:8">
      <c r="B1026" s="783" t="s">
        <v>1277</v>
      </c>
      <c r="C1026" s="783" t="s">
        <v>232</v>
      </c>
      <c r="D1026" s="812"/>
      <c r="E1026" s="788">
        <f t="shared" si="88"/>
        <v>44467</v>
      </c>
      <c r="F1026" s="788">
        <v>44471</v>
      </c>
      <c r="G1026" s="788">
        <f t="shared" si="89"/>
        <v>44481</v>
      </c>
      <c r="H1026" s="848" t="s">
        <v>281</v>
      </c>
    </row>
    <row r="1027" spans="2:8">
      <c r="B1027" s="765"/>
      <c r="C1027" s="765"/>
      <c r="D1027" s="765"/>
      <c r="E1027" s="765"/>
      <c r="F1027" s="765"/>
      <c r="G1027" s="765"/>
      <c r="H1027" s="765"/>
    </row>
    <row r="1028" spans="2:8">
      <c r="B1028" s="780" t="s">
        <v>5</v>
      </c>
      <c r="C1028" s="780" t="s">
        <v>6</v>
      </c>
      <c r="D1028" s="781" t="s">
        <v>7</v>
      </c>
      <c r="E1028" s="782" t="s">
        <v>803</v>
      </c>
      <c r="F1028" s="782" t="s">
        <v>803</v>
      </c>
      <c r="G1028" s="782" t="s">
        <v>1278</v>
      </c>
      <c r="H1028" s="782" t="s">
        <v>527</v>
      </c>
    </row>
    <row r="1029" spans="2:8">
      <c r="B1029" s="783"/>
      <c r="C1029" s="783"/>
      <c r="D1029" s="784"/>
      <c r="E1029" s="782" t="s">
        <v>805</v>
      </c>
      <c r="F1029" s="782" t="s">
        <v>10</v>
      </c>
      <c r="G1029" s="782" t="s">
        <v>11</v>
      </c>
      <c r="H1029" s="782" t="s">
        <v>11</v>
      </c>
    </row>
    <row r="1030" spans="2:8">
      <c r="B1030" s="783" t="s">
        <v>1279</v>
      </c>
      <c r="C1030" s="783" t="s">
        <v>1280</v>
      </c>
      <c r="D1030" s="791" t="s">
        <v>1281</v>
      </c>
      <c r="E1030" s="788">
        <f>F1030-4</f>
        <v>44441</v>
      </c>
      <c r="F1030" s="788">
        <v>44445</v>
      </c>
      <c r="G1030" s="788">
        <f>F1030+5</f>
        <v>44450</v>
      </c>
      <c r="H1030" s="848" t="s">
        <v>1282</v>
      </c>
    </row>
    <row r="1031" spans="2:8">
      <c r="B1031" s="783" t="s">
        <v>1283</v>
      </c>
      <c r="C1031" s="783" t="s">
        <v>1284</v>
      </c>
      <c r="D1031" s="791"/>
      <c r="E1031" s="788">
        <f>F1031-4</f>
        <v>44448</v>
      </c>
      <c r="F1031" s="788">
        <v>44452</v>
      </c>
      <c r="G1031" s="788">
        <f>F1031+5</f>
        <v>44457</v>
      </c>
      <c r="H1031" s="848" t="s">
        <v>1282</v>
      </c>
    </row>
    <row r="1032" spans="2:8">
      <c r="B1032" s="783" t="s">
        <v>1285</v>
      </c>
      <c r="C1032" s="783" t="s">
        <v>1286</v>
      </c>
      <c r="D1032" s="791"/>
      <c r="E1032" s="788">
        <f>F1032-4</f>
        <v>44455</v>
      </c>
      <c r="F1032" s="788">
        <v>44459</v>
      </c>
      <c r="G1032" s="788">
        <f>F1032+5</f>
        <v>44464</v>
      </c>
      <c r="H1032" s="848" t="s">
        <v>1282</v>
      </c>
    </row>
    <row r="1033" spans="2:8">
      <c r="B1033" s="783" t="s">
        <v>1287</v>
      </c>
      <c r="C1033" s="783" t="s">
        <v>1288</v>
      </c>
      <c r="D1033" s="791"/>
      <c r="E1033" s="788">
        <f>F1033-4</f>
        <v>44462</v>
      </c>
      <c r="F1033" s="788">
        <v>44466</v>
      </c>
      <c r="G1033" s="788">
        <f>F1033+5</f>
        <v>44471</v>
      </c>
      <c r="H1033" s="848" t="s">
        <v>1282</v>
      </c>
    </row>
    <row r="1034" spans="2:8">
      <c r="B1034" s="783" t="s">
        <v>209</v>
      </c>
      <c r="C1034" s="783" t="s">
        <v>209</v>
      </c>
      <c r="D1034" s="791"/>
      <c r="E1034" s="788">
        <f>F1034-4</f>
        <v>44406</v>
      </c>
      <c r="F1034" s="788">
        <v>44410</v>
      </c>
      <c r="G1034" s="788">
        <f>F1034+5</f>
        <v>44415</v>
      </c>
      <c r="H1034" s="848" t="s">
        <v>1282</v>
      </c>
    </row>
    <row r="1035" spans="2:7">
      <c r="B1035" s="766"/>
      <c r="C1035" s="766"/>
      <c r="F1035" s="792"/>
      <c r="G1035" s="792"/>
    </row>
    <row r="1036" spans="2:7">
      <c r="B1036" s="780" t="s">
        <v>5</v>
      </c>
      <c r="C1036" s="780" t="s">
        <v>6</v>
      </c>
      <c r="D1036" s="781" t="s">
        <v>7</v>
      </c>
      <c r="E1036" s="782" t="s">
        <v>803</v>
      </c>
      <c r="F1036" s="782" t="s">
        <v>803</v>
      </c>
      <c r="G1036" s="782" t="s">
        <v>527</v>
      </c>
    </row>
    <row r="1037" spans="2:7">
      <c r="B1037" s="783"/>
      <c r="C1037" s="783"/>
      <c r="D1037" s="784"/>
      <c r="E1037" s="782" t="s">
        <v>805</v>
      </c>
      <c r="F1037" s="782" t="s">
        <v>10</v>
      </c>
      <c r="G1037" s="782" t="s">
        <v>11</v>
      </c>
    </row>
    <row r="1038" spans="2:7">
      <c r="B1038" s="783" t="s">
        <v>1279</v>
      </c>
      <c r="C1038" s="783" t="s">
        <v>1280</v>
      </c>
      <c r="D1038" s="791" t="s">
        <v>1281</v>
      </c>
      <c r="E1038" s="788">
        <f>F1038-4</f>
        <v>44441</v>
      </c>
      <c r="F1038" s="788">
        <v>44445</v>
      </c>
      <c r="G1038" s="788">
        <f>F1038+9</f>
        <v>44454</v>
      </c>
    </row>
    <row r="1039" spans="2:7">
      <c r="B1039" s="783" t="s">
        <v>1283</v>
      </c>
      <c r="C1039" s="783" t="s">
        <v>1284</v>
      </c>
      <c r="D1039" s="791"/>
      <c r="E1039" s="788">
        <f>F1039-4</f>
        <v>44448</v>
      </c>
      <c r="F1039" s="788">
        <v>44452</v>
      </c>
      <c r="G1039" s="788">
        <f>F1039+9</f>
        <v>44461</v>
      </c>
    </row>
    <row r="1040" spans="2:7">
      <c r="B1040" s="783" t="s">
        <v>1285</v>
      </c>
      <c r="C1040" s="783" t="s">
        <v>1286</v>
      </c>
      <c r="D1040" s="791"/>
      <c r="E1040" s="788">
        <f>F1040-4</f>
        <v>44455</v>
      </c>
      <c r="F1040" s="788">
        <v>44459</v>
      </c>
      <c r="G1040" s="788">
        <f>F1040+9</f>
        <v>44468</v>
      </c>
    </row>
    <row r="1041" spans="2:7">
      <c r="B1041" s="783" t="s">
        <v>1287</v>
      </c>
      <c r="C1041" s="783" t="s">
        <v>1288</v>
      </c>
      <c r="D1041" s="791"/>
      <c r="E1041" s="788">
        <f>F1041-4</f>
        <v>44462</v>
      </c>
      <c r="F1041" s="788">
        <v>44466</v>
      </c>
      <c r="G1041" s="788">
        <f>F1041+9</f>
        <v>44475</v>
      </c>
    </row>
    <row r="1042" spans="2:7">
      <c r="B1042" s="783" t="s">
        <v>209</v>
      </c>
      <c r="C1042" s="783" t="s">
        <v>209</v>
      </c>
      <c r="D1042" s="791"/>
      <c r="E1042" s="788">
        <f>F1042-4</f>
        <v>44406</v>
      </c>
      <c r="F1042" s="788">
        <v>44410</v>
      </c>
      <c r="G1042" s="788">
        <f>F1042+9</f>
        <v>44419</v>
      </c>
    </row>
    <row r="1043" spans="2:7">
      <c r="B1043" s="766"/>
      <c r="C1043" s="766"/>
      <c r="E1043" s="792"/>
      <c r="F1043" s="792"/>
      <c r="G1043" s="792"/>
    </row>
    <row r="1044" spans="2:7">
      <c r="B1044" s="780" t="s">
        <v>5</v>
      </c>
      <c r="C1044" s="780" t="s">
        <v>6</v>
      </c>
      <c r="D1044" s="781" t="s">
        <v>7</v>
      </c>
      <c r="E1044" s="782" t="s">
        <v>803</v>
      </c>
      <c r="F1044" s="782" t="s">
        <v>803</v>
      </c>
      <c r="G1044" s="782" t="s">
        <v>527</v>
      </c>
    </row>
    <row r="1045" spans="2:7">
      <c r="B1045" s="783"/>
      <c r="C1045" s="783"/>
      <c r="D1045" s="784"/>
      <c r="E1045" s="782" t="s">
        <v>805</v>
      </c>
      <c r="F1045" s="782" t="s">
        <v>10</v>
      </c>
      <c r="G1045" s="782" t="s">
        <v>11</v>
      </c>
    </row>
    <row r="1046" spans="2:7">
      <c r="B1046" s="783" t="s">
        <v>1289</v>
      </c>
      <c r="C1046" s="783" t="s">
        <v>1290</v>
      </c>
      <c r="D1046" s="791" t="s">
        <v>1291</v>
      </c>
      <c r="E1046" s="788">
        <f>F1046-4</f>
        <v>44437</v>
      </c>
      <c r="F1046" s="788">
        <v>44441</v>
      </c>
      <c r="G1046" s="788">
        <f>F1046+13</f>
        <v>44454</v>
      </c>
    </row>
    <row r="1047" spans="2:7">
      <c r="B1047" s="783" t="s">
        <v>1292</v>
      </c>
      <c r="C1047" s="783" t="s">
        <v>213</v>
      </c>
      <c r="D1047" s="791"/>
      <c r="E1047" s="788">
        <f>F1047-4</f>
        <v>44444</v>
      </c>
      <c r="F1047" s="788">
        <v>44448</v>
      </c>
      <c r="G1047" s="788">
        <f>F1047+13</f>
        <v>44461</v>
      </c>
    </row>
    <row r="1048" spans="2:7">
      <c r="B1048" s="783" t="s">
        <v>1293</v>
      </c>
      <c r="C1048" s="783" t="s">
        <v>216</v>
      </c>
      <c r="D1048" s="791"/>
      <c r="E1048" s="788">
        <f>F1048-4</f>
        <v>44451</v>
      </c>
      <c r="F1048" s="788">
        <v>44455</v>
      </c>
      <c r="G1048" s="788">
        <f>F1048+13</f>
        <v>44468</v>
      </c>
    </row>
    <row r="1049" spans="2:7">
      <c r="B1049" s="783" t="s">
        <v>1294</v>
      </c>
      <c r="C1049" s="783" t="s">
        <v>218</v>
      </c>
      <c r="D1049" s="791"/>
      <c r="E1049" s="788">
        <f>F1049-4</f>
        <v>44458</v>
      </c>
      <c r="F1049" s="788">
        <v>44462</v>
      </c>
      <c r="G1049" s="788">
        <f>F1049+13</f>
        <v>44475</v>
      </c>
    </row>
    <row r="1050" spans="2:7">
      <c r="B1050" s="783" t="s">
        <v>1295</v>
      </c>
      <c r="C1050" s="783" t="s">
        <v>220</v>
      </c>
      <c r="D1050" s="791"/>
      <c r="E1050" s="788">
        <f>F1050-4</f>
        <v>44465</v>
      </c>
      <c r="F1050" s="788">
        <v>44469</v>
      </c>
      <c r="G1050" s="788">
        <f>F1050+13</f>
        <v>44482</v>
      </c>
    </row>
    <row r="1051" ht="15" spans="2:7">
      <c r="B1051" s="857"/>
      <c r="C1051" s="858"/>
      <c r="D1051" s="799"/>
      <c r="E1051" s="792"/>
      <c r="F1051" s="792"/>
      <c r="G1051" s="792"/>
    </row>
    <row r="1052" spans="1:1">
      <c r="A1052" s="793" t="s">
        <v>1296</v>
      </c>
    </row>
    <row r="1053" spans="2:8">
      <c r="B1053" s="780" t="s">
        <v>5</v>
      </c>
      <c r="C1053" s="780" t="s">
        <v>6</v>
      </c>
      <c r="D1053" s="781" t="s">
        <v>7</v>
      </c>
      <c r="E1053" s="782" t="s">
        <v>803</v>
      </c>
      <c r="F1053" s="782" t="s">
        <v>803</v>
      </c>
      <c r="G1053" s="782" t="s">
        <v>1297</v>
      </c>
      <c r="H1053" s="782" t="s">
        <v>1296</v>
      </c>
    </row>
    <row r="1054" spans="2:8">
      <c r="B1054" s="783"/>
      <c r="C1054" s="783"/>
      <c r="D1054" s="784"/>
      <c r="E1054" s="782" t="s">
        <v>805</v>
      </c>
      <c r="F1054" s="782" t="s">
        <v>10</v>
      </c>
      <c r="G1054" s="782" t="s">
        <v>11</v>
      </c>
      <c r="H1054" s="782" t="s">
        <v>11</v>
      </c>
    </row>
    <row r="1055" ht="16.5" customHeight="1" spans="2:8">
      <c r="B1055" s="783" t="s">
        <v>1298</v>
      </c>
      <c r="C1055" s="783" t="s">
        <v>1299</v>
      </c>
      <c r="D1055" s="791" t="s">
        <v>1300</v>
      </c>
      <c r="E1055" s="788">
        <f>F1055-4</f>
        <v>44439</v>
      </c>
      <c r="F1055" s="788">
        <v>44443</v>
      </c>
      <c r="G1055" s="788">
        <f>F1055+18</f>
        <v>44461</v>
      </c>
      <c r="H1055" s="782" t="s">
        <v>1301</v>
      </c>
    </row>
    <row r="1056" spans="2:8">
      <c r="B1056" s="783" t="s">
        <v>1302</v>
      </c>
      <c r="C1056" s="783" t="s">
        <v>1303</v>
      </c>
      <c r="D1056" s="791"/>
      <c r="E1056" s="788">
        <f>E1055+7</f>
        <v>44446</v>
      </c>
      <c r="F1056" s="788">
        <v>44450</v>
      </c>
      <c r="G1056" s="788">
        <f>F1056+18</f>
        <v>44468</v>
      </c>
      <c r="H1056" s="782" t="s">
        <v>1301</v>
      </c>
    </row>
    <row r="1057" spans="2:8">
      <c r="B1057" s="783" t="s">
        <v>1304</v>
      </c>
      <c r="C1057" s="783" t="s">
        <v>1305</v>
      </c>
      <c r="D1057" s="791"/>
      <c r="E1057" s="788">
        <f>E1056+7</f>
        <v>44453</v>
      </c>
      <c r="F1057" s="788">
        <v>44457</v>
      </c>
      <c r="G1057" s="788">
        <f>F1057+18</f>
        <v>44475</v>
      </c>
      <c r="H1057" s="782" t="s">
        <v>1301</v>
      </c>
    </row>
    <row r="1058" spans="2:8">
      <c r="B1058" s="783" t="s">
        <v>1306</v>
      </c>
      <c r="C1058" s="783" t="s">
        <v>1045</v>
      </c>
      <c r="D1058" s="791"/>
      <c r="E1058" s="788">
        <f>E1057+7</f>
        <v>44460</v>
      </c>
      <c r="F1058" s="788">
        <v>44464</v>
      </c>
      <c r="G1058" s="788">
        <f>F1058+18</f>
        <v>44482</v>
      </c>
      <c r="H1058" s="782" t="s">
        <v>1301</v>
      </c>
    </row>
    <row r="1059" spans="2:8">
      <c r="B1059" s="783" t="s">
        <v>1307</v>
      </c>
      <c r="C1059" s="783" t="s">
        <v>522</v>
      </c>
      <c r="D1059" s="791"/>
      <c r="E1059" s="788">
        <f>E1058+7</f>
        <v>44467</v>
      </c>
      <c r="F1059" s="788">
        <v>44471</v>
      </c>
      <c r="G1059" s="788">
        <f>F1059+18</f>
        <v>44489</v>
      </c>
      <c r="H1059" s="782" t="s">
        <v>1301</v>
      </c>
    </row>
    <row r="1060" spans="2:8">
      <c r="B1060" s="766"/>
      <c r="C1060" s="766"/>
      <c r="E1060" s="792"/>
      <c r="F1060" s="792"/>
      <c r="G1060" s="792"/>
      <c r="H1060" s="849"/>
    </row>
    <row r="1061" spans="1:3">
      <c r="A1061" s="765" t="s">
        <v>1308</v>
      </c>
      <c r="B1061" s="766"/>
      <c r="C1061" s="766"/>
    </row>
    <row r="1062" spans="2:7">
      <c r="B1062" s="780" t="s">
        <v>5</v>
      </c>
      <c r="C1062" s="780" t="s">
        <v>6</v>
      </c>
      <c r="D1062" s="781" t="s">
        <v>7</v>
      </c>
      <c r="E1062" s="782" t="s">
        <v>803</v>
      </c>
      <c r="F1062" s="782" t="s">
        <v>803</v>
      </c>
      <c r="G1062" s="782" t="s">
        <v>1308</v>
      </c>
    </row>
    <row r="1063" spans="2:7">
      <c r="B1063" s="783"/>
      <c r="C1063" s="783"/>
      <c r="D1063" s="784"/>
      <c r="E1063" s="782" t="s">
        <v>805</v>
      </c>
      <c r="F1063" s="782" t="s">
        <v>10</v>
      </c>
      <c r="G1063" s="782" t="s">
        <v>11</v>
      </c>
    </row>
    <row r="1064" spans="2:7">
      <c r="B1064" s="818" t="s">
        <v>1309</v>
      </c>
      <c r="C1064" s="818" t="s">
        <v>61</v>
      </c>
      <c r="D1064" s="785" t="s">
        <v>1310</v>
      </c>
      <c r="E1064" s="788">
        <f>F1064-4</f>
        <v>44439</v>
      </c>
      <c r="F1064" s="788">
        <v>44443</v>
      </c>
      <c r="G1064" s="788">
        <f>F1064+24</f>
        <v>44467</v>
      </c>
    </row>
    <row r="1065" spans="2:7">
      <c r="B1065" s="818" t="s">
        <v>1311</v>
      </c>
      <c r="C1065" s="818" t="s">
        <v>1312</v>
      </c>
      <c r="D1065" s="787"/>
      <c r="E1065" s="788">
        <f>F1065-4</f>
        <v>44446</v>
      </c>
      <c r="F1065" s="788">
        <v>44450</v>
      </c>
      <c r="G1065" s="788">
        <f>F1065+24</f>
        <v>44474</v>
      </c>
    </row>
    <row r="1066" spans="2:7">
      <c r="B1066" s="818" t="s">
        <v>552</v>
      </c>
      <c r="C1066" s="818"/>
      <c r="D1066" s="787"/>
      <c r="E1066" s="788" t="s">
        <v>209</v>
      </c>
      <c r="F1066" s="788"/>
      <c r="G1066" s="788">
        <f>F1066+24</f>
        <v>24</v>
      </c>
    </row>
    <row r="1067" spans="2:7">
      <c r="B1067" s="818" t="s">
        <v>1313</v>
      </c>
      <c r="C1067" s="818" t="s">
        <v>1314</v>
      </c>
      <c r="D1067" s="787"/>
      <c r="E1067" s="788">
        <f>F1067-4</f>
        <v>44460</v>
      </c>
      <c r="F1067" s="788">
        <v>44464</v>
      </c>
      <c r="G1067" s="788">
        <f>F1067+24</f>
        <v>44488</v>
      </c>
    </row>
    <row r="1068" spans="2:7">
      <c r="B1068" s="818"/>
      <c r="C1068" s="818"/>
      <c r="D1068" s="791"/>
      <c r="E1068" s="788">
        <f>F1068-4</f>
        <v>44474</v>
      </c>
      <c r="F1068" s="788">
        <v>44478</v>
      </c>
      <c r="G1068" s="788">
        <f>F1068+24</f>
        <v>44502</v>
      </c>
    </row>
    <row r="1069" spans="2:7">
      <c r="B1069" s="766"/>
      <c r="C1069" s="766"/>
      <c r="E1069" s="792"/>
      <c r="F1069" s="792"/>
      <c r="G1069" s="792"/>
    </row>
    <row r="1070" spans="2:7">
      <c r="B1070" s="780" t="s">
        <v>5</v>
      </c>
      <c r="C1070" s="780" t="s">
        <v>6</v>
      </c>
      <c r="D1070" s="781" t="s">
        <v>7</v>
      </c>
      <c r="E1070" s="782" t="s">
        <v>803</v>
      </c>
      <c r="F1070" s="782" t="s">
        <v>803</v>
      </c>
      <c r="G1070" s="782" t="s">
        <v>1308</v>
      </c>
    </row>
    <row r="1071" spans="2:7">
      <c r="B1071" s="783"/>
      <c r="C1071" s="783"/>
      <c r="D1071" s="784"/>
      <c r="E1071" s="782" t="s">
        <v>805</v>
      </c>
      <c r="F1071" s="782" t="s">
        <v>10</v>
      </c>
      <c r="G1071" s="782" t="s">
        <v>11</v>
      </c>
    </row>
    <row r="1072" ht="16.5" customHeight="1" spans="2:7">
      <c r="B1072" s="818" t="s">
        <v>1315</v>
      </c>
      <c r="C1072" s="818" t="s">
        <v>1316</v>
      </c>
      <c r="D1072" s="785" t="s">
        <v>1317</v>
      </c>
      <c r="E1072" s="788">
        <f>F1072-4</f>
        <v>44445</v>
      </c>
      <c r="F1072" s="788">
        <v>44449</v>
      </c>
      <c r="G1072" s="788">
        <f>F1072+16</f>
        <v>44465</v>
      </c>
    </row>
    <row r="1073" spans="2:7">
      <c r="B1073" s="818" t="s">
        <v>1298</v>
      </c>
      <c r="C1073" s="818" t="s">
        <v>1299</v>
      </c>
      <c r="D1073" s="787"/>
      <c r="E1073" s="788">
        <f>F1073-4</f>
        <v>44444</v>
      </c>
      <c r="F1073" s="788">
        <v>44448</v>
      </c>
      <c r="G1073" s="788">
        <f>F1073+16</f>
        <v>44464</v>
      </c>
    </row>
    <row r="1074" spans="2:7">
      <c r="B1074" s="818" t="s">
        <v>1302</v>
      </c>
      <c r="C1074" s="818" t="s">
        <v>1303</v>
      </c>
      <c r="D1074" s="787"/>
      <c r="E1074" s="788">
        <f>F1074-4</f>
        <v>44457</v>
      </c>
      <c r="F1074" s="788">
        <v>44461</v>
      </c>
      <c r="G1074" s="788">
        <f>F1074+16</f>
        <v>44477</v>
      </c>
    </row>
    <row r="1075" spans="2:7">
      <c r="B1075" s="818" t="s">
        <v>1304</v>
      </c>
      <c r="C1075" s="818" t="s">
        <v>1305</v>
      </c>
      <c r="D1075" s="787"/>
      <c r="E1075" s="788">
        <f>F1075-4</f>
        <v>44453</v>
      </c>
      <c r="F1075" s="788">
        <v>44457</v>
      </c>
      <c r="G1075" s="788">
        <f>F1075+16</f>
        <v>44473</v>
      </c>
    </row>
    <row r="1076" spans="2:7">
      <c r="B1076" s="818" t="s">
        <v>1306</v>
      </c>
      <c r="C1076" s="818" t="s">
        <v>1045</v>
      </c>
      <c r="D1076" s="790"/>
      <c r="E1076" s="788">
        <f>F1076-4</f>
        <v>44460</v>
      </c>
      <c r="F1076" s="788">
        <v>44464</v>
      </c>
      <c r="G1076" s="788">
        <f>F1076+16</f>
        <v>44480</v>
      </c>
    </row>
    <row r="1077" ht="14.25" spans="2:7">
      <c r="B1077" s="798"/>
      <c r="C1077" s="798"/>
      <c r="D1077" s="799"/>
      <c r="E1077" s="792"/>
      <c r="F1077" s="792"/>
      <c r="G1077" s="859"/>
    </row>
    <row r="1078" spans="1:1">
      <c r="A1078" s="765" t="s">
        <v>1318</v>
      </c>
    </row>
    <row r="1079" spans="1:7">
      <c r="A1079" s="765"/>
      <c r="B1079" s="780" t="s">
        <v>5</v>
      </c>
      <c r="C1079" s="780" t="s">
        <v>6</v>
      </c>
      <c r="D1079" s="781" t="s">
        <v>7</v>
      </c>
      <c r="E1079" s="782" t="s">
        <v>803</v>
      </c>
      <c r="F1079" s="782" t="s">
        <v>803</v>
      </c>
      <c r="G1079" s="782" t="s">
        <v>510</v>
      </c>
    </row>
    <row r="1080" spans="1:7">
      <c r="A1080" s="765"/>
      <c r="B1080" s="783"/>
      <c r="C1080" s="783"/>
      <c r="D1080" s="784"/>
      <c r="E1080" s="782" t="s">
        <v>805</v>
      </c>
      <c r="F1080" s="782" t="s">
        <v>10</v>
      </c>
      <c r="G1080" s="782" t="s">
        <v>11</v>
      </c>
    </row>
    <row r="1081" ht="16.5" customHeight="1" spans="1:7">
      <c r="A1081" s="767"/>
      <c r="B1081" s="818" t="s">
        <v>1319</v>
      </c>
      <c r="C1081" s="818" t="s">
        <v>1039</v>
      </c>
      <c r="D1081" s="785" t="s">
        <v>1320</v>
      </c>
      <c r="E1081" s="788">
        <f t="shared" ref="E1081:E1086" si="90">F1081-4</f>
        <v>44437</v>
      </c>
      <c r="F1081" s="788">
        <v>44441</v>
      </c>
      <c r="G1081" s="788">
        <f t="shared" ref="G1081:G1086" si="91">F1081+17</f>
        <v>44458</v>
      </c>
    </row>
    <row r="1082" spans="1:7">
      <c r="A1082" s="765"/>
      <c r="B1082" s="818"/>
      <c r="C1082" s="818"/>
      <c r="D1082" s="787"/>
      <c r="E1082" s="788">
        <f t="shared" si="90"/>
        <v>44444</v>
      </c>
      <c r="F1082" s="788">
        <v>44448</v>
      </c>
      <c r="G1082" s="788">
        <f t="shared" si="91"/>
        <v>44465</v>
      </c>
    </row>
    <row r="1083" spans="1:7">
      <c r="A1083" s="765"/>
      <c r="B1083" s="818"/>
      <c r="C1083" s="818"/>
      <c r="D1083" s="787"/>
      <c r="E1083" s="788">
        <f t="shared" si="90"/>
        <v>44451</v>
      </c>
      <c r="F1083" s="788">
        <v>44455</v>
      </c>
      <c r="G1083" s="788">
        <f t="shared" si="91"/>
        <v>44472</v>
      </c>
    </row>
    <row r="1084" spans="1:7">
      <c r="A1084" s="765"/>
      <c r="B1084" s="818" t="s">
        <v>1321</v>
      </c>
      <c r="C1084" s="818" t="s">
        <v>1322</v>
      </c>
      <c r="D1084" s="787"/>
      <c r="E1084" s="788">
        <f t="shared" si="90"/>
        <v>44458</v>
      </c>
      <c r="F1084" s="788">
        <v>44462</v>
      </c>
      <c r="G1084" s="788">
        <f t="shared" si="91"/>
        <v>44479</v>
      </c>
    </row>
    <row r="1085" spans="1:7">
      <c r="A1085" s="765"/>
      <c r="B1085" s="818"/>
      <c r="C1085" s="818"/>
      <c r="D1085" s="787"/>
      <c r="E1085" s="788">
        <f t="shared" si="90"/>
        <v>44465</v>
      </c>
      <c r="F1085" s="788">
        <v>44469</v>
      </c>
      <c r="G1085" s="788">
        <f t="shared" si="91"/>
        <v>44486</v>
      </c>
    </row>
    <row r="1086" spans="1:7">
      <c r="A1086" s="765"/>
      <c r="B1086" s="818" t="s">
        <v>1323</v>
      </c>
      <c r="C1086" s="818" t="s">
        <v>1324</v>
      </c>
      <c r="D1086" s="791"/>
      <c r="E1086" s="788">
        <f t="shared" si="90"/>
        <v>44472</v>
      </c>
      <c r="F1086" s="788">
        <v>44476</v>
      </c>
      <c r="G1086" s="788">
        <f t="shared" si="91"/>
        <v>44493</v>
      </c>
    </row>
    <row r="1087" spans="1:4">
      <c r="A1087" s="765"/>
      <c r="B1087" s="765"/>
      <c r="C1087" s="765"/>
      <c r="D1087" s="765"/>
    </row>
    <row r="1088" spans="2:7">
      <c r="B1088" s="780" t="s">
        <v>5</v>
      </c>
      <c r="C1088" s="780" t="s">
        <v>6</v>
      </c>
      <c r="D1088" s="781" t="s">
        <v>7</v>
      </c>
      <c r="E1088" s="782" t="s">
        <v>803</v>
      </c>
      <c r="F1088" s="782" t="s">
        <v>803</v>
      </c>
      <c r="G1088" s="782" t="s">
        <v>510</v>
      </c>
    </row>
    <row r="1089" spans="2:7">
      <c r="B1089" s="783"/>
      <c r="C1089" s="783"/>
      <c r="D1089" s="784"/>
      <c r="E1089" s="782" t="s">
        <v>805</v>
      </c>
      <c r="F1089" s="782" t="s">
        <v>10</v>
      </c>
      <c r="G1089" s="782" t="s">
        <v>11</v>
      </c>
    </row>
    <row r="1090" spans="2:7">
      <c r="B1090" s="818" t="s">
        <v>1309</v>
      </c>
      <c r="C1090" s="818" t="s">
        <v>61</v>
      </c>
      <c r="D1090" s="785" t="s">
        <v>1310</v>
      </c>
      <c r="E1090" s="788">
        <f>F1090-4</f>
        <v>44439</v>
      </c>
      <c r="F1090" s="788">
        <v>44443</v>
      </c>
      <c r="G1090" s="788">
        <f>F1090+17</f>
        <v>44460</v>
      </c>
    </row>
    <row r="1091" spans="2:7">
      <c r="B1091" s="818" t="s">
        <v>1311</v>
      </c>
      <c r="C1091" s="818" t="s">
        <v>1312</v>
      </c>
      <c r="D1091" s="787"/>
      <c r="E1091" s="788">
        <f>F1091-4</f>
        <v>44446</v>
      </c>
      <c r="F1091" s="788">
        <v>44450</v>
      </c>
      <c r="G1091" s="788">
        <f>F1091+17</f>
        <v>44467</v>
      </c>
    </row>
    <row r="1092" spans="2:7">
      <c r="B1092" s="818" t="s">
        <v>552</v>
      </c>
      <c r="C1092" s="818"/>
      <c r="D1092" s="787"/>
      <c r="E1092" s="788" t="s">
        <v>209</v>
      </c>
      <c r="F1092" s="788"/>
      <c r="G1092" s="788">
        <f>F1092+17</f>
        <v>17</v>
      </c>
    </row>
    <row r="1093" spans="2:7">
      <c r="B1093" s="818" t="s">
        <v>1313</v>
      </c>
      <c r="C1093" s="818" t="s">
        <v>1314</v>
      </c>
      <c r="D1093" s="787"/>
      <c r="E1093" s="788">
        <f>F1093-4</f>
        <v>44460</v>
      </c>
      <c r="F1093" s="788">
        <v>44464</v>
      </c>
      <c r="G1093" s="788">
        <f>F1093+17</f>
        <v>44481</v>
      </c>
    </row>
    <row r="1094" spans="2:7">
      <c r="B1094" s="818"/>
      <c r="C1094" s="818"/>
      <c r="D1094" s="791"/>
      <c r="E1094" s="788">
        <f>F1094-4</f>
        <v>44474</v>
      </c>
      <c r="F1094" s="788">
        <v>44478</v>
      </c>
      <c r="G1094" s="788">
        <f>F1094+17</f>
        <v>44495</v>
      </c>
    </row>
    <row r="1095" spans="2:3">
      <c r="B1095" s="766"/>
      <c r="C1095" s="766"/>
    </row>
    <row r="1096" spans="2:7">
      <c r="B1096" s="780" t="s">
        <v>5</v>
      </c>
      <c r="C1096" s="780" t="s">
        <v>6</v>
      </c>
      <c r="D1096" s="781" t="s">
        <v>7</v>
      </c>
      <c r="E1096" s="782" t="s">
        <v>803</v>
      </c>
      <c r="F1096" s="782" t="s">
        <v>803</v>
      </c>
      <c r="G1096" s="782" t="s">
        <v>510</v>
      </c>
    </row>
    <row r="1097" spans="2:7">
      <c r="B1097" s="783"/>
      <c r="C1097" s="783"/>
      <c r="D1097" s="784"/>
      <c r="E1097" s="782" t="s">
        <v>805</v>
      </c>
      <c r="F1097" s="782" t="s">
        <v>10</v>
      </c>
      <c r="G1097" s="782" t="s">
        <v>11</v>
      </c>
    </row>
    <row r="1098" ht="16.5" customHeight="1" spans="2:7">
      <c r="B1098" s="818" t="s">
        <v>1325</v>
      </c>
      <c r="C1098" s="818" t="s">
        <v>1326</v>
      </c>
      <c r="D1098" s="785" t="s">
        <v>1327</v>
      </c>
      <c r="E1098" s="788">
        <f>F1098-3</f>
        <v>44440</v>
      </c>
      <c r="F1098" s="788">
        <v>44443</v>
      </c>
      <c r="G1098" s="788">
        <f>F1098+16</f>
        <v>44459</v>
      </c>
    </row>
    <row r="1099" spans="2:7">
      <c r="B1099" s="818" t="s">
        <v>1328</v>
      </c>
      <c r="C1099" s="818" t="s">
        <v>1329</v>
      </c>
      <c r="D1099" s="787"/>
      <c r="E1099" s="788">
        <f t="shared" ref="E1099:F1102" si="92">E1098+7</f>
        <v>44447</v>
      </c>
      <c r="F1099" s="788">
        <f t="shared" si="92"/>
        <v>44450</v>
      </c>
      <c r="G1099" s="788">
        <f>F1099+20</f>
        <v>44470</v>
      </c>
    </row>
    <row r="1100" spans="2:7">
      <c r="B1100" s="818" t="s">
        <v>1330</v>
      </c>
      <c r="C1100" s="818" t="s">
        <v>1331</v>
      </c>
      <c r="D1100" s="787"/>
      <c r="E1100" s="788">
        <f t="shared" si="92"/>
        <v>44454</v>
      </c>
      <c r="F1100" s="788">
        <f t="shared" si="92"/>
        <v>44457</v>
      </c>
      <c r="G1100" s="788">
        <f>F1100+20</f>
        <v>44477</v>
      </c>
    </row>
    <row r="1101" spans="2:7">
      <c r="B1101" s="818" t="s">
        <v>1332</v>
      </c>
      <c r="C1101" s="818" t="s">
        <v>1333</v>
      </c>
      <c r="D1101" s="787"/>
      <c r="E1101" s="788">
        <f t="shared" si="92"/>
        <v>44461</v>
      </c>
      <c r="F1101" s="788">
        <f t="shared" si="92"/>
        <v>44464</v>
      </c>
      <c r="G1101" s="788">
        <f>F1101+20</f>
        <v>44484</v>
      </c>
    </row>
    <row r="1102" spans="2:7">
      <c r="B1102" s="818"/>
      <c r="C1102" s="818"/>
      <c r="D1102" s="791"/>
      <c r="E1102" s="788">
        <f t="shared" si="92"/>
        <v>44468</v>
      </c>
      <c r="F1102" s="788">
        <f t="shared" si="92"/>
        <v>44471</v>
      </c>
      <c r="G1102" s="788">
        <f>F1102+20</f>
        <v>44491</v>
      </c>
    </row>
    <row r="1103" spans="2:7">
      <c r="B1103" s="766"/>
      <c r="C1103" s="766"/>
      <c r="F1103" s="792"/>
      <c r="G1103" s="792"/>
    </row>
    <row r="1104" spans="1:8">
      <c r="A1104" s="765" t="s">
        <v>1334</v>
      </c>
      <c r="B1104" s="766"/>
      <c r="C1104" s="766"/>
      <c r="F1104" s="765"/>
      <c r="G1104" s="765"/>
      <c r="H1104" s="778"/>
    </row>
    <row r="1105" spans="2:8">
      <c r="B1105" s="780" t="s">
        <v>5</v>
      </c>
      <c r="C1105" s="780" t="s">
        <v>6</v>
      </c>
      <c r="D1105" s="781" t="s">
        <v>7</v>
      </c>
      <c r="E1105" s="782" t="s">
        <v>803</v>
      </c>
      <c r="F1105" s="782" t="s">
        <v>803</v>
      </c>
      <c r="G1105" s="782" t="s">
        <v>1335</v>
      </c>
      <c r="H1105" s="782" t="s">
        <v>1336</v>
      </c>
    </row>
    <row r="1106" spans="2:8">
      <c r="B1106" s="783"/>
      <c r="C1106" s="783"/>
      <c r="D1106" s="784"/>
      <c r="E1106" s="782" t="s">
        <v>805</v>
      </c>
      <c r="F1106" s="782" t="s">
        <v>10</v>
      </c>
      <c r="G1106" s="782" t="s">
        <v>11</v>
      </c>
      <c r="H1106" s="782" t="s">
        <v>11</v>
      </c>
    </row>
    <row r="1107" spans="2:8">
      <c r="B1107" s="818" t="s">
        <v>1337</v>
      </c>
      <c r="C1107" s="818" t="s">
        <v>1338</v>
      </c>
      <c r="D1107" s="791" t="s">
        <v>1339</v>
      </c>
      <c r="E1107" s="788">
        <f>F1107-3</f>
        <v>44442</v>
      </c>
      <c r="F1107" s="788">
        <v>44445</v>
      </c>
      <c r="G1107" s="788">
        <f>F1107+9</f>
        <v>44454</v>
      </c>
      <c r="H1107" s="782" t="s">
        <v>1340</v>
      </c>
    </row>
    <row r="1108" spans="2:8">
      <c r="B1108" s="818" t="s">
        <v>1341</v>
      </c>
      <c r="C1108" s="818" t="s">
        <v>955</v>
      </c>
      <c r="D1108" s="791"/>
      <c r="E1108" s="788">
        <f>E1107+7</f>
        <v>44449</v>
      </c>
      <c r="F1108" s="788">
        <v>44452</v>
      </c>
      <c r="G1108" s="788">
        <f>G1107+7</f>
        <v>44461</v>
      </c>
      <c r="H1108" s="782" t="s">
        <v>1340</v>
      </c>
    </row>
    <row r="1109" spans="2:8">
      <c r="B1109" s="818" t="s">
        <v>1342</v>
      </c>
      <c r="C1109" s="818" t="s">
        <v>1343</v>
      </c>
      <c r="D1109" s="791"/>
      <c r="E1109" s="788">
        <f>E1108+7</f>
        <v>44456</v>
      </c>
      <c r="F1109" s="788">
        <v>44459</v>
      </c>
      <c r="G1109" s="788">
        <f>G1108+7</f>
        <v>44468</v>
      </c>
      <c r="H1109" s="782" t="s">
        <v>1340</v>
      </c>
    </row>
    <row r="1110" spans="2:8">
      <c r="B1110" s="818" t="s">
        <v>1344</v>
      </c>
      <c r="C1110" s="818" t="s">
        <v>1345</v>
      </c>
      <c r="D1110" s="791"/>
      <c r="E1110" s="788">
        <f>E1109+7</f>
        <v>44463</v>
      </c>
      <c r="F1110" s="788">
        <v>44466</v>
      </c>
      <c r="G1110" s="788">
        <f>G1109+7</f>
        <v>44475</v>
      </c>
      <c r="H1110" s="782" t="s">
        <v>1340</v>
      </c>
    </row>
    <row r="1111" spans="2:8">
      <c r="B1111" s="818"/>
      <c r="C1111" s="818"/>
      <c r="D1111" s="791"/>
      <c r="E1111" s="788">
        <f>E1110+7</f>
        <v>44470</v>
      </c>
      <c r="F1111" s="788">
        <v>44467</v>
      </c>
      <c r="G1111" s="788">
        <f>G1110+7</f>
        <v>44482</v>
      </c>
      <c r="H1111" s="782" t="s">
        <v>1340</v>
      </c>
    </row>
    <row r="1112" spans="2:7">
      <c r="B1112" s="798"/>
      <c r="C1112" s="798"/>
      <c r="D1112" s="799"/>
      <c r="E1112" s="792"/>
      <c r="F1112" s="792"/>
      <c r="G1112" s="792"/>
    </row>
    <row r="1113" spans="1:7">
      <c r="A1113" s="765" t="s">
        <v>1346</v>
      </c>
      <c r="B1113" s="765"/>
      <c r="C1113" s="777"/>
      <c r="D1113" s="765"/>
      <c r="E1113" s="765"/>
      <c r="F1113" s="765"/>
      <c r="G1113" s="778"/>
    </row>
    <row r="1114" spans="1:7">
      <c r="A1114" s="765"/>
      <c r="B1114" s="780" t="s">
        <v>5</v>
      </c>
      <c r="C1114" s="780" t="s">
        <v>6</v>
      </c>
      <c r="D1114" s="781" t="s">
        <v>7</v>
      </c>
      <c r="E1114" s="782" t="s">
        <v>803</v>
      </c>
      <c r="F1114" s="782" t="s">
        <v>803</v>
      </c>
      <c r="G1114" s="782" t="s">
        <v>1347</v>
      </c>
    </row>
    <row r="1115" spans="1:7">
      <c r="A1115" s="765"/>
      <c r="B1115" s="783"/>
      <c r="C1115" s="783"/>
      <c r="D1115" s="784"/>
      <c r="E1115" s="782" t="s">
        <v>805</v>
      </c>
      <c r="F1115" s="782" t="s">
        <v>10</v>
      </c>
      <c r="G1115" s="782" t="s">
        <v>11</v>
      </c>
    </row>
    <row r="1116" ht="16.5" customHeight="1" spans="1:7">
      <c r="A1116" s="765"/>
      <c r="B1116" s="783" t="s">
        <v>893</v>
      </c>
      <c r="C1116" s="783"/>
      <c r="D1116" s="810" t="s">
        <v>1348</v>
      </c>
      <c r="E1116" s="788">
        <f>F1116-4</f>
        <v>44435</v>
      </c>
      <c r="F1116" s="788">
        <v>44439</v>
      </c>
      <c r="G1116" s="788">
        <f>F1116+17</f>
        <v>44456</v>
      </c>
    </row>
    <row r="1117" spans="1:7">
      <c r="A1117" s="765"/>
      <c r="B1117" s="783" t="s">
        <v>1349</v>
      </c>
      <c r="C1117" s="783" t="s">
        <v>522</v>
      </c>
      <c r="D1117" s="811"/>
      <c r="E1117" s="788">
        <f>E1116+7</f>
        <v>44442</v>
      </c>
      <c r="F1117" s="788">
        <v>44446</v>
      </c>
      <c r="G1117" s="788">
        <f>G1116+7</f>
        <v>44463</v>
      </c>
    </row>
    <row r="1118" spans="1:7">
      <c r="A1118" s="765"/>
      <c r="B1118" s="783" t="s">
        <v>1350</v>
      </c>
      <c r="C1118" s="783" t="s">
        <v>321</v>
      </c>
      <c r="D1118" s="811"/>
      <c r="E1118" s="788">
        <f>E1117+7</f>
        <v>44449</v>
      </c>
      <c r="F1118" s="788">
        <v>44453</v>
      </c>
      <c r="G1118" s="788">
        <f>G1117+7</f>
        <v>44470</v>
      </c>
    </row>
    <row r="1119" spans="1:7">
      <c r="A1119" s="765"/>
      <c r="B1119" s="783" t="s">
        <v>1351</v>
      </c>
      <c r="C1119" s="783" t="s">
        <v>1352</v>
      </c>
      <c r="D1119" s="811"/>
      <c r="E1119" s="788">
        <f>E1118+7</f>
        <v>44456</v>
      </c>
      <c r="F1119" s="788">
        <v>44460</v>
      </c>
      <c r="G1119" s="788">
        <f>G1118+7</f>
        <v>44477</v>
      </c>
    </row>
    <row r="1120" spans="1:7">
      <c r="A1120" s="765"/>
      <c r="B1120" s="783" t="s">
        <v>1353</v>
      </c>
      <c r="C1120" s="783" t="s">
        <v>1354</v>
      </c>
      <c r="D1120" s="811"/>
      <c r="E1120" s="788">
        <f>E1119+7</f>
        <v>44463</v>
      </c>
      <c r="F1120" s="788">
        <v>44467</v>
      </c>
      <c r="G1120" s="788">
        <f>G1119+7</f>
        <v>44484</v>
      </c>
    </row>
    <row r="1121" spans="1:7">
      <c r="A1121" s="765"/>
      <c r="B1121" s="783" t="s">
        <v>1355</v>
      </c>
      <c r="C1121" s="783" t="s">
        <v>864</v>
      </c>
      <c r="D1121" s="812"/>
      <c r="E1121" s="788">
        <f>E1120+7</f>
        <v>44470</v>
      </c>
      <c r="F1121" s="788">
        <v>44474</v>
      </c>
      <c r="G1121" s="788">
        <f>G1120+7</f>
        <v>44491</v>
      </c>
    </row>
    <row r="1122" spans="1:7">
      <c r="A1122" s="765"/>
      <c r="B1122" s="813"/>
      <c r="C1122" s="798"/>
      <c r="D1122" s="799"/>
      <c r="E1122" s="792"/>
      <c r="F1122" s="792"/>
      <c r="G1122" s="792"/>
    </row>
    <row r="1123" spans="1:7">
      <c r="A1123" s="765"/>
      <c r="B1123" s="765"/>
      <c r="C1123" s="777"/>
      <c r="D1123" s="765"/>
      <c r="E1123" s="765"/>
      <c r="F1123" s="765"/>
      <c r="G1123" s="778"/>
    </row>
    <row r="1124" spans="1:7">
      <c r="A1124" s="765"/>
      <c r="B1124" s="780" t="s">
        <v>5</v>
      </c>
      <c r="C1124" s="780" t="s">
        <v>6</v>
      </c>
      <c r="D1124" s="781" t="s">
        <v>7</v>
      </c>
      <c r="E1124" s="782" t="s">
        <v>803</v>
      </c>
      <c r="F1124" s="782" t="s">
        <v>803</v>
      </c>
      <c r="G1124" s="782" t="s">
        <v>1347</v>
      </c>
    </row>
    <row r="1125" spans="1:7">
      <c r="A1125" s="765"/>
      <c r="B1125" s="783"/>
      <c r="C1125" s="783"/>
      <c r="D1125" s="784"/>
      <c r="E1125" s="782" t="s">
        <v>805</v>
      </c>
      <c r="F1125" s="782" t="s">
        <v>10</v>
      </c>
      <c r="G1125" s="782" t="s">
        <v>11</v>
      </c>
    </row>
    <row r="1126" ht="16.5" customHeight="1" spans="1:7">
      <c r="A1126" s="765"/>
      <c r="B1126" s="783" t="s">
        <v>231</v>
      </c>
      <c r="C1126" s="783" t="s">
        <v>232</v>
      </c>
      <c r="D1126" s="791" t="s">
        <v>1356</v>
      </c>
      <c r="E1126" s="788">
        <f t="shared" ref="E1126:E1131" si="93">F1126-4</f>
        <v>44436</v>
      </c>
      <c r="F1126" s="788">
        <v>44440</v>
      </c>
      <c r="G1126" s="788">
        <f t="shared" ref="G1126:G1131" si="94">F1126+15</f>
        <v>44455</v>
      </c>
    </row>
    <row r="1127" ht="16.5" customHeight="1" spans="1:7">
      <c r="A1127" s="765"/>
      <c r="B1127" s="783" t="s">
        <v>234</v>
      </c>
      <c r="C1127" s="783" t="s">
        <v>52</v>
      </c>
      <c r="D1127" s="791"/>
      <c r="E1127" s="788">
        <f t="shared" si="93"/>
        <v>44443</v>
      </c>
      <c r="F1127" s="788">
        <v>44447</v>
      </c>
      <c r="G1127" s="788">
        <f t="shared" si="94"/>
        <v>44462</v>
      </c>
    </row>
    <row r="1128" ht="16.5" customHeight="1" spans="1:7">
      <c r="A1128" s="765"/>
      <c r="B1128" s="783" t="s">
        <v>1357</v>
      </c>
      <c r="C1128" s="783" t="s">
        <v>236</v>
      </c>
      <c r="D1128" s="791"/>
      <c r="E1128" s="788">
        <f t="shared" si="93"/>
        <v>44450</v>
      </c>
      <c r="F1128" s="788">
        <v>44454</v>
      </c>
      <c r="G1128" s="788">
        <f t="shared" si="94"/>
        <v>44469</v>
      </c>
    </row>
    <row r="1129" spans="1:7">
      <c r="A1129" s="765"/>
      <c r="B1129" s="783" t="s">
        <v>237</v>
      </c>
      <c r="C1129" s="783" t="s">
        <v>238</v>
      </c>
      <c r="D1129" s="791"/>
      <c r="E1129" s="788">
        <f t="shared" si="93"/>
        <v>44457</v>
      </c>
      <c r="F1129" s="788">
        <v>44461</v>
      </c>
      <c r="G1129" s="788">
        <f t="shared" si="94"/>
        <v>44476</v>
      </c>
    </row>
    <row r="1130" spans="1:7">
      <c r="A1130" s="765"/>
      <c r="B1130" s="783" t="s">
        <v>1358</v>
      </c>
      <c r="C1130" s="783" t="s">
        <v>1359</v>
      </c>
      <c r="D1130" s="791"/>
      <c r="E1130" s="788">
        <f t="shared" si="93"/>
        <v>44464</v>
      </c>
      <c r="F1130" s="788">
        <v>44468</v>
      </c>
      <c r="G1130" s="788">
        <f t="shared" si="94"/>
        <v>44483</v>
      </c>
    </row>
    <row r="1131" spans="1:7">
      <c r="A1131" s="765"/>
      <c r="B1131" s="783" t="s">
        <v>231</v>
      </c>
      <c r="C1131" s="783" t="s">
        <v>1360</v>
      </c>
      <c r="D1131" s="791"/>
      <c r="E1131" s="788">
        <f t="shared" si="93"/>
        <v>44471</v>
      </c>
      <c r="F1131" s="788">
        <v>44475</v>
      </c>
      <c r="G1131" s="788">
        <f t="shared" si="94"/>
        <v>44490</v>
      </c>
    </row>
    <row r="1132" spans="1:7">
      <c r="A1132" s="765"/>
      <c r="B1132" s="765"/>
      <c r="C1132" s="777"/>
      <c r="D1132" s="765"/>
      <c r="E1132" s="765"/>
      <c r="F1132" s="765"/>
      <c r="G1132" s="778"/>
    </row>
    <row r="1133" spans="2:8">
      <c r="B1133" s="766"/>
      <c r="C1133" s="766"/>
      <c r="E1133" s="792"/>
      <c r="F1133" s="860"/>
      <c r="G1133" s="792"/>
      <c r="H1133" s="849"/>
    </row>
    <row r="1134" spans="1:10">
      <c r="A1134" s="800" t="s">
        <v>545</v>
      </c>
      <c r="B1134" s="801"/>
      <c r="C1134" s="801"/>
      <c r="D1134" s="800"/>
      <c r="E1134" s="800"/>
      <c r="F1134" s="800"/>
      <c r="G1134" s="800"/>
      <c r="H1134" s="800"/>
      <c r="I1134" s="764"/>
      <c r="J1134" s="764"/>
    </row>
    <row r="1135" spans="1:8">
      <c r="A1135" s="765" t="s">
        <v>546</v>
      </c>
      <c r="B1135" s="777"/>
      <c r="C1135" s="856"/>
      <c r="D1135" s="777"/>
      <c r="E1135" s="777"/>
      <c r="F1135" s="765"/>
      <c r="G1135" s="800"/>
      <c r="H1135" s="778"/>
    </row>
    <row r="1136" spans="2:7">
      <c r="B1136" s="780" t="s">
        <v>5</v>
      </c>
      <c r="C1136" s="780" t="s">
        <v>6</v>
      </c>
      <c r="D1136" s="781" t="s">
        <v>7</v>
      </c>
      <c r="E1136" s="782" t="s">
        <v>803</v>
      </c>
      <c r="F1136" s="782" t="s">
        <v>803</v>
      </c>
      <c r="G1136" s="861" t="s">
        <v>1361</v>
      </c>
    </row>
    <row r="1137" spans="2:7">
      <c r="B1137" s="783"/>
      <c r="C1137" s="783"/>
      <c r="D1137" s="784"/>
      <c r="E1137" s="782" t="s">
        <v>805</v>
      </c>
      <c r="F1137" s="782" t="s">
        <v>10</v>
      </c>
      <c r="G1137" s="861" t="s">
        <v>11</v>
      </c>
    </row>
    <row r="1138" spans="2:7">
      <c r="B1138" s="783"/>
      <c r="C1138" s="783"/>
      <c r="D1138" s="810" t="s">
        <v>1362</v>
      </c>
      <c r="E1138" s="786">
        <f t="shared" ref="E1138:E1143" si="95">F1138-4</f>
        <v>44434</v>
      </c>
      <c r="F1138" s="786">
        <v>44438</v>
      </c>
      <c r="G1138" s="786">
        <f t="shared" ref="G1138:G1143" si="96">F1138+16</f>
        <v>44454</v>
      </c>
    </row>
    <row r="1139" spans="2:7">
      <c r="B1139" s="783" t="s">
        <v>543</v>
      </c>
      <c r="C1139" s="783" t="s">
        <v>1363</v>
      </c>
      <c r="D1139" s="811"/>
      <c r="E1139" s="788">
        <f t="shared" si="95"/>
        <v>44441</v>
      </c>
      <c r="F1139" s="788">
        <v>44445</v>
      </c>
      <c r="G1139" s="788">
        <f t="shared" si="96"/>
        <v>44461</v>
      </c>
    </row>
    <row r="1140" spans="2:7">
      <c r="B1140" s="783" t="s">
        <v>893</v>
      </c>
      <c r="C1140" s="783"/>
      <c r="D1140" s="811"/>
      <c r="E1140" s="788">
        <f t="shared" si="95"/>
        <v>44448</v>
      </c>
      <c r="F1140" s="788">
        <v>44452</v>
      </c>
      <c r="G1140" s="788">
        <f t="shared" si="96"/>
        <v>44468</v>
      </c>
    </row>
    <row r="1141" spans="2:7">
      <c r="B1141" s="783" t="s">
        <v>893</v>
      </c>
      <c r="C1141" s="783"/>
      <c r="D1141" s="811"/>
      <c r="E1141" s="788">
        <f t="shared" si="95"/>
        <v>44455</v>
      </c>
      <c r="F1141" s="788">
        <v>44459</v>
      </c>
      <c r="G1141" s="788">
        <f t="shared" si="96"/>
        <v>44475</v>
      </c>
    </row>
    <row r="1142" spans="2:7">
      <c r="B1142" s="783" t="s">
        <v>893</v>
      </c>
      <c r="C1142" s="783"/>
      <c r="D1142" s="811"/>
      <c r="E1142" s="788">
        <f t="shared" si="95"/>
        <v>44462</v>
      </c>
      <c r="F1142" s="788">
        <v>44466</v>
      </c>
      <c r="G1142" s="788">
        <f t="shared" si="96"/>
        <v>44482</v>
      </c>
    </row>
    <row r="1143" spans="2:7">
      <c r="B1143" s="783" t="s">
        <v>893</v>
      </c>
      <c r="C1143" s="783"/>
      <c r="D1143" s="812"/>
      <c r="E1143" s="788">
        <f t="shared" si="95"/>
        <v>44469</v>
      </c>
      <c r="F1143" s="788">
        <v>44473</v>
      </c>
      <c r="G1143" s="788">
        <f t="shared" si="96"/>
        <v>44489</v>
      </c>
    </row>
    <row r="1144" spans="2:7">
      <c r="B1144" s="850"/>
      <c r="C1144" s="844"/>
      <c r="D1144" s="799"/>
      <c r="E1144" s="792"/>
      <c r="F1144" s="792"/>
      <c r="G1144" s="792"/>
    </row>
    <row r="1146" spans="2:7">
      <c r="B1146" s="780" t="s">
        <v>5</v>
      </c>
      <c r="C1146" s="780" t="s">
        <v>6</v>
      </c>
      <c r="D1146" s="781" t="s">
        <v>7</v>
      </c>
      <c r="E1146" s="782" t="s">
        <v>803</v>
      </c>
      <c r="F1146" s="782" t="s">
        <v>803</v>
      </c>
      <c r="G1146" s="861" t="s">
        <v>1361</v>
      </c>
    </row>
    <row r="1147" spans="2:7">
      <c r="B1147" s="783"/>
      <c r="C1147" s="783"/>
      <c r="D1147" s="784"/>
      <c r="E1147" s="782" t="s">
        <v>805</v>
      </c>
      <c r="F1147" s="782" t="s">
        <v>10</v>
      </c>
      <c r="G1147" s="782" t="s">
        <v>11</v>
      </c>
    </row>
    <row r="1148" spans="2:7">
      <c r="B1148" s="783" t="s">
        <v>1364</v>
      </c>
      <c r="C1148" s="783"/>
      <c r="D1148" s="810" t="s">
        <v>1365</v>
      </c>
      <c r="E1148" s="788">
        <f>F1148-4</f>
        <v>44439</v>
      </c>
      <c r="F1148" s="788">
        <v>44443</v>
      </c>
      <c r="G1148" s="788">
        <f>F1148+18</f>
        <v>44461</v>
      </c>
    </row>
    <row r="1149" spans="2:7">
      <c r="B1149" s="783" t="s">
        <v>550</v>
      </c>
      <c r="C1149" s="783"/>
      <c r="D1149" s="811"/>
      <c r="E1149" s="788">
        <f>F1149-4</f>
        <v>44446</v>
      </c>
      <c r="F1149" s="788">
        <v>44450</v>
      </c>
      <c r="G1149" s="788">
        <f>F1149+18</f>
        <v>44468</v>
      </c>
    </row>
    <row r="1150" spans="2:7">
      <c r="B1150" s="783"/>
      <c r="C1150" s="783"/>
      <c r="D1150" s="811"/>
      <c r="E1150" s="788">
        <f>F1150-4</f>
        <v>44453</v>
      </c>
      <c r="F1150" s="788">
        <v>44457</v>
      </c>
      <c r="G1150" s="788">
        <f>F1150+18</f>
        <v>44475</v>
      </c>
    </row>
    <row r="1151" spans="2:7">
      <c r="B1151" s="783" t="s">
        <v>553</v>
      </c>
      <c r="C1151" s="783"/>
      <c r="D1151" s="811"/>
      <c r="E1151" s="788">
        <f>F1151-4</f>
        <v>44460</v>
      </c>
      <c r="F1151" s="788">
        <v>44464</v>
      </c>
      <c r="G1151" s="788">
        <f>F1151+18</f>
        <v>44482</v>
      </c>
    </row>
    <row r="1152" spans="2:7">
      <c r="B1152" s="783" t="s">
        <v>554</v>
      </c>
      <c r="C1152" s="783"/>
      <c r="D1152" s="812"/>
      <c r="E1152" s="788">
        <f>F1152-4</f>
        <v>44467</v>
      </c>
      <c r="F1152" s="788">
        <v>44471</v>
      </c>
      <c r="G1152" s="788">
        <f>F1152+18</f>
        <v>44489</v>
      </c>
    </row>
    <row r="1153" spans="2:3">
      <c r="B1153" s="862"/>
      <c r="C1153" s="863"/>
    </row>
    <row r="1154" spans="1:8">
      <c r="A1154" s="765" t="s">
        <v>1366</v>
      </c>
      <c r="B1154" s="856"/>
      <c r="C1154" s="856"/>
      <c r="D1154" s="777"/>
      <c r="E1154" s="777"/>
      <c r="F1154" s="765"/>
      <c r="G1154" s="800"/>
      <c r="H1154" s="778"/>
    </row>
    <row r="1155" spans="1:7">
      <c r="A1155" s="765"/>
      <c r="B1155" s="780" t="s">
        <v>5</v>
      </c>
      <c r="C1155" s="780" t="s">
        <v>6</v>
      </c>
      <c r="D1155" s="781" t="s">
        <v>7</v>
      </c>
      <c r="E1155" s="782" t="s">
        <v>803</v>
      </c>
      <c r="F1155" s="782" t="s">
        <v>803</v>
      </c>
      <c r="G1155" s="782" t="s">
        <v>1366</v>
      </c>
    </row>
    <row r="1156" spans="1:7">
      <c r="A1156" s="765"/>
      <c r="B1156" s="783"/>
      <c r="C1156" s="783"/>
      <c r="D1156" s="784"/>
      <c r="E1156" s="782" t="s">
        <v>805</v>
      </c>
      <c r="F1156" s="782" t="s">
        <v>10</v>
      </c>
      <c r="G1156" s="782" t="s">
        <v>11</v>
      </c>
    </row>
    <row r="1157" spans="1:7">
      <c r="A1157" s="765"/>
      <c r="B1157" s="783" t="s">
        <v>1367</v>
      </c>
      <c r="C1157" s="783" t="s">
        <v>1368</v>
      </c>
      <c r="D1157" s="785" t="s">
        <v>1369</v>
      </c>
      <c r="E1157" s="788">
        <f t="shared" ref="E1157:E1162" si="97">F1157-4</f>
        <v>44435</v>
      </c>
      <c r="F1157" s="788">
        <v>44439</v>
      </c>
      <c r="G1157" s="788">
        <f t="shared" ref="G1157:G1162" si="98">F1157+20</f>
        <v>44459</v>
      </c>
    </row>
    <row r="1158" spans="1:7">
      <c r="A1158" s="765"/>
      <c r="B1158" s="783"/>
      <c r="C1158" s="783"/>
      <c r="D1158" s="787"/>
      <c r="E1158" s="788">
        <f t="shared" si="97"/>
        <v>44442</v>
      </c>
      <c r="F1158" s="788">
        <v>44446</v>
      </c>
      <c r="G1158" s="788">
        <f t="shared" si="98"/>
        <v>44466</v>
      </c>
    </row>
    <row r="1159" spans="1:7">
      <c r="A1159" s="765"/>
      <c r="B1159" s="783"/>
      <c r="C1159" s="783"/>
      <c r="D1159" s="787"/>
      <c r="E1159" s="788">
        <f t="shared" si="97"/>
        <v>44449</v>
      </c>
      <c r="F1159" s="788">
        <v>44453</v>
      </c>
      <c r="G1159" s="788">
        <f t="shared" si="98"/>
        <v>44473</v>
      </c>
    </row>
    <row r="1160" spans="1:7">
      <c r="A1160" s="765"/>
      <c r="B1160" s="783" t="s">
        <v>893</v>
      </c>
      <c r="C1160" s="783"/>
      <c r="D1160" s="787"/>
      <c r="E1160" s="788">
        <f t="shared" si="97"/>
        <v>44456</v>
      </c>
      <c r="F1160" s="788">
        <v>44460</v>
      </c>
      <c r="G1160" s="788">
        <f t="shared" si="98"/>
        <v>44480</v>
      </c>
    </row>
    <row r="1161" spans="1:7">
      <c r="A1161" s="765"/>
      <c r="B1161" s="783" t="s">
        <v>893</v>
      </c>
      <c r="C1161" s="783"/>
      <c r="D1161" s="787"/>
      <c r="E1161" s="788">
        <f t="shared" si="97"/>
        <v>44463</v>
      </c>
      <c r="F1161" s="788">
        <v>44467</v>
      </c>
      <c r="G1161" s="788">
        <f t="shared" si="98"/>
        <v>44487</v>
      </c>
    </row>
    <row r="1162" spans="1:7">
      <c r="A1162" s="765"/>
      <c r="B1162" s="783" t="s">
        <v>1370</v>
      </c>
      <c r="C1162" s="783" t="s">
        <v>1371</v>
      </c>
      <c r="D1162" s="790"/>
      <c r="E1162" s="788">
        <f t="shared" si="97"/>
        <v>44470</v>
      </c>
      <c r="F1162" s="788">
        <v>44474</v>
      </c>
      <c r="G1162" s="788">
        <f t="shared" si="98"/>
        <v>44494</v>
      </c>
    </row>
    <row r="1163" spans="1:8">
      <c r="A1163" s="765"/>
      <c r="B1163" s="843"/>
      <c r="C1163" s="844"/>
      <c r="D1163" s="799"/>
      <c r="E1163" s="799"/>
      <c r="F1163" s="792"/>
      <c r="G1163" s="792"/>
      <c r="H1163" s="778"/>
    </row>
    <row r="1164" spans="1:8">
      <c r="A1164" s="765" t="s">
        <v>559</v>
      </c>
      <c r="B1164" s="856"/>
      <c r="C1164" s="856"/>
      <c r="D1164" s="777"/>
      <c r="E1164" s="777"/>
      <c r="F1164" s="765"/>
      <c r="G1164" s="800"/>
      <c r="H1164" s="778"/>
    </row>
    <row r="1165" spans="1:8">
      <c r="A1165" s="765"/>
      <c r="B1165" s="780" t="s">
        <v>5</v>
      </c>
      <c r="C1165" s="780" t="s">
        <v>6</v>
      </c>
      <c r="D1165" s="781" t="s">
        <v>7</v>
      </c>
      <c r="E1165" s="782" t="s">
        <v>803</v>
      </c>
      <c r="F1165" s="782" t="s">
        <v>803</v>
      </c>
      <c r="G1165" s="782" t="s">
        <v>1372</v>
      </c>
      <c r="H1165" s="782" t="s">
        <v>559</v>
      </c>
    </row>
    <row r="1166" ht="16.5" customHeight="1" spans="1:8">
      <c r="A1166" s="765"/>
      <c r="B1166" s="783"/>
      <c r="C1166" s="783"/>
      <c r="D1166" s="784"/>
      <c r="E1166" s="782" t="s">
        <v>805</v>
      </c>
      <c r="F1166" s="782" t="s">
        <v>10</v>
      </c>
      <c r="G1166" s="782" t="s">
        <v>11</v>
      </c>
      <c r="H1166" s="782" t="s">
        <v>11</v>
      </c>
    </row>
    <row r="1167" ht="16.5" customHeight="1" spans="1:8">
      <c r="A1167" s="765"/>
      <c r="B1167" s="783"/>
      <c r="C1167" s="783"/>
      <c r="D1167" s="810" t="s">
        <v>1362</v>
      </c>
      <c r="E1167" s="786">
        <f t="shared" ref="E1167:E1172" si="99">F1167-4</f>
        <v>44434</v>
      </c>
      <c r="F1167" s="786">
        <v>44438</v>
      </c>
      <c r="G1167" s="788">
        <f t="shared" ref="G1167:G1172" si="100">F1167+18</f>
        <v>44456</v>
      </c>
      <c r="H1167" s="788" t="s">
        <v>1373</v>
      </c>
    </row>
    <row r="1168" spans="1:8">
      <c r="A1168" s="765"/>
      <c r="B1168" s="783" t="s">
        <v>543</v>
      </c>
      <c r="C1168" s="783" t="s">
        <v>1363</v>
      </c>
      <c r="D1168" s="811"/>
      <c r="E1168" s="788">
        <f t="shared" si="99"/>
        <v>44441</v>
      </c>
      <c r="F1168" s="788">
        <v>44445</v>
      </c>
      <c r="G1168" s="788">
        <f t="shared" si="100"/>
        <v>44463</v>
      </c>
      <c r="H1168" s="864" t="s">
        <v>1373</v>
      </c>
    </row>
    <row r="1169" spans="1:8">
      <c r="A1169" s="765"/>
      <c r="B1169" s="783" t="s">
        <v>893</v>
      </c>
      <c r="C1169" s="783"/>
      <c r="D1169" s="811"/>
      <c r="E1169" s="788">
        <f t="shared" si="99"/>
        <v>44448</v>
      </c>
      <c r="F1169" s="788">
        <v>44452</v>
      </c>
      <c r="G1169" s="788">
        <f t="shared" si="100"/>
        <v>44470</v>
      </c>
      <c r="H1169" s="865" t="s">
        <v>1373</v>
      </c>
    </row>
    <row r="1170" spans="1:8">
      <c r="A1170" s="765"/>
      <c r="B1170" s="783" t="s">
        <v>893</v>
      </c>
      <c r="C1170" s="783"/>
      <c r="D1170" s="811"/>
      <c r="E1170" s="788">
        <f t="shared" si="99"/>
        <v>44455</v>
      </c>
      <c r="F1170" s="788">
        <v>44459</v>
      </c>
      <c r="G1170" s="788">
        <f t="shared" si="100"/>
        <v>44477</v>
      </c>
      <c r="H1170" s="865"/>
    </row>
    <row r="1171" spans="1:8">
      <c r="A1171" s="765"/>
      <c r="B1171" s="783" t="s">
        <v>893</v>
      </c>
      <c r="C1171" s="783"/>
      <c r="D1171" s="811"/>
      <c r="E1171" s="788">
        <f t="shared" si="99"/>
        <v>44462</v>
      </c>
      <c r="F1171" s="788">
        <v>44466</v>
      </c>
      <c r="G1171" s="788">
        <f t="shared" si="100"/>
        <v>44484</v>
      </c>
      <c r="H1171" s="865" t="s">
        <v>1373</v>
      </c>
    </row>
    <row r="1172" spans="1:8">
      <c r="A1172" s="765"/>
      <c r="B1172" s="783" t="s">
        <v>893</v>
      </c>
      <c r="C1172" s="783"/>
      <c r="D1172" s="812"/>
      <c r="E1172" s="788">
        <f t="shared" si="99"/>
        <v>44469</v>
      </c>
      <c r="F1172" s="788">
        <v>44473</v>
      </c>
      <c r="G1172" s="788">
        <f t="shared" si="100"/>
        <v>44491</v>
      </c>
      <c r="H1172" s="865" t="s">
        <v>1373</v>
      </c>
    </row>
    <row r="1173" spans="1:8">
      <c r="A1173" s="765"/>
      <c r="B1173" s="850"/>
      <c r="C1173" s="844"/>
      <c r="D1173" s="799"/>
      <c r="E1173" s="792"/>
      <c r="F1173" s="792"/>
      <c r="G1173" s="792"/>
      <c r="H1173" s="843"/>
    </row>
    <row r="1174" spans="1:1">
      <c r="A1174" s="765" t="s">
        <v>1374</v>
      </c>
    </row>
    <row r="1175" spans="2:9">
      <c r="B1175" s="780" t="s">
        <v>5</v>
      </c>
      <c r="C1175" s="780" t="s">
        <v>6</v>
      </c>
      <c r="D1175" s="781" t="s">
        <v>7</v>
      </c>
      <c r="E1175" s="782" t="s">
        <v>803</v>
      </c>
      <c r="F1175" s="782" t="s">
        <v>803</v>
      </c>
      <c r="G1175" s="782" t="s">
        <v>1374</v>
      </c>
      <c r="I1175" s="764"/>
    </row>
    <row r="1176" spans="2:7">
      <c r="B1176" s="783"/>
      <c r="C1176" s="783"/>
      <c r="D1176" s="784"/>
      <c r="E1176" s="782" t="s">
        <v>805</v>
      </c>
      <c r="F1176" s="782" t="s">
        <v>10</v>
      </c>
      <c r="G1176" s="782" t="s">
        <v>11</v>
      </c>
    </row>
    <row r="1177" ht="16.5" customHeight="1" spans="2:7">
      <c r="B1177" s="783" t="s">
        <v>1364</v>
      </c>
      <c r="C1177" s="783"/>
      <c r="D1177" s="810" t="s">
        <v>1365</v>
      </c>
      <c r="E1177" s="788">
        <f>F1177-4</f>
        <v>44439</v>
      </c>
      <c r="F1177" s="788">
        <v>44443</v>
      </c>
      <c r="G1177" s="788">
        <f>F1177+23</f>
        <v>44466</v>
      </c>
    </row>
    <row r="1178" spans="2:7">
      <c r="B1178" s="783" t="s">
        <v>550</v>
      </c>
      <c r="C1178" s="783"/>
      <c r="D1178" s="811"/>
      <c r="E1178" s="788">
        <f>F1178-4</f>
        <v>44446</v>
      </c>
      <c r="F1178" s="788">
        <v>44450</v>
      </c>
      <c r="G1178" s="788">
        <f>F1178+23</f>
        <v>44473</v>
      </c>
    </row>
    <row r="1179" spans="2:7">
      <c r="B1179" s="783"/>
      <c r="C1179" s="783"/>
      <c r="D1179" s="811"/>
      <c r="E1179" s="788">
        <f>F1179-4</f>
        <v>44453</v>
      </c>
      <c r="F1179" s="788">
        <v>44457</v>
      </c>
      <c r="G1179" s="788">
        <f>F1179+23</f>
        <v>44480</v>
      </c>
    </row>
    <row r="1180" spans="2:7">
      <c r="B1180" s="783" t="s">
        <v>553</v>
      </c>
      <c r="C1180" s="783"/>
      <c r="D1180" s="811"/>
      <c r="E1180" s="788">
        <f>F1180-4</f>
        <v>44460</v>
      </c>
      <c r="F1180" s="788">
        <v>44464</v>
      </c>
      <c r="G1180" s="788">
        <f>F1180+23</f>
        <v>44487</v>
      </c>
    </row>
    <row r="1181" spans="2:7">
      <c r="B1181" s="783" t="s">
        <v>554</v>
      </c>
      <c r="C1181" s="783"/>
      <c r="D1181" s="812"/>
      <c r="E1181" s="788">
        <f>F1181-4</f>
        <v>44467</v>
      </c>
      <c r="F1181" s="788">
        <v>44471</v>
      </c>
      <c r="G1181" s="788">
        <f>F1181+23</f>
        <v>44494</v>
      </c>
    </row>
    <row r="1182" spans="1:1">
      <c r="A1182" s="765" t="s">
        <v>1375</v>
      </c>
    </row>
    <row r="1183" spans="2:8">
      <c r="B1183" s="780" t="s">
        <v>5</v>
      </c>
      <c r="C1183" s="780" t="s">
        <v>6</v>
      </c>
      <c r="D1183" s="781" t="s">
        <v>7</v>
      </c>
      <c r="E1183" s="782" t="s">
        <v>803</v>
      </c>
      <c r="F1183" s="782" t="s">
        <v>803</v>
      </c>
      <c r="G1183" s="782" t="s">
        <v>1376</v>
      </c>
      <c r="H1183" s="782" t="s">
        <v>1375</v>
      </c>
    </row>
    <row r="1184" spans="2:8">
      <c r="B1184" s="783"/>
      <c r="C1184" s="783"/>
      <c r="D1184" s="784"/>
      <c r="E1184" s="782" t="s">
        <v>805</v>
      </c>
      <c r="F1184" s="782" t="s">
        <v>10</v>
      </c>
      <c r="G1184" s="782" t="s">
        <v>11</v>
      </c>
      <c r="H1184" s="782" t="s">
        <v>11</v>
      </c>
    </row>
    <row r="1185" ht="16.5" customHeight="1" spans="2:8">
      <c r="B1185" s="783"/>
      <c r="C1185" s="783"/>
      <c r="D1185" s="810" t="s">
        <v>1362</v>
      </c>
      <c r="E1185" s="786">
        <f t="shared" ref="E1185:E1190" si="101">F1185-4</f>
        <v>44434</v>
      </c>
      <c r="F1185" s="786">
        <v>44438</v>
      </c>
      <c r="G1185" s="788">
        <f t="shared" ref="G1185:G1190" si="102">F1185+23</f>
        <v>44461</v>
      </c>
      <c r="H1185" s="866" t="s">
        <v>1377</v>
      </c>
    </row>
    <row r="1186" spans="2:8">
      <c r="B1186" s="783" t="s">
        <v>543</v>
      </c>
      <c r="C1186" s="783" t="s">
        <v>1363</v>
      </c>
      <c r="D1186" s="811"/>
      <c r="E1186" s="788">
        <f t="shared" si="101"/>
        <v>44441</v>
      </c>
      <c r="F1186" s="788">
        <v>44445</v>
      </c>
      <c r="G1186" s="788">
        <f t="shared" si="102"/>
        <v>44468</v>
      </c>
      <c r="H1186" s="866" t="s">
        <v>1377</v>
      </c>
    </row>
    <row r="1187" spans="2:8">
      <c r="B1187" s="783" t="s">
        <v>893</v>
      </c>
      <c r="C1187" s="783"/>
      <c r="D1187" s="811"/>
      <c r="E1187" s="788">
        <f t="shared" si="101"/>
        <v>44448</v>
      </c>
      <c r="F1187" s="788">
        <v>44452</v>
      </c>
      <c r="G1187" s="788">
        <f t="shared" si="102"/>
        <v>44475</v>
      </c>
      <c r="H1187" s="866" t="s">
        <v>1377</v>
      </c>
    </row>
    <row r="1188" spans="2:8">
      <c r="B1188" s="783" t="s">
        <v>893</v>
      </c>
      <c r="C1188" s="783"/>
      <c r="D1188" s="811"/>
      <c r="E1188" s="788">
        <f t="shared" si="101"/>
        <v>44455</v>
      </c>
      <c r="F1188" s="788">
        <v>44459</v>
      </c>
      <c r="G1188" s="788">
        <f t="shared" si="102"/>
        <v>44482</v>
      </c>
      <c r="H1188" s="866" t="s">
        <v>1377</v>
      </c>
    </row>
    <row r="1189" spans="2:8">
      <c r="B1189" s="783" t="s">
        <v>893</v>
      </c>
      <c r="C1189" s="783"/>
      <c r="D1189" s="811"/>
      <c r="E1189" s="788">
        <f t="shared" si="101"/>
        <v>44462</v>
      </c>
      <c r="F1189" s="788">
        <v>44466</v>
      </c>
      <c r="G1189" s="788">
        <f t="shared" si="102"/>
        <v>44489</v>
      </c>
      <c r="H1189" s="866" t="s">
        <v>1377</v>
      </c>
    </row>
    <row r="1190" spans="2:8">
      <c r="B1190" s="783" t="s">
        <v>893</v>
      </c>
      <c r="C1190" s="783"/>
      <c r="D1190" s="812"/>
      <c r="E1190" s="788">
        <f t="shared" si="101"/>
        <v>44469</v>
      </c>
      <c r="F1190" s="788">
        <v>44473</v>
      </c>
      <c r="G1190" s="788">
        <f t="shared" si="102"/>
        <v>44496</v>
      </c>
      <c r="H1190" s="866" t="s">
        <v>1377</v>
      </c>
    </row>
    <row r="1191" spans="1:1">
      <c r="A1191" s="765" t="s">
        <v>562</v>
      </c>
    </row>
    <row r="1192" spans="2:7">
      <c r="B1192" s="780" t="s">
        <v>5</v>
      </c>
      <c r="C1192" s="780" t="s">
        <v>6</v>
      </c>
      <c r="D1192" s="781" t="s">
        <v>7</v>
      </c>
      <c r="E1192" s="782" t="s">
        <v>803</v>
      </c>
      <c r="F1192" s="782" t="s">
        <v>803</v>
      </c>
      <c r="G1192" s="861" t="s">
        <v>1378</v>
      </c>
    </row>
    <row r="1193" spans="2:7">
      <c r="B1193" s="783"/>
      <c r="C1193" s="783"/>
      <c r="D1193" s="784"/>
      <c r="E1193" s="782" t="s">
        <v>805</v>
      </c>
      <c r="F1193" s="782" t="s">
        <v>10</v>
      </c>
      <c r="G1193" s="782" t="s">
        <v>11</v>
      </c>
    </row>
    <row r="1194" spans="2:7">
      <c r="B1194" s="783" t="s">
        <v>1379</v>
      </c>
      <c r="C1194" s="783" t="s">
        <v>1380</v>
      </c>
      <c r="D1194" s="785" t="s">
        <v>1381</v>
      </c>
      <c r="E1194" s="788">
        <f>F1194-4</f>
        <v>44440</v>
      </c>
      <c r="F1194" s="788">
        <v>44444</v>
      </c>
      <c r="G1194" s="788">
        <f>F1194+22</f>
        <v>44466</v>
      </c>
    </row>
    <row r="1195" spans="2:7">
      <c r="B1195" s="783" t="s">
        <v>1382</v>
      </c>
      <c r="C1195" s="783" t="s">
        <v>1383</v>
      </c>
      <c r="D1195" s="787"/>
      <c r="E1195" s="788">
        <f>F1195-4</f>
        <v>44447</v>
      </c>
      <c r="F1195" s="788">
        <v>44451</v>
      </c>
      <c r="G1195" s="788">
        <f>F1195+22</f>
        <v>44473</v>
      </c>
    </row>
    <row r="1196" spans="2:7">
      <c r="B1196" s="783" t="s">
        <v>1384</v>
      </c>
      <c r="C1196" s="783" t="s">
        <v>1385</v>
      </c>
      <c r="D1196" s="787"/>
      <c r="E1196" s="788">
        <f>F1196-4</f>
        <v>44454</v>
      </c>
      <c r="F1196" s="788">
        <v>44458</v>
      </c>
      <c r="G1196" s="788">
        <f>F1196+22</f>
        <v>44480</v>
      </c>
    </row>
    <row r="1197" spans="2:7">
      <c r="B1197" s="783" t="s">
        <v>855</v>
      </c>
      <c r="C1197" s="783" t="s">
        <v>1386</v>
      </c>
      <c r="D1197" s="787"/>
      <c r="E1197" s="788">
        <f>F1197-4</f>
        <v>44461</v>
      </c>
      <c r="F1197" s="788">
        <v>44465</v>
      </c>
      <c r="G1197" s="788">
        <f>F1197+22</f>
        <v>44487</v>
      </c>
    </row>
    <row r="1198" spans="2:7">
      <c r="B1198" s="783"/>
      <c r="C1198" s="783"/>
      <c r="D1198" s="790"/>
      <c r="E1198" s="788">
        <f>F1198-4</f>
        <v>44468</v>
      </c>
      <c r="F1198" s="788">
        <f>F1197+7</f>
        <v>44472</v>
      </c>
      <c r="G1198" s="788">
        <f>F1198+22</f>
        <v>44494</v>
      </c>
    </row>
    <row r="1199" spans="2:7">
      <c r="B1199" s="843"/>
      <c r="C1199" s="843"/>
      <c r="D1199" s="847"/>
      <c r="E1199" s="792"/>
      <c r="F1199" s="792"/>
      <c r="G1199" s="792"/>
    </row>
    <row r="1200" spans="1:1">
      <c r="A1200" s="765" t="s">
        <v>561</v>
      </c>
    </row>
    <row r="1201" spans="2:10">
      <c r="B1201" s="780" t="s">
        <v>5</v>
      </c>
      <c r="C1201" s="780" t="s">
        <v>6</v>
      </c>
      <c r="D1201" s="781" t="s">
        <v>7</v>
      </c>
      <c r="E1201" s="782" t="s">
        <v>803</v>
      </c>
      <c r="F1201" s="782" t="s">
        <v>803</v>
      </c>
      <c r="G1201" s="861" t="s">
        <v>561</v>
      </c>
      <c r="J1201" s="765"/>
    </row>
    <row r="1202" spans="2:7">
      <c r="B1202" s="783"/>
      <c r="C1202" s="783"/>
      <c r="D1202" s="784"/>
      <c r="E1202" s="782" t="s">
        <v>805</v>
      </c>
      <c r="F1202" s="782" t="s">
        <v>10</v>
      </c>
      <c r="G1202" s="782" t="s">
        <v>11</v>
      </c>
    </row>
    <row r="1203" spans="2:7">
      <c r="B1203" s="783" t="s">
        <v>1379</v>
      </c>
      <c r="C1203" s="783" t="s">
        <v>1380</v>
      </c>
      <c r="D1203" s="785" t="s">
        <v>1381</v>
      </c>
      <c r="E1203" s="788">
        <f>F1203-4</f>
        <v>44440</v>
      </c>
      <c r="F1203" s="788">
        <v>44444</v>
      </c>
      <c r="G1203" s="788">
        <f>F1203+18</f>
        <v>44462</v>
      </c>
    </row>
    <row r="1204" spans="2:7">
      <c r="B1204" s="783" t="s">
        <v>1382</v>
      </c>
      <c r="C1204" s="783" t="s">
        <v>1383</v>
      </c>
      <c r="D1204" s="787"/>
      <c r="E1204" s="788">
        <f>F1204-4</f>
        <v>44447</v>
      </c>
      <c r="F1204" s="788">
        <v>44451</v>
      </c>
      <c r="G1204" s="788">
        <f>F1204+18</f>
        <v>44469</v>
      </c>
    </row>
    <row r="1205" spans="2:7">
      <c r="B1205" s="783" t="s">
        <v>1384</v>
      </c>
      <c r="C1205" s="783" t="s">
        <v>1385</v>
      </c>
      <c r="D1205" s="787"/>
      <c r="E1205" s="788">
        <f>F1205-4</f>
        <v>44454</v>
      </c>
      <c r="F1205" s="788">
        <v>44458</v>
      </c>
      <c r="G1205" s="788">
        <f>F1205+18</f>
        <v>44476</v>
      </c>
    </row>
    <row r="1206" spans="2:7">
      <c r="B1206" s="783" t="s">
        <v>855</v>
      </c>
      <c r="C1206" s="783" t="s">
        <v>1386</v>
      </c>
      <c r="D1206" s="787"/>
      <c r="E1206" s="788">
        <f>F1206-4</f>
        <v>44461</v>
      </c>
      <c r="F1206" s="788">
        <v>44465</v>
      </c>
      <c r="G1206" s="788" t="s">
        <v>209</v>
      </c>
    </row>
    <row r="1207" spans="2:7">
      <c r="B1207" s="783"/>
      <c r="C1207" s="783"/>
      <c r="D1207" s="790"/>
      <c r="E1207" s="788">
        <f>F1207-4</f>
        <v>44468</v>
      </c>
      <c r="F1207" s="788">
        <f>F1206+7</f>
        <v>44472</v>
      </c>
      <c r="G1207" s="788">
        <f>F1207+18</f>
        <v>44490</v>
      </c>
    </row>
    <row r="1208" spans="2:7">
      <c r="B1208" s="843"/>
      <c r="C1208" s="843"/>
      <c r="D1208" s="847"/>
      <c r="E1208" s="792"/>
      <c r="F1208" s="792"/>
      <c r="G1208" s="792"/>
    </row>
    <row r="1209" ht="15" spans="2:7">
      <c r="B1209" s="867"/>
      <c r="C1209" s="867"/>
      <c r="E1209" s="792"/>
      <c r="F1209" s="792"/>
      <c r="G1209" s="792"/>
    </row>
    <row r="1211" spans="1:8">
      <c r="A1211" s="800" t="s">
        <v>664</v>
      </c>
      <c r="B1211" s="800"/>
      <c r="C1211" s="800"/>
      <c r="D1211" s="800"/>
      <c r="E1211" s="800"/>
      <c r="F1211" s="800"/>
      <c r="G1211" s="800"/>
      <c r="H1211" s="778"/>
    </row>
    <row r="1212" spans="1:8">
      <c r="A1212" s="765" t="s">
        <v>676</v>
      </c>
      <c r="B1212" s="777"/>
      <c r="C1212" s="777"/>
      <c r="D1212" s="777"/>
      <c r="E1212" s="777"/>
      <c r="F1212" s="868"/>
      <c r="G1212" s="765"/>
      <c r="H1212" s="778"/>
    </row>
    <row r="1213" ht="14.25" spans="2:9">
      <c r="B1213" s="843"/>
      <c r="C1213" s="869"/>
      <c r="D1213" s="799"/>
      <c r="E1213" s="792"/>
      <c r="F1213" s="792"/>
      <c r="G1213" s="792"/>
      <c r="I1213" s="764"/>
    </row>
    <row r="1214" spans="2:9">
      <c r="B1214" s="780" t="s">
        <v>5</v>
      </c>
      <c r="C1214" s="780" t="s">
        <v>6</v>
      </c>
      <c r="D1214" s="781" t="s">
        <v>7</v>
      </c>
      <c r="E1214" s="782" t="s">
        <v>803</v>
      </c>
      <c r="F1214" s="782" t="s">
        <v>803</v>
      </c>
      <c r="G1214" s="782" t="s">
        <v>1387</v>
      </c>
      <c r="I1214" s="764"/>
    </row>
    <row r="1215" spans="2:9">
      <c r="B1215" s="783"/>
      <c r="C1215" s="783"/>
      <c r="D1215" s="784"/>
      <c r="E1215" s="782" t="s">
        <v>805</v>
      </c>
      <c r="F1215" s="782" t="s">
        <v>10</v>
      </c>
      <c r="G1215" s="782" t="s">
        <v>11</v>
      </c>
      <c r="I1215" s="764"/>
    </row>
    <row r="1216" spans="2:7">
      <c r="B1216" s="783" t="s">
        <v>703</v>
      </c>
      <c r="C1216" s="783" t="s">
        <v>1388</v>
      </c>
      <c r="D1216" s="785" t="s">
        <v>1389</v>
      </c>
      <c r="E1216" s="788">
        <f>F1216-4</f>
        <v>44435</v>
      </c>
      <c r="F1216" s="788">
        <v>44439</v>
      </c>
      <c r="G1216" s="788">
        <f>F1216+13</f>
        <v>44452</v>
      </c>
    </row>
    <row r="1217" spans="2:7">
      <c r="B1217" s="783" t="s">
        <v>694</v>
      </c>
      <c r="C1217" s="783" t="s">
        <v>695</v>
      </c>
      <c r="D1217" s="787"/>
      <c r="E1217" s="788">
        <f>E1216+7</f>
        <v>44442</v>
      </c>
      <c r="F1217" s="788">
        <v>44446</v>
      </c>
      <c r="G1217" s="788">
        <f>G1216+7</f>
        <v>44459</v>
      </c>
    </row>
    <row r="1218" spans="2:7">
      <c r="B1218" s="783" t="s">
        <v>697</v>
      </c>
      <c r="C1218" s="783" t="s">
        <v>698</v>
      </c>
      <c r="D1218" s="787"/>
      <c r="E1218" s="788">
        <f>E1217+7</f>
        <v>44449</v>
      </c>
      <c r="F1218" s="788">
        <v>44453</v>
      </c>
      <c r="G1218" s="788">
        <f>G1217+7</f>
        <v>44466</v>
      </c>
    </row>
    <row r="1219" spans="2:7">
      <c r="B1219" s="783" t="s">
        <v>699</v>
      </c>
      <c r="C1219" s="783" t="s">
        <v>700</v>
      </c>
      <c r="D1219" s="787"/>
      <c r="E1219" s="788">
        <f>E1218+7</f>
        <v>44456</v>
      </c>
      <c r="F1219" s="788">
        <v>44460</v>
      </c>
      <c r="G1219" s="788">
        <f>G1218+7</f>
        <v>44473</v>
      </c>
    </row>
    <row r="1220" spans="2:7">
      <c r="B1220" s="783" t="s">
        <v>701</v>
      </c>
      <c r="C1220" s="783" t="s">
        <v>702</v>
      </c>
      <c r="D1220" s="787"/>
      <c r="E1220" s="788">
        <f>E1219+7</f>
        <v>44463</v>
      </c>
      <c r="F1220" s="788">
        <v>44467</v>
      </c>
      <c r="G1220" s="788">
        <f>G1219+7</f>
        <v>44480</v>
      </c>
    </row>
    <row r="1221" spans="2:7">
      <c r="B1221" s="783" t="s">
        <v>703</v>
      </c>
      <c r="C1221" s="783" t="s">
        <v>704</v>
      </c>
      <c r="D1221" s="790"/>
      <c r="E1221" s="788">
        <f>E1220+7</f>
        <v>44470</v>
      </c>
      <c r="F1221" s="788">
        <v>44474</v>
      </c>
      <c r="G1221" s="788">
        <f>G1220+7</f>
        <v>44487</v>
      </c>
    </row>
    <row r="1222" ht="14.25" spans="2:7">
      <c r="B1222" s="843"/>
      <c r="C1222" s="869"/>
      <c r="D1222" s="799"/>
      <c r="E1222" s="792"/>
      <c r="F1222" s="792"/>
      <c r="G1222" s="792"/>
    </row>
    <row r="1223" spans="2:7">
      <c r="B1223" s="780" t="s">
        <v>5</v>
      </c>
      <c r="C1223" s="780" t="s">
        <v>6</v>
      </c>
      <c r="D1223" s="781" t="s">
        <v>7</v>
      </c>
      <c r="E1223" s="782" t="s">
        <v>803</v>
      </c>
      <c r="F1223" s="782" t="s">
        <v>803</v>
      </c>
      <c r="G1223" s="782" t="s">
        <v>1387</v>
      </c>
    </row>
    <row r="1224" spans="2:7">
      <c r="B1224" s="783"/>
      <c r="C1224" s="783"/>
      <c r="D1224" s="784"/>
      <c r="E1224" s="782" t="s">
        <v>805</v>
      </c>
      <c r="F1224" s="782" t="s">
        <v>10</v>
      </c>
      <c r="G1224" s="782" t="s">
        <v>11</v>
      </c>
    </row>
    <row r="1225" spans="2:7">
      <c r="B1225" s="783" t="s">
        <v>1390</v>
      </c>
      <c r="C1225" s="783" t="s">
        <v>671</v>
      </c>
      <c r="D1225" s="785" t="s">
        <v>1391</v>
      </c>
      <c r="E1225" s="788">
        <f>F1225-5</f>
        <v>44436</v>
      </c>
      <c r="F1225" s="788">
        <v>44441</v>
      </c>
      <c r="G1225" s="788">
        <f>F1225+11</f>
        <v>44452</v>
      </c>
    </row>
    <row r="1226" spans="2:7">
      <c r="B1226" s="783" t="s">
        <v>1392</v>
      </c>
      <c r="C1226" s="783" t="s">
        <v>725</v>
      </c>
      <c r="D1226" s="787"/>
      <c r="E1226" s="788">
        <f t="shared" ref="E1226:G1229" si="103">E1225+7</f>
        <v>44443</v>
      </c>
      <c r="F1226" s="788">
        <f t="shared" si="103"/>
        <v>44448</v>
      </c>
      <c r="G1226" s="788">
        <f t="shared" si="103"/>
        <v>44459</v>
      </c>
    </row>
    <row r="1227" spans="2:7">
      <c r="B1227" s="783" t="s">
        <v>1393</v>
      </c>
      <c r="C1227" s="783" t="s">
        <v>1394</v>
      </c>
      <c r="D1227" s="787"/>
      <c r="E1227" s="788">
        <f t="shared" si="103"/>
        <v>44450</v>
      </c>
      <c r="F1227" s="788">
        <f t="shared" si="103"/>
        <v>44455</v>
      </c>
      <c r="G1227" s="788">
        <f t="shared" si="103"/>
        <v>44466</v>
      </c>
    </row>
    <row r="1228" spans="2:7">
      <c r="B1228" s="783" t="s">
        <v>1395</v>
      </c>
      <c r="C1228" s="783" t="s">
        <v>1396</v>
      </c>
      <c r="D1228" s="787"/>
      <c r="E1228" s="788">
        <f t="shared" si="103"/>
        <v>44457</v>
      </c>
      <c r="F1228" s="788">
        <f t="shared" si="103"/>
        <v>44462</v>
      </c>
      <c r="G1228" s="788">
        <f t="shared" si="103"/>
        <v>44473</v>
      </c>
    </row>
    <row r="1229" spans="2:7">
      <c r="B1229" s="783" t="s">
        <v>209</v>
      </c>
      <c r="C1229" s="783" t="s">
        <v>209</v>
      </c>
      <c r="D1229" s="790"/>
      <c r="E1229" s="788">
        <f t="shared" si="103"/>
        <v>44464</v>
      </c>
      <c r="F1229" s="788">
        <f t="shared" si="103"/>
        <v>44469</v>
      </c>
      <c r="G1229" s="788">
        <f t="shared" si="103"/>
        <v>44480</v>
      </c>
    </row>
    <row r="1230" ht="18" spans="2:7">
      <c r="B1230" s="870"/>
      <c r="C1230" s="843"/>
      <c r="D1230" s="799"/>
      <c r="E1230" s="792"/>
      <c r="F1230" s="792"/>
      <c r="G1230" s="792"/>
    </row>
    <row r="1231" spans="2:7">
      <c r="B1231" s="843"/>
      <c r="C1231" s="843"/>
      <c r="D1231" s="799"/>
      <c r="E1231" s="792"/>
      <c r="F1231" s="792"/>
      <c r="G1231" s="792"/>
    </row>
    <row r="1232" spans="2:7">
      <c r="B1232" s="780" t="s">
        <v>5</v>
      </c>
      <c r="C1232" s="780" t="s">
        <v>6</v>
      </c>
      <c r="D1232" s="781" t="s">
        <v>7</v>
      </c>
      <c r="E1232" s="782" t="s">
        <v>803</v>
      </c>
      <c r="F1232" s="782" t="s">
        <v>803</v>
      </c>
      <c r="G1232" s="782" t="s">
        <v>1387</v>
      </c>
    </row>
    <row r="1233" spans="2:7">
      <c r="B1233" s="783"/>
      <c r="C1233" s="783"/>
      <c r="D1233" s="784"/>
      <c r="E1233" s="782" t="s">
        <v>805</v>
      </c>
      <c r="F1233" s="782" t="s">
        <v>10</v>
      </c>
      <c r="G1233" s="782" t="s">
        <v>11</v>
      </c>
    </row>
    <row r="1234" spans="2:7">
      <c r="B1234" s="864" t="s">
        <v>1397</v>
      </c>
      <c r="C1234" s="864" t="s">
        <v>1398</v>
      </c>
      <c r="D1234" s="785" t="s">
        <v>1399</v>
      </c>
      <c r="E1234" s="788">
        <f>F1234-3</f>
        <v>44438</v>
      </c>
      <c r="F1234" s="788">
        <v>44441</v>
      </c>
      <c r="G1234" s="788">
        <f>F1234+14</f>
        <v>44455</v>
      </c>
    </row>
    <row r="1235" spans="2:7">
      <c r="B1235" s="864" t="s">
        <v>1400</v>
      </c>
      <c r="C1235" s="864" t="s">
        <v>1172</v>
      </c>
      <c r="D1235" s="787"/>
      <c r="E1235" s="788">
        <f>F1235-3</f>
        <v>44445</v>
      </c>
      <c r="F1235" s="788">
        <v>44448</v>
      </c>
      <c r="G1235" s="788">
        <f>F1235+14</f>
        <v>44462</v>
      </c>
    </row>
    <row r="1236" spans="2:7">
      <c r="B1236" s="864" t="s">
        <v>1401</v>
      </c>
      <c r="C1236" s="864"/>
      <c r="D1236" s="787"/>
      <c r="E1236" s="788">
        <f>F1236-3</f>
        <v>44452</v>
      </c>
      <c r="F1236" s="788">
        <v>44455</v>
      </c>
      <c r="G1236" s="788">
        <f>F1236+14</f>
        <v>44469</v>
      </c>
    </row>
    <row r="1237" spans="2:7">
      <c r="B1237" s="864" t="s">
        <v>1402</v>
      </c>
      <c r="C1237" s="864" t="s">
        <v>673</v>
      </c>
      <c r="D1237" s="787"/>
      <c r="E1237" s="788">
        <f>F1237-3</f>
        <v>44459</v>
      </c>
      <c r="F1237" s="788">
        <v>44462</v>
      </c>
      <c r="G1237" s="788">
        <f>F1237+14</f>
        <v>44476</v>
      </c>
    </row>
    <row r="1238" spans="2:7">
      <c r="B1238" s="864"/>
      <c r="C1238" s="864"/>
      <c r="D1238" s="790"/>
      <c r="E1238" s="788" t="s">
        <v>209</v>
      </c>
      <c r="F1238" s="788" t="s">
        <v>209</v>
      </c>
      <c r="G1238" s="788" t="s">
        <v>209</v>
      </c>
    </row>
    <row r="1240" spans="2:7">
      <c r="B1240" s="780" t="s">
        <v>5</v>
      </c>
      <c r="C1240" s="780" t="s">
        <v>6</v>
      </c>
      <c r="D1240" s="781" t="s">
        <v>7</v>
      </c>
      <c r="E1240" s="782" t="s">
        <v>803</v>
      </c>
      <c r="F1240" s="782" t="s">
        <v>803</v>
      </c>
      <c r="G1240" s="782" t="s">
        <v>1403</v>
      </c>
    </row>
    <row r="1241" spans="2:7">
      <c r="B1241" s="783"/>
      <c r="C1241" s="783"/>
      <c r="D1241" s="784"/>
      <c r="E1241" s="782" t="s">
        <v>805</v>
      </c>
      <c r="F1241" s="782" t="s">
        <v>10</v>
      </c>
      <c r="G1241" s="782" t="s">
        <v>11</v>
      </c>
    </row>
    <row r="1242" spans="2:7">
      <c r="B1242" s="788" t="s">
        <v>1404</v>
      </c>
      <c r="C1242" s="864" t="s">
        <v>1405</v>
      </c>
      <c r="D1242" s="785" t="s">
        <v>1406</v>
      </c>
      <c r="E1242" s="788">
        <f>F1242-3</f>
        <v>44435</v>
      </c>
      <c r="F1242" s="788">
        <v>44438</v>
      </c>
      <c r="G1242" s="788">
        <f>F1242+14</f>
        <v>44452</v>
      </c>
    </row>
    <row r="1243" spans="2:7">
      <c r="B1243" s="788" t="s">
        <v>685</v>
      </c>
      <c r="C1243" s="864" t="s">
        <v>1407</v>
      </c>
      <c r="D1243" s="787"/>
      <c r="E1243" s="788">
        <f>F1243-3</f>
        <v>44439</v>
      </c>
      <c r="F1243" s="788">
        <v>44442</v>
      </c>
      <c r="G1243" s="788">
        <f>F1243+14</f>
        <v>44456</v>
      </c>
    </row>
    <row r="1244" spans="2:7">
      <c r="B1244" s="788" t="s">
        <v>688</v>
      </c>
      <c r="C1244" s="864" t="s">
        <v>1408</v>
      </c>
      <c r="D1244" s="787"/>
      <c r="E1244" s="788">
        <f>F1244-3</f>
        <v>44447</v>
      </c>
      <c r="F1244" s="788">
        <v>44450</v>
      </c>
      <c r="G1244" s="788">
        <f>F1244+14</f>
        <v>44464</v>
      </c>
    </row>
    <row r="1245" spans="2:7">
      <c r="B1245" s="788" t="s">
        <v>690</v>
      </c>
      <c r="C1245" s="864" t="s">
        <v>1409</v>
      </c>
      <c r="D1245" s="790"/>
      <c r="E1245" s="788">
        <f>F1245-3</f>
        <v>44456</v>
      </c>
      <c r="F1245" s="788">
        <v>44459</v>
      </c>
      <c r="G1245" s="788">
        <f>F1245+14</f>
        <v>44473</v>
      </c>
    </row>
    <row r="1246" spans="2:7">
      <c r="B1246" s="843"/>
      <c r="C1246" s="843"/>
      <c r="D1246" s="799"/>
      <c r="E1246" s="792"/>
      <c r="F1246" s="792"/>
      <c r="G1246" s="792"/>
    </row>
    <row r="1247" spans="2:7">
      <c r="B1247" s="780" t="s">
        <v>5</v>
      </c>
      <c r="C1247" s="780" t="s">
        <v>6</v>
      </c>
      <c r="D1247" s="781" t="s">
        <v>7</v>
      </c>
      <c r="E1247" s="782" t="s">
        <v>803</v>
      </c>
      <c r="F1247" s="782" t="s">
        <v>803</v>
      </c>
      <c r="G1247" s="782" t="s">
        <v>1387</v>
      </c>
    </row>
    <row r="1248" spans="2:7">
      <c r="B1248" s="783"/>
      <c r="C1248" s="783"/>
      <c r="D1248" s="784"/>
      <c r="E1248" s="782" t="s">
        <v>805</v>
      </c>
      <c r="F1248" s="782" t="s">
        <v>10</v>
      </c>
      <c r="G1248" s="782" t="s">
        <v>11</v>
      </c>
    </row>
    <row r="1249" spans="2:7">
      <c r="B1249" s="864" t="s">
        <v>678</v>
      </c>
      <c r="C1249" s="864" t="s">
        <v>617</v>
      </c>
      <c r="D1249" s="785" t="s">
        <v>1410</v>
      </c>
      <c r="E1249" s="788">
        <f>F1249-4</f>
        <v>44440</v>
      </c>
      <c r="F1249" s="788">
        <v>44444</v>
      </c>
      <c r="G1249" s="788">
        <f>F1249+15</f>
        <v>44459</v>
      </c>
    </row>
    <row r="1250" spans="2:7">
      <c r="B1250" s="864" t="s">
        <v>680</v>
      </c>
      <c r="C1250" s="864" t="s">
        <v>681</v>
      </c>
      <c r="D1250" s="787"/>
      <c r="E1250" s="788">
        <f>F1250-4</f>
        <v>44447</v>
      </c>
      <c r="F1250" s="788">
        <v>44451</v>
      </c>
      <c r="G1250" s="788">
        <f>F1250+15</f>
        <v>44466</v>
      </c>
    </row>
    <row r="1251" spans="2:7">
      <c r="B1251" s="864" t="s">
        <v>682</v>
      </c>
      <c r="C1251" s="864" t="s">
        <v>683</v>
      </c>
      <c r="D1251" s="787"/>
      <c r="E1251" s="788">
        <f>F1251-4</f>
        <v>44454</v>
      </c>
      <c r="F1251" s="788">
        <v>44458</v>
      </c>
      <c r="G1251" s="788">
        <f>F1251+15</f>
        <v>44473</v>
      </c>
    </row>
    <row r="1252" spans="2:7">
      <c r="B1252" s="864" t="s">
        <v>893</v>
      </c>
      <c r="C1252" s="864"/>
      <c r="D1252" s="787"/>
      <c r="E1252" s="788">
        <f>F1252-4</f>
        <v>44461</v>
      </c>
      <c r="F1252" s="788">
        <v>44465</v>
      </c>
      <c r="G1252" s="788">
        <f>F1252+15</f>
        <v>44480</v>
      </c>
    </row>
    <row r="1253" spans="2:7">
      <c r="B1253" s="864" t="s">
        <v>684</v>
      </c>
      <c r="C1253" s="864" t="s">
        <v>1411</v>
      </c>
      <c r="D1253" s="790"/>
      <c r="E1253" s="788">
        <f>F1253-4</f>
        <v>44468</v>
      </c>
      <c r="F1253" s="788">
        <v>44472</v>
      </c>
      <c r="G1253" s="788">
        <f>F1253+15</f>
        <v>44487</v>
      </c>
    </row>
    <row r="1254" spans="2:7">
      <c r="B1254" s="798"/>
      <c r="C1254" s="843"/>
      <c r="D1254" s="799"/>
      <c r="E1254" s="792"/>
      <c r="F1254" s="792"/>
      <c r="G1254" s="792"/>
    </row>
    <row r="1255" spans="2:7">
      <c r="B1255" s="780" t="s">
        <v>5</v>
      </c>
      <c r="C1255" s="780" t="s">
        <v>6</v>
      </c>
      <c r="D1255" s="781" t="s">
        <v>7</v>
      </c>
      <c r="E1255" s="782" t="s">
        <v>803</v>
      </c>
      <c r="F1255" s="782" t="s">
        <v>803</v>
      </c>
      <c r="G1255" s="782" t="s">
        <v>677</v>
      </c>
    </row>
    <row r="1256" spans="2:7">
      <c r="B1256" s="783"/>
      <c r="C1256" s="783"/>
      <c r="D1256" s="784"/>
      <c r="E1256" s="782" t="s">
        <v>805</v>
      </c>
      <c r="F1256" s="782" t="s">
        <v>10</v>
      </c>
      <c r="G1256" s="782" t="s">
        <v>11</v>
      </c>
    </row>
    <row r="1257" spans="2:7">
      <c r="B1257" s="864" t="s">
        <v>1412</v>
      </c>
      <c r="C1257" s="864" t="s">
        <v>1413</v>
      </c>
      <c r="D1257" s="785" t="s">
        <v>1414</v>
      </c>
      <c r="E1257" s="788">
        <f>F1257-4</f>
        <v>44442</v>
      </c>
      <c r="F1257" s="788">
        <v>44446</v>
      </c>
      <c r="G1257" s="788">
        <f>F1257+14</f>
        <v>44460</v>
      </c>
    </row>
    <row r="1258" spans="2:7">
      <c r="B1258" s="864" t="s">
        <v>1415</v>
      </c>
      <c r="C1258" s="864" t="s">
        <v>1202</v>
      </c>
      <c r="D1258" s="787"/>
      <c r="E1258" s="788">
        <f>E1257+7</f>
        <v>44449</v>
      </c>
      <c r="F1258" s="788">
        <v>44453</v>
      </c>
      <c r="G1258" s="788">
        <f>G1257+7</f>
        <v>44467</v>
      </c>
    </row>
    <row r="1259" spans="2:7">
      <c r="B1259" s="864" t="s">
        <v>1416</v>
      </c>
      <c r="C1259" s="864" t="s">
        <v>1417</v>
      </c>
      <c r="D1259" s="787"/>
      <c r="E1259" s="788">
        <f>E1258+7</f>
        <v>44456</v>
      </c>
      <c r="F1259" s="788">
        <v>44460</v>
      </c>
      <c r="G1259" s="788">
        <f>G1258+7</f>
        <v>44474</v>
      </c>
    </row>
    <row r="1260" spans="2:7">
      <c r="B1260" s="864" t="s">
        <v>1412</v>
      </c>
      <c r="C1260" s="864" t="s">
        <v>99</v>
      </c>
      <c r="D1260" s="787"/>
      <c r="E1260" s="788">
        <f>E1259+7</f>
        <v>44463</v>
      </c>
      <c r="F1260" s="788">
        <v>44467</v>
      </c>
      <c r="G1260" s="788">
        <f>G1259+7</f>
        <v>44481</v>
      </c>
    </row>
    <row r="1261" spans="2:7">
      <c r="B1261" s="864"/>
      <c r="C1261" s="864"/>
      <c r="D1261" s="790"/>
      <c r="E1261" s="788">
        <f>E1260+7</f>
        <v>44470</v>
      </c>
      <c r="F1261" s="788">
        <f>F1260+7</f>
        <v>44474</v>
      </c>
      <c r="G1261" s="788">
        <f>G1260+7</f>
        <v>44488</v>
      </c>
    </row>
    <row r="1262" spans="2:7">
      <c r="B1262" s="871"/>
      <c r="C1262" s="871"/>
      <c r="D1262" s="822"/>
      <c r="E1262" s="822"/>
      <c r="F1262" s="808"/>
      <c r="G1262" s="808"/>
    </row>
    <row r="1263" spans="1:7">
      <c r="A1263" s="765" t="s">
        <v>1418</v>
      </c>
      <c r="C1263" s="807"/>
      <c r="D1263" s="822"/>
      <c r="E1263" s="822"/>
      <c r="F1263" s="872"/>
      <c r="G1263" s="872"/>
    </row>
    <row r="1264" spans="2:7">
      <c r="B1264" s="780" t="s">
        <v>5</v>
      </c>
      <c r="C1264" s="780" t="s">
        <v>6</v>
      </c>
      <c r="D1264" s="781" t="s">
        <v>7</v>
      </c>
      <c r="E1264" s="782" t="s">
        <v>803</v>
      </c>
      <c r="F1264" s="782" t="s">
        <v>803</v>
      </c>
      <c r="G1264" s="782" t="s">
        <v>1418</v>
      </c>
    </row>
    <row r="1265" spans="2:7">
      <c r="B1265" s="783"/>
      <c r="C1265" s="783"/>
      <c r="D1265" s="784"/>
      <c r="E1265" s="782" t="s">
        <v>805</v>
      </c>
      <c r="F1265" s="782" t="s">
        <v>10</v>
      </c>
      <c r="G1265" s="782" t="s">
        <v>11</v>
      </c>
    </row>
    <row r="1266" ht="16.5" customHeight="1" spans="2:7">
      <c r="B1266" s="864" t="s">
        <v>1419</v>
      </c>
      <c r="C1266" s="864" t="s">
        <v>1420</v>
      </c>
      <c r="D1266" s="785" t="s">
        <v>1399</v>
      </c>
      <c r="E1266" s="788">
        <f>F1266-3</f>
        <v>44438</v>
      </c>
      <c r="F1266" s="788">
        <v>44441</v>
      </c>
      <c r="G1266" s="788">
        <f>F1266+19</f>
        <v>44460</v>
      </c>
    </row>
    <row r="1267" spans="2:7">
      <c r="B1267" s="864" t="s">
        <v>1421</v>
      </c>
      <c r="C1267" s="864" t="s">
        <v>1422</v>
      </c>
      <c r="D1267" s="787"/>
      <c r="E1267" s="788">
        <f>F1267-3</f>
        <v>44445</v>
      </c>
      <c r="F1267" s="788">
        <v>44448</v>
      </c>
      <c r="G1267" s="788">
        <f>F1267+19</f>
        <v>44467</v>
      </c>
    </row>
    <row r="1268" spans="2:7">
      <c r="B1268" s="864" t="s">
        <v>1423</v>
      </c>
      <c r="C1268" s="864" t="s">
        <v>1422</v>
      </c>
      <c r="D1268" s="787"/>
      <c r="E1268" s="788">
        <f>F1268-3</f>
        <v>44452</v>
      </c>
      <c r="F1268" s="788">
        <v>44455</v>
      </c>
      <c r="G1268" s="788">
        <f>F1268+19</f>
        <v>44474</v>
      </c>
    </row>
    <row r="1269" spans="2:7">
      <c r="B1269" s="864" t="s">
        <v>1424</v>
      </c>
      <c r="C1269" s="864" t="s">
        <v>1425</v>
      </c>
      <c r="D1269" s="787"/>
      <c r="E1269" s="788">
        <f>F1269-3</f>
        <v>44459</v>
      </c>
      <c r="F1269" s="788">
        <v>44462</v>
      </c>
      <c r="G1269" s="788">
        <f>F1269+19</f>
        <v>44481</v>
      </c>
    </row>
    <row r="1270" spans="2:7">
      <c r="B1270" s="864" t="s">
        <v>1426</v>
      </c>
      <c r="C1270" s="864" t="s">
        <v>1422</v>
      </c>
      <c r="D1270" s="790"/>
      <c r="E1270" s="788">
        <f>F1270-3</f>
        <v>44466</v>
      </c>
      <c r="F1270" s="788">
        <v>44469</v>
      </c>
      <c r="G1270" s="788">
        <f>F1270+19</f>
        <v>44488</v>
      </c>
    </row>
    <row r="1271" spans="2:8">
      <c r="B1271" s="843"/>
      <c r="C1271" s="844"/>
      <c r="D1271" s="799"/>
      <c r="E1271" s="792"/>
      <c r="F1271" s="792"/>
      <c r="G1271" s="792"/>
      <c r="H1271" s="804"/>
    </row>
    <row r="1272" spans="1:8">
      <c r="A1272" s="873" t="s">
        <v>1427</v>
      </c>
      <c r="B1272" s="843"/>
      <c r="C1272" s="843"/>
      <c r="D1272" s="799"/>
      <c r="E1272" s="792"/>
      <c r="F1272" s="792"/>
      <c r="G1272" s="792"/>
      <c r="H1272" s="792"/>
    </row>
    <row r="1273" spans="2:8">
      <c r="B1273" s="780" t="s">
        <v>5</v>
      </c>
      <c r="C1273" s="780" t="s">
        <v>6</v>
      </c>
      <c r="D1273" s="781" t="s">
        <v>7</v>
      </c>
      <c r="E1273" s="782" t="s">
        <v>803</v>
      </c>
      <c r="F1273" s="782" t="s">
        <v>803</v>
      </c>
      <c r="G1273" s="782" t="s">
        <v>1427</v>
      </c>
      <c r="H1273" s="792"/>
    </row>
    <row r="1274" spans="2:8">
      <c r="B1274" s="783"/>
      <c r="C1274" s="783"/>
      <c r="D1274" s="784"/>
      <c r="E1274" s="782" t="s">
        <v>805</v>
      </c>
      <c r="F1274" s="782" t="s">
        <v>10</v>
      </c>
      <c r="G1274" s="782" t="s">
        <v>11</v>
      </c>
      <c r="H1274" s="792"/>
    </row>
    <row r="1275" spans="2:8">
      <c r="B1275" s="864" t="s">
        <v>552</v>
      </c>
      <c r="C1275" s="864"/>
      <c r="D1275" s="785" t="s">
        <v>1428</v>
      </c>
      <c r="E1275" s="788" t="s">
        <v>209</v>
      </c>
      <c r="F1275" s="788"/>
      <c r="G1275" s="788" t="s">
        <v>209</v>
      </c>
      <c r="H1275" s="792"/>
    </row>
    <row r="1276" spans="1:8">
      <c r="A1276" s="765"/>
      <c r="B1276" s="864" t="s">
        <v>779</v>
      </c>
      <c r="C1276" s="864" t="s">
        <v>1429</v>
      </c>
      <c r="D1276" s="787"/>
      <c r="E1276" s="788">
        <f>F1276-4</f>
        <v>44448</v>
      </c>
      <c r="F1276" s="788">
        <v>44452</v>
      </c>
      <c r="G1276" s="788">
        <f>F1276+16</f>
        <v>44468</v>
      </c>
      <c r="H1276" s="808"/>
    </row>
    <row r="1277" spans="1:8">
      <c r="A1277" s="765"/>
      <c r="B1277" s="864" t="s">
        <v>781</v>
      </c>
      <c r="C1277" s="864" t="s">
        <v>782</v>
      </c>
      <c r="D1277" s="787"/>
      <c r="E1277" s="788">
        <f>F1277-4</f>
        <v>44455</v>
      </c>
      <c r="F1277" s="788">
        <v>44459</v>
      </c>
      <c r="G1277" s="788">
        <f>F1277+16</f>
        <v>44475</v>
      </c>
      <c r="H1277" s="808"/>
    </row>
    <row r="1278" spans="1:8">
      <c r="A1278" s="765"/>
      <c r="B1278" s="864" t="s">
        <v>783</v>
      </c>
      <c r="C1278" s="864" t="s">
        <v>1430</v>
      </c>
      <c r="D1278" s="790"/>
      <c r="E1278" s="788">
        <f>F1278-4</f>
        <v>44462</v>
      </c>
      <c r="F1278" s="788">
        <v>44466</v>
      </c>
      <c r="G1278" s="788">
        <f>F1278+16</f>
        <v>44482</v>
      </c>
      <c r="H1278" s="804"/>
    </row>
    <row r="1279" spans="1:8">
      <c r="A1279" s="765"/>
      <c r="B1279" s="850"/>
      <c r="C1279" s="843"/>
      <c r="D1279" s="799"/>
      <c r="E1279" s="792"/>
      <c r="F1279" s="792"/>
      <c r="G1279" s="792"/>
      <c r="H1279" s="804"/>
    </row>
    <row r="1280" spans="1:8">
      <c r="A1280" s="765" t="s">
        <v>707</v>
      </c>
      <c r="B1280" s="850"/>
      <c r="C1280" s="843"/>
      <c r="D1280" s="799"/>
      <c r="E1280" s="792"/>
      <c r="F1280" s="792"/>
      <c r="G1280" s="792"/>
      <c r="H1280" s="804"/>
    </row>
    <row r="1281" spans="1:8">
      <c r="A1281" s="765"/>
      <c r="B1281" s="780" t="s">
        <v>5</v>
      </c>
      <c r="C1281" s="780" t="s">
        <v>6</v>
      </c>
      <c r="D1281" s="781" t="s">
        <v>7</v>
      </c>
      <c r="E1281" s="782" t="s">
        <v>803</v>
      </c>
      <c r="F1281" s="782" t="s">
        <v>803</v>
      </c>
      <c r="G1281" s="782" t="s">
        <v>707</v>
      </c>
      <c r="H1281" s="804"/>
    </row>
    <row r="1282" spans="1:8">
      <c r="A1282" s="765"/>
      <c r="B1282" s="783"/>
      <c r="C1282" s="783"/>
      <c r="D1282" s="784"/>
      <c r="E1282" s="782" t="s">
        <v>805</v>
      </c>
      <c r="F1282" s="782" t="s">
        <v>10</v>
      </c>
      <c r="G1282" s="782" t="s">
        <v>11</v>
      </c>
      <c r="H1282" s="804"/>
    </row>
    <row r="1283" ht="18" spans="1:8">
      <c r="A1283" s="765"/>
      <c r="B1283" s="864" t="s">
        <v>552</v>
      </c>
      <c r="C1283" s="864"/>
      <c r="D1283" s="785" t="s">
        <v>1431</v>
      </c>
      <c r="E1283" s="788" t="s">
        <v>209</v>
      </c>
      <c r="F1283" s="874"/>
      <c r="G1283" s="788">
        <f>F1283+17</f>
        <v>17</v>
      </c>
      <c r="H1283" s="804"/>
    </row>
    <row r="1284" spans="1:8">
      <c r="A1284" s="765"/>
      <c r="B1284" s="864" t="s">
        <v>1432</v>
      </c>
      <c r="C1284" s="864" t="s">
        <v>673</v>
      </c>
      <c r="D1284" s="787"/>
      <c r="E1284" s="788">
        <f>F1284-4</f>
        <v>44445</v>
      </c>
      <c r="F1284" s="788">
        <v>44449</v>
      </c>
      <c r="G1284" s="788">
        <f>F1284+17</f>
        <v>44466</v>
      </c>
      <c r="H1284" s="804"/>
    </row>
    <row r="1285" spans="1:8">
      <c r="A1285" s="765"/>
      <c r="B1285" s="864" t="s">
        <v>552</v>
      </c>
      <c r="C1285" s="864"/>
      <c r="D1285" s="787"/>
      <c r="E1285" s="788" t="s">
        <v>209</v>
      </c>
      <c r="F1285" s="788"/>
      <c r="G1285" s="788">
        <f>F1285+17</f>
        <v>17</v>
      </c>
      <c r="H1285" s="804"/>
    </row>
    <row r="1286" spans="1:8">
      <c r="A1286" s="765"/>
      <c r="B1286" s="864" t="s">
        <v>1433</v>
      </c>
      <c r="C1286" s="864" t="s">
        <v>1434</v>
      </c>
      <c r="D1286" s="790"/>
      <c r="E1286" s="788">
        <f>F1286-4</f>
        <v>44459</v>
      </c>
      <c r="F1286" s="788">
        <v>44463</v>
      </c>
      <c r="G1286" s="788">
        <f>F1286+17</f>
        <v>44480</v>
      </c>
      <c r="H1286" s="804"/>
    </row>
    <row r="1287" spans="1:8">
      <c r="A1287" s="765"/>
      <c r="D1287" s="799"/>
      <c r="E1287" s="792"/>
      <c r="F1287" s="792"/>
      <c r="G1287" s="767"/>
      <c r="H1287" s="799"/>
    </row>
    <row r="1288" spans="1:8">
      <c r="A1288" s="765" t="s">
        <v>1435</v>
      </c>
      <c r="D1288" s="799"/>
      <c r="E1288" s="792"/>
      <c r="F1288" s="792"/>
      <c r="G1288" s="767"/>
      <c r="H1288" s="799"/>
    </row>
    <row r="1289" spans="1:8">
      <c r="A1289" s="765"/>
      <c r="B1289" s="780" t="s">
        <v>5</v>
      </c>
      <c r="C1289" s="780" t="s">
        <v>6</v>
      </c>
      <c r="D1289" s="781" t="s">
        <v>7</v>
      </c>
      <c r="E1289" s="782" t="s">
        <v>803</v>
      </c>
      <c r="F1289" s="782" t="s">
        <v>803</v>
      </c>
      <c r="G1289" s="782" t="s">
        <v>1387</v>
      </c>
      <c r="H1289" s="782" t="s">
        <v>1435</v>
      </c>
    </row>
    <row r="1290" spans="1:8">
      <c r="A1290" s="765"/>
      <c r="B1290" s="783"/>
      <c r="C1290" s="783"/>
      <c r="D1290" s="784"/>
      <c r="E1290" s="782" t="s">
        <v>805</v>
      </c>
      <c r="F1290" s="782" t="s">
        <v>10</v>
      </c>
      <c r="G1290" s="782" t="s">
        <v>11</v>
      </c>
      <c r="H1290" s="782" t="s">
        <v>11</v>
      </c>
    </row>
    <row r="1291" ht="16.5" customHeight="1" spans="1:8">
      <c r="A1291" s="765"/>
      <c r="B1291" s="864" t="s">
        <v>1412</v>
      </c>
      <c r="C1291" s="864" t="s">
        <v>1413</v>
      </c>
      <c r="D1291" s="785" t="s">
        <v>1414</v>
      </c>
      <c r="E1291" s="788">
        <f>F1291-4</f>
        <v>44442</v>
      </c>
      <c r="F1291" s="788">
        <v>44446</v>
      </c>
      <c r="G1291" s="788">
        <f>F1291+14</f>
        <v>44460</v>
      </c>
      <c r="H1291" s="788" t="s">
        <v>1436</v>
      </c>
    </row>
    <row r="1292" spans="2:8">
      <c r="B1292" s="864" t="s">
        <v>1415</v>
      </c>
      <c r="C1292" s="864" t="s">
        <v>1202</v>
      </c>
      <c r="D1292" s="787"/>
      <c r="E1292" s="788">
        <f>E1291+7</f>
        <v>44449</v>
      </c>
      <c r="F1292" s="788">
        <v>44453</v>
      </c>
      <c r="G1292" s="788">
        <f>G1291+7</f>
        <v>44467</v>
      </c>
      <c r="H1292" s="788" t="s">
        <v>1436</v>
      </c>
    </row>
    <row r="1293" spans="2:8">
      <c r="B1293" s="864" t="s">
        <v>1416</v>
      </c>
      <c r="C1293" s="864" t="s">
        <v>1417</v>
      </c>
      <c r="D1293" s="787"/>
      <c r="E1293" s="788">
        <f>E1292+7</f>
        <v>44456</v>
      </c>
      <c r="F1293" s="788">
        <v>44460</v>
      </c>
      <c r="G1293" s="788">
        <f>G1292+7</f>
        <v>44474</v>
      </c>
      <c r="H1293" s="788" t="s">
        <v>1436</v>
      </c>
    </row>
    <row r="1294" spans="2:8">
      <c r="B1294" s="864" t="s">
        <v>1412</v>
      </c>
      <c r="C1294" s="864" t="s">
        <v>99</v>
      </c>
      <c r="D1294" s="787"/>
      <c r="E1294" s="788">
        <f>E1293+7</f>
        <v>44463</v>
      </c>
      <c r="F1294" s="788">
        <v>44467</v>
      </c>
      <c r="G1294" s="788">
        <f>G1293+7</f>
        <v>44481</v>
      </c>
      <c r="H1294" s="788" t="s">
        <v>1436</v>
      </c>
    </row>
    <row r="1295" spans="2:8">
      <c r="B1295" s="864"/>
      <c r="C1295" s="864"/>
      <c r="D1295" s="790"/>
      <c r="E1295" s="788">
        <f>E1294+7</f>
        <v>44470</v>
      </c>
      <c r="F1295" s="788">
        <f>F1294+7</f>
        <v>44474</v>
      </c>
      <c r="G1295" s="788">
        <f>G1294+7</f>
        <v>44488</v>
      </c>
      <c r="H1295" s="788" t="s">
        <v>1436</v>
      </c>
    </row>
    <row r="1296" spans="2:8">
      <c r="B1296" s="843"/>
      <c r="C1296" s="844"/>
      <c r="D1296" s="799"/>
      <c r="E1296" s="792"/>
      <c r="F1296" s="792"/>
      <c r="G1296" s="792"/>
      <c r="H1296" s="792"/>
    </row>
    <row r="1297" spans="1:8">
      <c r="A1297" s="873" t="s">
        <v>1437</v>
      </c>
      <c r="B1297" s="875"/>
      <c r="C1297" s="807"/>
      <c r="D1297" s="822"/>
      <c r="E1297" s="822"/>
      <c r="F1297" s="808"/>
      <c r="G1297" s="822"/>
      <c r="H1297" s="808"/>
    </row>
    <row r="1298" spans="2:7">
      <c r="B1298" s="765"/>
      <c r="C1298" s="765"/>
      <c r="G1298" s="792"/>
    </row>
    <row r="1299" spans="2:8">
      <c r="B1299" s="780" t="s">
        <v>5</v>
      </c>
      <c r="C1299" s="780" t="s">
        <v>6</v>
      </c>
      <c r="D1299" s="781" t="s">
        <v>7</v>
      </c>
      <c r="E1299" s="782" t="s">
        <v>803</v>
      </c>
      <c r="F1299" s="782" t="s">
        <v>803</v>
      </c>
      <c r="G1299" s="782" t="s">
        <v>677</v>
      </c>
      <c r="H1299" s="782" t="s">
        <v>1437</v>
      </c>
    </row>
    <row r="1300" spans="2:8">
      <c r="B1300" s="783"/>
      <c r="C1300" s="783"/>
      <c r="D1300" s="784"/>
      <c r="E1300" s="782" t="s">
        <v>805</v>
      </c>
      <c r="F1300" s="782" t="s">
        <v>10</v>
      </c>
      <c r="G1300" s="782" t="s">
        <v>11</v>
      </c>
      <c r="H1300" s="782" t="s">
        <v>11</v>
      </c>
    </row>
    <row r="1301" ht="16.5" customHeight="1" spans="2:8">
      <c r="B1301" s="864" t="s">
        <v>1412</v>
      </c>
      <c r="C1301" s="864" t="s">
        <v>1413</v>
      </c>
      <c r="D1301" s="785" t="s">
        <v>1414</v>
      </c>
      <c r="E1301" s="788">
        <f>F1301-4</f>
        <v>44442</v>
      </c>
      <c r="F1301" s="788">
        <v>44446</v>
      </c>
      <c r="G1301" s="788">
        <f>F1301+14</f>
        <v>44460</v>
      </c>
      <c r="H1301" s="788" t="s">
        <v>1436</v>
      </c>
    </row>
    <row r="1302" spans="2:8">
      <c r="B1302" s="864" t="s">
        <v>1415</v>
      </c>
      <c r="C1302" s="864" t="s">
        <v>1202</v>
      </c>
      <c r="D1302" s="787"/>
      <c r="E1302" s="788">
        <f>E1301+7</f>
        <v>44449</v>
      </c>
      <c r="F1302" s="788">
        <v>44453</v>
      </c>
      <c r="G1302" s="788">
        <f>F1302+14</f>
        <v>44467</v>
      </c>
      <c r="H1302" s="788" t="s">
        <v>1436</v>
      </c>
    </row>
    <row r="1303" spans="2:8">
      <c r="B1303" s="864" t="s">
        <v>1416</v>
      </c>
      <c r="C1303" s="864" t="s">
        <v>1417</v>
      </c>
      <c r="D1303" s="787"/>
      <c r="E1303" s="788">
        <f>E1302+7</f>
        <v>44456</v>
      </c>
      <c r="F1303" s="788">
        <v>44460</v>
      </c>
      <c r="G1303" s="788">
        <f>F1303+14</f>
        <v>44474</v>
      </c>
      <c r="H1303" s="788" t="s">
        <v>1436</v>
      </c>
    </row>
    <row r="1304" spans="1:8">
      <c r="A1304" s="765"/>
      <c r="B1304" s="864" t="s">
        <v>1412</v>
      </c>
      <c r="C1304" s="864" t="s">
        <v>99</v>
      </c>
      <c r="D1304" s="787"/>
      <c r="E1304" s="788">
        <f>E1303+7</f>
        <v>44463</v>
      </c>
      <c r="F1304" s="788">
        <v>44467</v>
      </c>
      <c r="G1304" s="788">
        <f>F1304+14</f>
        <v>44481</v>
      </c>
      <c r="H1304" s="788" t="s">
        <v>1436</v>
      </c>
    </row>
    <row r="1305" spans="1:8">
      <c r="A1305" s="765"/>
      <c r="B1305" s="864"/>
      <c r="C1305" s="864"/>
      <c r="D1305" s="790"/>
      <c r="E1305" s="788">
        <f>E1304+7</f>
        <v>44470</v>
      </c>
      <c r="F1305" s="788">
        <f>F1304+7</f>
        <v>44474</v>
      </c>
      <c r="G1305" s="788">
        <f>F1305+14</f>
        <v>44488</v>
      </c>
      <c r="H1305" s="788" t="s">
        <v>1436</v>
      </c>
    </row>
    <row r="1306" spans="2:8">
      <c r="B1306" s="850"/>
      <c r="C1306" s="843"/>
      <c r="D1306" s="799"/>
      <c r="E1306" s="792"/>
      <c r="F1306" s="792"/>
      <c r="G1306" s="792"/>
      <c r="H1306" s="876"/>
    </row>
    <row r="1307" spans="2:8">
      <c r="B1307" s="780" t="s">
        <v>5</v>
      </c>
      <c r="C1307" s="780" t="s">
        <v>6</v>
      </c>
      <c r="D1307" s="781" t="s">
        <v>7</v>
      </c>
      <c r="E1307" s="782" t="s">
        <v>803</v>
      </c>
      <c r="F1307" s="782" t="s">
        <v>803</v>
      </c>
      <c r="G1307" s="782" t="s">
        <v>677</v>
      </c>
      <c r="H1307" s="782" t="s">
        <v>1437</v>
      </c>
    </row>
    <row r="1308" spans="2:8">
      <c r="B1308" s="783"/>
      <c r="C1308" s="783"/>
      <c r="D1308" s="784"/>
      <c r="E1308" s="782" t="s">
        <v>805</v>
      </c>
      <c r="F1308" s="782" t="s">
        <v>10</v>
      </c>
      <c r="G1308" s="782" t="s">
        <v>11</v>
      </c>
      <c r="H1308" s="782" t="s">
        <v>11</v>
      </c>
    </row>
    <row r="1309" ht="16.5" customHeight="1" spans="2:8">
      <c r="B1309" s="864" t="s">
        <v>1419</v>
      </c>
      <c r="C1309" s="864" t="s">
        <v>1420</v>
      </c>
      <c r="D1309" s="785" t="s">
        <v>1399</v>
      </c>
      <c r="E1309" s="788">
        <f>F1309-3</f>
        <v>44438</v>
      </c>
      <c r="F1309" s="788">
        <v>44441</v>
      </c>
      <c r="G1309" s="788">
        <f>F1309+14</f>
        <v>44455</v>
      </c>
      <c r="H1309" s="788" t="s">
        <v>1436</v>
      </c>
    </row>
    <row r="1310" spans="2:8">
      <c r="B1310" s="864" t="s">
        <v>1421</v>
      </c>
      <c r="C1310" s="864" t="s">
        <v>1422</v>
      </c>
      <c r="D1310" s="787"/>
      <c r="E1310" s="788">
        <f>F1310-3</f>
        <v>44445</v>
      </c>
      <c r="F1310" s="788">
        <v>44448</v>
      </c>
      <c r="G1310" s="788">
        <f>F1310+14</f>
        <v>44462</v>
      </c>
      <c r="H1310" s="788" t="s">
        <v>1436</v>
      </c>
    </row>
    <row r="1311" spans="2:8">
      <c r="B1311" s="864" t="s">
        <v>1423</v>
      </c>
      <c r="C1311" s="864" t="s">
        <v>1422</v>
      </c>
      <c r="D1311" s="787"/>
      <c r="E1311" s="788">
        <f>F1311-3</f>
        <v>44452</v>
      </c>
      <c r="F1311" s="788">
        <v>44455</v>
      </c>
      <c r="G1311" s="788">
        <f>F1311+14</f>
        <v>44469</v>
      </c>
      <c r="H1311" s="788" t="s">
        <v>1436</v>
      </c>
    </row>
    <row r="1312" spans="2:8">
      <c r="B1312" s="864" t="s">
        <v>1424</v>
      </c>
      <c r="C1312" s="864" t="s">
        <v>1425</v>
      </c>
      <c r="D1312" s="787"/>
      <c r="E1312" s="788">
        <f>F1312-3</f>
        <v>44459</v>
      </c>
      <c r="F1312" s="788">
        <v>44462</v>
      </c>
      <c r="G1312" s="788">
        <f>F1312+14</f>
        <v>44476</v>
      </c>
      <c r="H1312" s="788" t="s">
        <v>1436</v>
      </c>
    </row>
    <row r="1313" spans="2:8">
      <c r="B1313" s="864" t="s">
        <v>1426</v>
      </c>
      <c r="C1313" s="864" t="s">
        <v>1422</v>
      </c>
      <c r="D1313" s="790"/>
      <c r="E1313" s="788">
        <f>F1313-3</f>
        <v>44466</v>
      </c>
      <c r="F1313" s="788">
        <v>44469</v>
      </c>
      <c r="G1313" s="788">
        <f>F1313+14</f>
        <v>44483</v>
      </c>
      <c r="H1313" s="788" t="s">
        <v>1436</v>
      </c>
    </row>
    <row r="1314" spans="2:8">
      <c r="B1314" s="843"/>
      <c r="C1314" s="843"/>
      <c r="D1314" s="799"/>
      <c r="E1314" s="792"/>
      <c r="F1314" s="792"/>
      <c r="G1314" s="792"/>
      <c r="H1314" s="792"/>
    </row>
    <row r="1315" spans="1:8">
      <c r="A1315" s="766" t="s">
        <v>1438</v>
      </c>
      <c r="B1315" s="843"/>
      <c r="C1315" s="843"/>
      <c r="D1315" s="799"/>
      <c r="E1315" s="792"/>
      <c r="F1315" s="792"/>
      <c r="G1315" s="792"/>
      <c r="H1315" s="792"/>
    </row>
    <row r="1316" spans="2:7">
      <c r="B1316" s="780" t="s">
        <v>5</v>
      </c>
      <c r="C1316" s="780" t="s">
        <v>6</v>
      </c>
      <c r="D1316" s="781" t="s">
        <v>7</v>
      </c>
      <c r="E1316" s="782" t="s">
        <v>803</v>
      </c>
      <c r="F1316" s="782" t="s">
        <v>803</v>
      </c>
      <c r="G1316" s="782" t="s">
        <v>1438</v>
      </c>
    </row>
    <row r="1317" spans="2:7">
      <c r="B1317" s="783"/>
      <c r="C1317" s="783"/>
      <c r="D1317" s="784"/>
      <c r="E1317" s="782" t="s">
        <v>805</v>
      </c>
      <c r="F1317" s="782" t="s">
        <v>10</v>
      </c>
      <c r="G1317" s="782" t="s">
        <v>11</v>
      </c>
    </row>
    <row r="1318" spans="2:7">
      <c r="B1318" s="864" t="s">
        <v>1439</v>
      </c>
      <c r="C1318" s="864" t="s">
        <v>1440</v>
      </c>
      <c r="D1318" s="810" t="s">
        <v>1162</v>
      </c>
      <c r="E1318" s="788">
        <f>F1318-4</f>
        <v>44437</v>
      </c>
      <c r="F1318" s="788">
        <v>44441</v>
      </c>
      <c r="G1318" s="788">
        <f>F1318+30</f>
        <v>44471</v>
      </c>
    </row>
    <row r="1319" ht="16.5" customHeight="1" spans="2:7">
      <c r="B1319" s="864" t="s">
        <v>728</v>
      </c>
      <c r="C1319" s="864" t="s">
        <v>1441</v>
      </c>
      <c r="D1319" s="811"/>
      <c r="E1319" s="788">
        <f>F1319-4</f>
        <v>44449</v>
      </c>
      <c r="F1319" s="788">
        <v>44453</v>
      </c>
      <c r="G1319" s="788">
        <f>F1319+30</f>
        <v>44483</v>
      </c>
    </row>
    <row r="1320" spans="2:7">
      <c r="B1320" s="864" t="s">
        <v>731</v>
      </c>
      <c r="C1320" s="864" t="s">
        <v>1442</v>
      </c>
      <c r="D1320" s="811"/>
      <c r="E1320" s="788">
        <f>F1320-4</f>
        <v>44454</v>
      </c>
      <c r="F1320" s="788">
        <v>44458</v>
      </c>
      <c r="G1320" s="788">
        <f>F1320+30</f>
        <v>44488</v>
      </c>
    </row>
    <row r="1321" spans="2:7">
      <c r="B1321" s="864" t="s">
        <v>733</v>
      </c>
      <c r="C1321" s="864" t="s">
        <v>1443</v>
      </c>
      <c r="D1321" s="811"/>
      <c r="E1321" s="788">
        <f>F1321-4</f>
        <v>44455</v>
      </c>
      <c r="F1321" s="788">
        <v>44459</v>
      </c>
      <c r="G1321" s="788">
        <f>F1321+30</f>
        <v>44489</v>
      </c>
    </row>
    <row r="1322" spans="2:7">
      <c r="B1322" s="864" t="s">
        <v>735</v>
      </c>
      <c r="C1322" s="864" t="s">
        <v>1444</v>
      </c>
      <c r="D1322" s="812"/>
      <c r="E1322" s="788">
        <f>F1322-4</f>
        <v>44462</v>
      </c>
      <c r="F1322" s="788">
        <v>44466</v>
      </c>
      <c r="G1322" s="788">
        <f>F1322+30</f>
        <v>44496</v>
      </c>
    </row>
    <row r="1323" spans="1:1">
      <c r="A1323" s="873" t="s">
        <v>1445</v>
      </c>
    </row>
    <row r="1324" spans="2:7">
      <c r="B1324" s="780" t="s">
        <v>5</v>
      </c>
      <c r="C1324" s="780" t="s">
        <v>6</v>
      </c>
      <c r="D1324" s="781" t="s">
        <v>7</v>
      </c>
      <c r="E1324" s="782" t="s">
        <v>803</v>
      </c>
      <c r="F1324" s="782" t="s">
        <v>803</v>
      </c>
      <c r="G1324" s="782" t="s">
        <v>1446</v>
      </c>
    </row>
    <row r="1325" spans="2:7">
      <c r="B1325" s="783"/>
      <c r="C1325" s="783"/>
      <c r="D1325" s="784"/>
      <c r="E1325" s="782" t="s">
        <v>805</v>
      </c>
      <c r="F1325" s="782" t="s">
        <v>10</v>
      </c>
      <c r="G1325" s="782" t="s">
        <v>11</v>
      </c>
    </row>
    <row r="1326" spans="2:7">
      <c r="B1326" s="864" t="s">
        <v>1439</v>
      </c>
      <c r="C1326" s="864" t="s">
        <v>1440</v>
      </c>
      <c r="D1326" s="810" t="s">
        <v>1162</v>
      </c>
      <c r="E1326" s="788">
        <f>F1326-4</f>
        <v>44437</v>
      </c>
      <c r="F1326" s="788">
        <v>44441</v>
      </c>
      <c r="G1326" s="788">
        <f>F1326+29</f>
        <v>44470</v>
      </c>
    </row>
    <row r="1327" ht="16.5" customHeight="1" spans="2:7">
      <c r="B1327" s="864" t="s">
        <v>728</v>
      </c>
      <c r="C1327" s="864" t="s">
        <v>1441</v>
      </c>
      <c r="D1327" s="811"/>
      <c r="E1327" s="788">
        <f>F1327-4</f>
        <v>44449</v>
      </c>
      <c r="F1327" s="788">
        <v>44453</v>
      </c>
      <c r="G1327" s="788">
        <f>F1327+29</f>
        <v>44482</v>
      </c>
    </row>
    <row r="1328" spans="2:7">
      <c r="B1328" s="864" t="s">
        <v>731</v>
      </c>
      <c r="C1328" s="864" t="s">
        <v>1442</v>
      </c>
      <c r="D1328" s="811"/>
      <c r="E1328" s="788">
        <f>F1328-4</f>
        <v>44454</v>
      </c>
      <c r="F1328" s="788">
        <v>44458</v>
      </c>
      <c r="G1328" s="788">
        <f>F1328+29</f>
        <v>44487</v>
      </c>
    </row>
    <row r="1329" spans="2:7">
      <c r="B1329" s="864" t="s">
        <v>733</v>
      </c>
      <c r="C1329" s="864" t="s">
        <v>1443</v>
      </c>
      <c r="D1329" s="811"/>
      <c r="E1329" s="788">
        <f>F1329-4</f>
        <v>44455</v>
      </c>
      <c r="F1329" s="788">
        <v>44459</v>
      </c>
      <c r="G1329" s="788">
        <f>F1329+29</f>
        <v>44488</v>
      </c>
    </row>
    <row r="1330" spans="2:7">
      <c r="B1330" s="864" t="s">
        <v>735</v>
      </c>
      <c r="C1330" s="864" t="s">
        <v>1444</v>
      </c>
      <c r="D1330" s="812"/>
      <c r="E1330" s="788">
        <f>F1330-4</f>
        <v>44462</v>
      </c>
      <c r="F1330" s="788">
        <v>44466</v>
      </c>
      <c r="G1330" s="788">
        <f>F1330+29</f>
        <v>44495</v>
      </c>
    </row>
    <row r="1331" spans="2:7">
      <c r="B1331" s="843"/>
      <c r="C1331" s="877"/>
      <c r="D1331" s="799"/>
      <c r="E1331" s="792"/>
      <c r="F1331" s="792"/>
      <c r="G1331" s="792"/>
    </row>
    <row r="1332" spans="2:7">
      <c r="B1332" s="780" t="s">
        <v>5</v>
      </c>
      <c r="C1332" s="780" t="s">
        <v>6</v>
      </c>
      <c r="D1332" s="781" t="s">
        <v>7</v>
      </c>
      <c r="E1332" s="782" t="s">
        <v>803</v>
      </c>
      <c r="F1332" s="782" t="s">
        <v>803</v>
      </c>
      <c r="G1332" s="782" t="s">
        <v>1446</v>
      </c>
    </row>
    <row r="1333" spans="2:7">
      <c r="B1333" s="783"/>
      <c r="C1333" s="783"/>
      <c r="D1333" s="784"/>
      <c r="E1333" s="782" t="s">
        <v>805</v>
      </c>
      <c r="F1333" s="782" t="s">
        <v>10</v>
      </c>
      <c r="G1333" s="782" t="s">
        <v>11</v>
      </c>
    </row>
    <row r="1334" spans="2:7">
      <c r="B1334" s="864" t="s">
        <v>1447</v>
      </c>
      <c r="C1334" s="864" t="s">
        <v>1448</v>
      </c>
      <c r="D1334" s="785" t="s">
        <v>1449</v>
      </c>
      <c r="E1334" s="788">
        <f>F1334-4</f>
        <v>44437</v>
      </c>
      <c r="F1334" s="788">
        <v>44441</v>
      </c>
      <c r="G1334" s="788">
        <f>F1334+25</f>
        <v>44466</v>
      </c>
    </row>
    <row r="1335" spans="2:7">
      <c r="B1335" s="864" t="s">
        <v>1450</v>
      </c>
      <c r="C1335" s="864" t="s">
        <v>1451</v>
      </c>
      <c r="D1335" s="787"/>
      <c r="E1335" s="788">
        <f>F1335-4</f>
        <v>44444</v>
      </c>
      <c r="F1335" s="788">
        <v>44448</v>
      </c>
      <c r="G1335" s="788">
        <f>F1335+25</f>
        <v>44473</v>
      </c>
    </row>
    <row r="1336" spans="2:7">
      <c r="B1336" s="864" t="s">
        <v>1452</v>
      </c>
      <c r="C1336" s="864" t="s">
        <v>1453</v>
      </c>
      <c r="D1336" s="787"/>
      <c r="E1336" s="788">
        <f>F1336-4</f>
        <v>44451</v>
      </c>
      <c r="F1336" s="788">
        <v>44455</v>
      </c>
      <c r="G1336" s="788">
        <f>F1336+25</f>
        <v>44480</v>
      </c>
    </row>
    <row r="1337" spans="2:7">
      <c r="B1337" s="864" t="s">
        <v>1454</v>
      </c>
      <c r="C1337" s="864" t="s">
        <v>621</v>
      </c>
      <c r="D1337" s="787"/>
      <c r="E1337" s="788">
        <f>F1337-4</f>
        <v>44458</v>
      </c>
      <c r="F1337" s="788">
        <v>44462</v>
      </c>
      <c r="G1337" s="788">
        <f>F1337+25</f>
        <v>44487</v>
      </c>
    </row>
    <row r="1338" spans="2:7">
      <c r="B1338" s="864" t="s">
        <v>1455</v>
      </c>
      <c r="C1338" s="864" t="s">
        <v>1453</v>
      </c>
      <c r="D1338" s="790"/>
      <c r="E1338" s="788">
        <f>F1338-4</f>
        <v>44465</v>
      </c>
      <c r="F1338" s="788">
        <v>44469</v>
      </c>
      <c r="G1338" s="788">
        <f>F1338+25</f>
        <v>44494</v>
      </c>
    </row>
    <row r="1339" spans="2:6">
      <c r="B1339" s="766"/>
      <c r="C1339" s="766"/>
      <c r="F1339" s="878"/>
    </row>
    <row r="1340" spans="2:7">
      <c r="B1340" s="780" t="s">
        <v>5</v>
      </c>
      <c r="C1340" s="780" t="s">
        <v>6</v>
      </c>
      <c r="D1340" s="781" t="s">
        <v>7</v>
      </c>
      <c r="E1340" s="782" t="s">
        <v>803</v>
      </c>
      <c r="F1340" s="782" t="s">
        <v>803</v>
      </c>
      <c r="G1340" s="782" t="s">
        <v>1446</v>
      </c>
    </row>
    <row r="1341" spans="2:7">
      <c r="B1341" s="783"/>
      <c r="C1341" s="783"/>
      <c r="D1341" s="784"/>
      <c r="E1341" s="782" t="s">
        <v>805</v>
      </c>
      <c r="F1341" s="782" t="s">
        <v>10</v>
      </c>
      <c r="G1341" s="782" t="s">
        <v>11</v>
      </c>
    </row>
    <row r="1342" spans="2:7">
      <c r="B1342" s="864" t="s">
        <v>717</v>
      </c>
      <c r="C1342" s="864" t="s">
        <v>1456</v>
      </c>
      <c r="D1342" s="785" t="s">
        <v>1457</v>
      </c>
      <c r="E1342" s="788">
        <f>F1342-4</f>
        <v>44439</v>
      </c>
      <c r="F1342" s="788">
        <v>44443</v>
      </c>
      <c r="G1342" s="788">
        <f>F1342+26</f>
        <v>44469</v>
      </c>
    </row>
    <row r="1343" spans="2:7">
      <c r="B1343" s="864" t="s">
        <v>720</v>
      </c>
      <c r="C1343" s="864" t="s">
        <v>1456</v>
      </c>
      <c r="D1343" s="787"/>
      <c r="E1343" s="788">
        <f>F1343-4</f>
        <v>44446</v>
      </c>
      <c r="F1343" s="788">
        <v>44450</v>
      </c>
      <c r="G1343" s="788">
        <f>F1343+26</f>
        <v>44476</v>
      </c>
    </row>
    <row r="1344" spans="2:7">
      <c r="B1344" s="864" t="s">
        <v>722</v>
      </c>
      <c r="C1344" s="864" t="s">
        <v>1458</v>
      </c>
      <c r="D1344" s="787"/>
      <c r="E1344" s="788">
        <f>F1344-4</f>
        <v>44453</v>
      </c>
      <c r="F1344" s="788">
        <v>44457</v>
      </c>
      <c r="G1344" s="788">
        <f>F1344+26</f>
        <v>44483</v>
      </c>
    </row>
    <row r="1345" spans="2:7">
      <c r="B1345" s="864" t="s">
        <v>724</v>
      </c>
      <c r="C1345" s="864" t="s">
        <v>725</v>
      </c>
      <c r="D1345" s="787"/>
      <c r="E1345" s="788">
        <f>F1345-4</f>
        <v>44460</v>
      </c>
      <c r="F1345" s="788">
        <v>44464</v>
      </c>
      <c r="G1345" s="788">
        <f>F1345+26</f>
        <v>44490</v>
      </c>
    </row>
    <row r="1346" spans="2:7">
      <c r="B1346" s="864" t="s">
        <v>1459</v>
      </c>
      <c r="C1346" s="864" t="s">
        <v>1460</v>
      </c>
      <c r="D1346" s="790"/>
      <c r="E1346" s="788">
        <f>F1346-4</f>
        <v>44467</v>
      </c>
      <c r="F1346" s="788">
        <v>44471</v>
      </c>
      <c r="G1346" s="788">
        <f>F1346+26</f>
        <v>44497</v>
      </c>
    </row>
    <row r="1347" spans="2:7">
      <c r="B1347" s="843"/>
      <c r="C1347" s="843"/>
      <c r="D1347" s="799"/>
      <c r="E1347" s="792"/>
      <c r="F1347" s="792"/>
      <c r="G1347" s="792"/>
    </row>
    <row r="1348" spans="1:1">
      <c r="A1348" s="873" t="s">
        <v>742</v>
      </c>
    </row>
    <row r="1349" spans="2:7">
      <c r="B1349" s="780" t="s">
        <v>5</v>
      </c>
      <c r="C1349" s="780" t="s">
        <v>6</v>
      </c>
      <c r="D1349" s="781" t="s">
        <v>7</v>
      </c>
      <c r="E1349" s="782" t="s">
        <v>803</v>
      </c>
      <c r="F1349" s="782" t="s">
        <v>803</v>
      </c>
      <c r="G1349" s="782" t="s">
        <v>742</v>
      </c>
    </row>
    <row r="1350" spans="2:7">
      <c r="B1350" s="783"/>
      <c r="C1350" s="783"/>
      <c r="D1350" s="784"/>
      <c r="E1350" s="782" t="s">
        <v>805</v>
      </c>
      <c r="F1350" s="782" t="s">
        <v>10</v>
      </c>
      <c r="G1350" s="782" t="s">
        <v>11</v>
      </c>
    </row>
    <row r="1351" spans="2:7">
      <c r="B1351" s="864" t="s">
        <v>743</v>
      </c>
      <c r="C1351" s="864" t="s">
        <v>1461</v>
      </c>
      <c r="D1351" s="785" t="s">
        <v>1462</v>
      </c>
      <c r="E1351" s="788">
        <v>44284</v>
      </c>
      <c r="F1351" s="788">
        <v>44441</v>
      </c>
      <c r="G1351" s="788">
        <f>F1351+36</f>
        <v>44477</v>
      </c>
    </row>
    <row r="1352" spans="1:7">
      <c r="A1352" s="765"/>
      <c r="B1352" s="864" t="s">
        <v>746</v>
      </c>
      <c r="C1352" s="864" t="s">
        <v>1463</v>
      </c>
      <c r="D1352" s="787"/>
      <c r="E1352" s="788">
        <v>44284</v>
      </c>
      <c r="F1352" s="788">
        <v>44451</v>
      </c>
      <c r="G1352" s="788">
        <f>F1352+36</f>
        <v>44487</v>
      </c>
    </row>
    <row r="1353" spans="1:7">
      <c r="A1353" s="765"/>
      <c r="B1353" s="864" t="s">
        <v>748</v>
      </c>
      <c r="C1353" s="864" t="s">
        <v>1464</v>
      </c>
      <c r="D1353" s="787"/>
      <c r="E1353" s="788">
        <v>44284</v>
      </c>
      <c r="F1353" s="788">
        <v>44457</v>
      </c>
      <c r="G1353" s="788">
        <f>F1353+36</f>
        <v>44493</v>
      </c>
    </row>
    <row r="1354" spans="1:7">
      <c r="A1354" s="765"/>
      <c r="B1354" s="864" t="s">
        <v>750</v>
      </c>
      <c r="C1354" s="864" t="s">
        <v>1465</v>
      </c>
      <c r="D1354" s="787"/>
      <c r="E1354" s="788">
        <v>44284</v>
      </c>
      <c r="F1354" s="788">
        <v>44463</v>
      </c>
      <c r="G1354" s="788">
        <f>F1354+36</f>
        <v>44499</v>
      </c>
    </row>
    <row r="1355" spans="1:7">
      <c r="A1355" s="765"/>
      <c r="B1355" s="864" t="s">
        <v>752</v>
      </c>
      <c r="C1355" s="864" t="s">
        <v>1466</v>
      </c>
      <c r="D1355" s="790"/>
      <c r="E1355" s="788">
        <v>44284</v>
      </c>
      <c r="F1355" s="788">
        <v>44469</v>
      </c>
      <c r="G1355" s="788">
        <f>F1355+36</f>
        <v>44505</v>
      </c>
    </row>
    <row r="1356" spans="1:7">
      <c r="A1356" s="765" t="s">
        <v>1467</v>
      </c>
      <c r="B1356" s="843"/>
      <c r="C1356" s="843"/>
      <c r="D1356" s="799"/>
      <c r="E1356" s="792"/>
      <c r="F1356" s="792"/>
      <c r="G1356" s="792"/>
    </row>
    <row r="1357" spans="1:7">
      <c r="A1357" s="765"/>
      <c r="B1357" s="780" t="s">
        <v>5</v>
      </c>
      <c r="C1357" s="780" t="s">
        <v>6</v>
      </c>
      <c r="D1357" s="781" t="s">
        <v>7</v>
      </c>
      <c r="E1357" s="782" t="s">
        <v>803</v>
      </c>
      <c r="F1357" s="782" t="s">
        <v>803</v>
      </c>
      <c r="G1357" s="782" t="s">
        <v>1467</v>
      </c>
    </row>
    <row r="1358" spans="1:7">
      <c r="A1358" s="765"/>
      <c r="B1358" s="783"/>
      <c r="C1358" s="783"/>
      <c r="D1358" s="784"/>
      <c r="E1358" s="782" t="s">
        <v>805</v>
      </c>
      <c r="F1358" s="782" t="s">
        <v>10</v>
      </c>
      <c r="G1358" s="782" t="s">
        <v>11</v>
      </c>
    </row>
    <row r="1359" spans="1:7">
      <c r="A1359" s="765"/>
      <c r="B1359" s="864" t="s">
        <v>1468</v>
      </c>
      <c r="C1359" s="864" t="s">
        <v>190</v>
      </c>
      <c r="D1359" s="785" t="s">
        <v>1469</v>
      </c>
      <c r="E1359" s="788">
        <f>F1359-3</f>
        <v>44442</v>
      </c>
      <c r="F1359" s="788">
        <v>44445</v>
      </c>
      <c r="G1359" s="788">
        <f>F1359+30</f>
        <v>44475</v>
      </c>
    </row>
    <row r="1360" spans="1:7">
      <c r="A1360" s="765"/>
      <c r="B1360" s="864" t="s">
        <v>1470</v>
      </c>
      <c r="C1360" s="864" t="s">
        <v>619</v>
      </c>
      <c r="D1360" s="787"/>
      <c r="E1360" s="788">
        <f>F1360-3</f>
        <v>44449</v>
      </c>
      <c r="F1360" s="788">
        <v>44452</v>
      </c>
      <c r="G1360" s="788">
        <f>F1360+30</f>
        <v>44482</v>
      </c>
    </row>
    <row r="1361" spans="1:7">
      <c r="A1361" s="765"/>
      <c r="B1361" s="864" t="s">
        <v>1471</v>
      </c>
      <c r="C1361" s="864" t="s">
        <v>1472</v>
      </c>
      <c r="D1361" s="787"/>
      <c r="E1361" s="788">
        <f>F1361-3</f>
        <v>44456</v>
      </c>
      <c r="F1361" s="788">
        <v>44459</v>
      </c>
      <c r="G1361" s="788">
        <f>F1361+30</f>
        <v>44489</v>
      </c>
    </row>
    <row r="1362" spans="1:7">
      <c r="A1362" s="765"/>
      <c r="B1362" s="864" t="s">
        <v>893</v>
      </c>
      <c r="C1362" s="864"/>
      <c r="D1362" s="790"/>
      <c r="E1362" s="788">
        <f>F1362-3</f>
        <v>44463</v>
      </c>
      <c r="F1362" s="788">
        <v>44466</v>
      </c>
      <c r="G1362" s="788">
        <f>F1362+30</f>
        <v>44496</v>
      </c>
    </row>
    <row r="1363" spans="2:7">
      <c r="B1363" s="843"/>
      <c r="C1363" s="843"/>
      <c r="D1363" s="799"/>
      <c r="E1363" s="792"/>
      <c r="F1363" s="792"/>
      <c r="G1363" s="792"/>
    </row>
    <row r="1364" spans="1:7">
      <c r="A1364" s="873" t="s">
        <v>1473</v>
      </c>
      <c r="B1364" s="843"/>
      <c r="C1364" s="843"/>
      <c r="D1364" s="799"/>
      <c r="E1364" s="792"/>
      <c r="F1364" s="792"/>
      <c r="G1364" s="792"/>
    </row>
    <row r="1365" spans="2:7">
      <c r="B1365" s="780" t="s">
        <v>5</v>
      </c>
      <c r="C1365" s="780" t="s">
        <v>6</v>
      </c>
      <c r="D1365" s="781" t="s">
        <v>7</v>
      </c>
      <c r="E1365" s="782" t="s">
        <v>803</v>
      </c>
      <c r="F1365" s="782" t="s">
        <v>803</v>
      </c>
      <c r="G1365" s="782" t="s">
        <v>1473</v>
      </c>
    </row>
    <row r="1366" spans="2:7">
      <c r="B1366" s="783"/>
      <c r="C1366" s="783"/>
      <c r="D1366" s="784"/>
      <c r="E1366" s="782" t="s">
        <v>805</v>
      </c>
      <c r="F1366" s="782" t="s">
        <v>10</v>
      </c>
      <c r="G1366" s="782" t="s">
        <v>11</v>
      </c>
    </row>
    <row r="1367" spans="2:7">
      <c r="B1367" s="864" t="s">
        <v>1474</v>
      </c>
      <c r="C1367" s="864" t="s">
        <v>1475</v>
      </c>
      <c r="D1367" s="785" t="s">
        <v>1476</v>
      </c>
      <c r="E1367" s="788">
        <v>44284</v>
      </c>
      <c r="F1367" s="788">
        <v>44441</v>
      </c>
      <c r="G1367" s="788">
        <f>F1367+39</f>
        <v>44480</v>
      </c>
    </row>
    <row r="1368" spans="2:7">
      <c r="B1368" s="864" t="s">
        <v>1477</v>
      </c>
      <c r="C1368" s="864" t="s">
        <v>1478</v>
      </c>
      <c r="D1368" s="787"/>
      <c r="E1368" s="788">
        <v>44284</v>
      </c>
      <c r="F1368" s="788">
        <v>44448</v>
      </c>
      <c r="G1368" s="788">
        <f>F1368+39</f>
        <v>44487</v>
      </c>
    </row>
    <row r="1369" spans="2:7">
      <c r="B1369" s="864" t="s">
        <v>1479</v>
      </c>
      <c r="C1369" s="864" t="s">
        <v>1475</v>
      </c>
      <c r="D1369" s="787"/>
      <c r="E1369" s="788">
        <v>44284</v>
      </c>
      <c r="F1369" s="788">
        <v>44455</v>
      </c>
      <c r="G1369" s="788">
        <f>F1369+39</f>
        <v>44494</v>
      </c>
    </row>
    <row r="1370" spans="2:7">
      <c r="B1370" s="864" t="s">
        <v>1480</v>
      </c>
      <c r="C1370" s="864" t="s">
        <v>725</v>
      </c>
      <c r="D1370" s="787"/>
      <c r="E1370" s="788">
        <v>44284</v>
      </c>
      <c r="F1370" s="788">
        <v>44462</v>
      </c>
      <c r="G1370" s="788">
        <f>F1370+39</f>
        <v>44501</v>
      </c>
    </row>
    <row r="1371" spans="2:7">
      <c r="B1371" s="864" t="s">
        <v>1481</v>
      </c>
      <c r="C1371" s="864" t="s">
        <v>1420</v>
      </c>
      <c r="D1371" s="790"/>
      <c r="E1371" s="788">
        <v>44284</v>
      </c>
      <c r="F1371" s="788">
        <v>44469</v>
      </c>
      <c r="G1371" s="788">
        <f>F1371+39</f>
        <v>44508</v>
      </c>
    </row>
    <row r="1372" spans="2:7">
      <c r="B1372" s="843"/>
      <c r="C1372" s="843"/>
      <c r="D1372" s="799"/>
      <c r="E1372" s="792"/>
      <c r="F1372" s="792"/>
      <c r="G1372" s="792"/>
    </row>
    <row r="1373" spans="2:7">
      <c r="B1373" s="843"/>
      <c r="C1373" s="843"/>
      <c r="D1373" s="799"/>
      <c r="E1373" s="792"/>
      <c r="F1373" s="792"/>
      <c r="G1373" s="792"/>
    </row>
    <row r="1374" spans="1:7">
      <c r="A1374" s="879" t="s">
        <v>758</v>
      </c>
      <c r="B1374" s="879"/>
      <c r="C1374" s="879"/>
      <c r="D1374" s="880"/>
      <c r="E1374" s="880"/>
      <c r="F1374" s="880"/>
      <c r="G1374" s="880"/>
    </row>
    <row r="1375" spans="1:1">
      <c r="A1375" s="873" t="s">
        <v>1482</v>
      </c>
    </row>
    <row r="1376" spans="2:7">
      <c r="B1376" s="780" t="s">
        <v>5</v>
      </c>
      <c r="C1376" s="780" t="s">
        <v>6</v>
      </c>
      <c r="D1376" s="781" t="s">
        <v>7</v>
      </c>
      <c r="E1376" s="782" t="s">
        <v>803</v>
      </c>
      <c r="F1376" s="782" t="s">
        <v>803</v>
      </c>
      <c r="G1376" s="782" t="s">
        <v>1482</v>
      </c>
    </row>
    <row r="1377" spans="2:7">
      <c r="B1377" s="783"/>
      <c r="C1377" s="783"/>
      <c r="D1377" s="784"/>
      <c r="E1377" s="782" t="s">
        <v>805</v>
      </c>
      <c r="F1377" s="788" t="s">
        <v>10</v>
      </c>
      <c r="G1377" s="782" t="s">
        <v>11</v>
      </c>
    </row>
    <row r="1378" spans="2:7">
      <c r="B1378" s="818" t="s">
        <v>760</v>
      </c>
      <c r="C1378" s="818" t="s">
        <v>761</v>
      </c>
      <c r="D1378" s="785" t="s">
        <v>1483</v>
      </c>
      <c r="E1378" s="788">
        <f>F1378-4</f>
        <v>44442</v>
      </c>
      <c r="F1378" s="788">
        <v>44446</v>
      </c>
      <c r="G1378" s="788">
        <f>F1378+13</f>
        <v>44459</v>
      </c>
    </row>
    <row r="1379" spans="2:7">
      <c r="B1379" s="818" t="s">
        <v>763</v>
      </c>
      <c r="C1379" s="818" t="s">
        <v>764</v>
      </c>
      <c r="D1379" s="787"/>
      <c r="E1379" s="788">
        <f>F1379-4</f>
        <v>44449</v>
      </c>
      <c r="F1379" s="788">
        <f>F1378+7</f>
        <v>44453</v>
      </c>
      <c r="G1379" s="788">
        <f>F1379+13</f>
        <v>44466</v>
      </c>
    </row>
    <row r="1380" spans="2:7">
      <c r="B1380" s="818" t="s">
        <v>765</v>
      </c>
      <c r="C1380" s="818" t="s">
        <v>764</v>
      </c>
      <c r="D1380" s="787"/>
      <c r="E1380" s="788">
        <f>F1380-4</f>
        <v>44456</v>
      </c>
      <c r="F1380" s="788">
        <f>F1379+7</f>
        <v>44460</v>
      </c>
      <c r="G1380" s="788">
        <f>F1380+13</f>
        <v>44473</v>
      </c>
    </row>
    <row r="1381" spans="2:7">
      <c r="B1381" s="818" t="s">
        <v>766</v>
      </c>
      <c r="C1381" s="818" t="s">
        <v>764</v>
      </c>
      <c r="D1381" s="787"/>
      <c r="E1381" s="788">
        <f>F1381-4</f>
        <v>44463</v>
      </c>
      <c r="F1381" s="788">
        <f>F1380+7</f>
        <v>44467</v>
      </c>
      <c r="G1381" s="788">
        <f>F1381+13</f>
        <v>44480</v>
      </c>
    </row>
    <row r="1382" spans="2:7">
      <c r="B1382" s="818"/>
      <c r="C1382" s="818"/>
      <c r="D1382" s="790"/>
      <c r="E1382" s="788">
        <f>F1382-4</f>
        <v>44470</v>
      </c>
      <c r="F1382" s="788">
        <f>F1381+7</f>
        <v>44474</v>
      </c>
      <c r="G1382" s="788">
        <f>F1382+13</f>
        <v>44487</v>
      </c>
    </row>
    <row r="1383" spans="2:7">
      <c r="B1383" s="843"/>
      <c r="C1383" s="843"/>
      <c r="D1383" s="799"/>
      <c r="E1383" s="792"/>
      <c r="F1383" s="792"/>
      <c r="G1383" s="792"/>
    </row>
    <row r="1384" spans="2:7">
      <c r="B1384" s="780" t="s">
        <v>5</v>
      </c>
      <c r="C1384" s="780" t="s">
        <v>6</v>
      </c>
      <c r="D1384" s="781" t="s">
        <v>7</v>
      </c>
      <c r="E1384" s="782" t="s">
        <v>803</v>
      </c>
      <c r="F1384" s="782" t="s">
        <v>803</v>
      </c>
      <c r="G1384" s="782" t="s">
        <v>1482</v>
      </c>
    </row>
    <row r="1385" spans="2:7">
      <c r="B1385" s="783"/>
      <c r="C1385" s="783"/>
      <c r="D1385" s="784"/>
      <c r="E1385" s="782" t="s">
        <v>805</v>
      </c>
      <c r="F1385" s="782" t="s">
        <v>10</v>
      </c>
      <c r="G1385" s="782" t="s">
        <v>11</v>
      </c>
    </row>
    <row r="1386" ht="18" spans="2:7">
      <c r="B1386" s="864" t="s">
        <v>552</v>
      </c>
      <c r="C1386" s="864"/>
      <c r="D1386" s="785" t="s">
        <v>1431</v>
      </c>
      <c r="E1386" s="788" t="s">
        <v>209</v>
      </c>
      <c r="F1386" s="874"/>
      <c r="G1386" s="788">
        <f>F1386+14</f>
        <v>14</v>
      </c>
    </row>
    <row r="1387" ht="16.5" customHeight="1" spans="2:7">
      <c r="B1387" s="864" t="s">
        <v>1432</v>
      </c>
      <c r="C1387" s="864" t="s">
        <v>673</v>
      </c>
      <c r="D1387" s="787"/>
      <c r="E1387" s="788">
        <f>F1387-4</f>
        <v>44445</v>
      </c>
      <c r="F1387" s="788">
        <v>44449</v>
      </c>
      <c r="G1387" s="788">
        <f>F1387+14</f>
        <v>44463</v>
      </c>
    </row>
    <row r="1388" spans="2:7">
      <c r="B1388" s="864" t="s">
        <v>552</v>
      </c>
      <c r="C1388" s="864"/>
      <c r="D1388" s="787"/>
      <c r="E1388" s="788" t="s">
        <v>209</v>
      </c>
      <c r="F1388" s="788"/>
      <c r="G1388" s="788">
        <f>F1388+14</f>
        <v>14</v>
      </c>
    </row>
    <row r="1389" spans="2:7">
      <c r="B1389" s="864" t="s">
        <v>1433</v>
      </c>
      <c r="C1389" s="864" t="s">
        <v>1434</v>
      </c>
      <c r="D1389" s="790"/>
      <c r="E1389" s="788">
        <f>F1389-4</f>
        <v>44459</v>
      </c>
      <c r="F1389" s="788">
        <v>44463</v>
      </c>
      <c r="G1389" s="788">
        <f>F1389+14</f>
        <v>44477</v>
      </c>
    </row>
    <row r="1390" spans="1:3">
      <c r="A1390" s="873" t="s">
        <v>777</v>
      </c>
      <c r="B1390" s="766"/>
      <c r="C1390" s="766"/>
    </row>
    <row r="1391" spans="2:8">
      <c r="B1391" s="843"/>
      <c r="C1391" s="843"/>
      <c r="D1391" s="799"/>
      <c r="E1391" s="792"/>
      <c r="F1391" s="792"/>
      <c r="G1391" s="792"/>
      <c r="H1391" s="792"/>
    </row>
    <row r="1392" spans="2:8">
      <c r="B1392" s="780" t="s">
        <v>5</v>
      </c>
      <c r="C1392" s="780" t="s">
        <v>6</v>
      </c>
      <c r="D1392" s="781" t="s">
        <v>7</v>
      </c>
      <c r="E1392" s="782" t="s">
        <v>803</v>
      </c>
      <c r="F1392" s="782" t="s">
        <v>803</v>
      </c>
      <c r="G1392" s="782" t="s">
        <v>1484</v>
      </c>
      <c r="H1392" s="782" t="s">
        <v>777</v>
      </c>
    </row>
    <row r="1393" spans="2:8">
      <c r="B1393" s="783"/>
      <c r="C1393" s="783"/>
      <c r="D1393" s="784"/>
      <c r="E1393" s="782" t="s">
        <v>805</v>
      </c>
      <c r="F1393" s="782" t="s">
        <v>10</v>
      </c>
      <c r="G1393" s="782" t="s">
        <v>11</v>
      </c>
      <c r="H1393" s="782" t="s">
        <v>11</v>
      </c>
    </row>
    <row r="1394" ht="16.5" customHeight="1" spans="2:8">
      <c r="B1394" s="864" t="s">
        <v>1485</v>
      </c>
      <c r="C1394" s="864" t="s">
        <v>700</v>
      </c>
      <c r="D1394" s="785" t="s">
        <v>1486</v>
      </c>
      <c r="E1394" s="788">
        <f t="shared" ref="E1394:E1399" si="104">F1394-3</f>
        <v>44433</v>
      </c>
      <c r="F1394" s="788">
        <v>44436</v>
      </c>
      <c r="G1394" s="788">
        <f t="shared" ref="G1394:G1399" si="105">F1394+12</f>
        <v>44448</v>
      </c>
      <c r="H1394" s="788" t="s">
        <v>1487</v>
      </c>
    </row>
    <row r="1395" spans="2:8">
      <c r="B1395" s="864" t="s">
        <v>1488</v>
      </c>
      <c r="C1395" s="864" t="s">
        <v>1489</v>
      </c>
      <c r="D1395" s="787"/>
      <c r="E1395" s="788">
        <f t="shared" si="104"/>
        <v>44440</v>
      </c>
      <c r="F1395" s="788">
        <v>44443</v>
      </c>
      <c r="G1395" s="788">
        <f t="shared" si="105"/>
        <v>44455</v>
      </c>
      <c r="H1395" s="788" t="s">
        <v>1487</v>
      </c>
    </row>
    <row r="1396" ht="16.5" customHeight="1" spans="2:8">
      <c r="B1396" s="864" t="s">
        <v>1490</v>
      </c>
      <c r="C1396" s="864" t="s">
        <v>1491</v>
      </c>
      <c r="D1396" s="787"/>
      <c r="E1396" s="788">
        <f t="shared" si="104"/>
        <v>44447</v>
      </c>
      <c r="F1396" s="788">
        <v>44450</v>
      </c>
      <c r="G1396" s="788">
        <f t="shared" si="105"/>
        <v>44462</v>
      </c>
      <c r="H1396" s="788" t="s">
        <v>1487</v>
      </c>
    </row>
    <row r="1397" ht="16.5" customHeight="1" spans="2:8">
      <c r="B1397" s="864"/>
      <c r="C1397" s="864"/>
      <c r="D1397" s="787"/>
      <c r="E1397" s="788">
        <f t="shared" si="104"/>
        <v>44454</v>
      </c>
      <c r="F1397" s="788">
        <v>44457</v>
      </c>
      <c r="G1397" s="788">
        <f t="shared" si="105"/>
        <v>44469</v>
      </c>
      <c r="H1397" s="788" t="s">
        <v>1487</v>
      </c>
    </row>
    <row r="1398" ht="16.5" customHeight="1" spans="2:8">
      <c r="B1398" s="864" t="s">
        <v>1492</v>
      </c>
      <c r="C1398" s="864" t="s">
        <v>1448</v>
      </c>
      <c r="D1398" s="787"/>
      <c r="E1398" s="788">
        <f t="shared" si="104"/>
        <v>44461</v>
      </c>
      <c r="F1398" s="788">
        <v>44464</v>
      </c>
      <c r="G1398" s="788">
        <f t="shared" si="105"/>
        <v>44476</v>
      </c>
      <c r="H1398" s="788" t="s">
        <v>1487</v>
      </c>
    </row>
    <row r="1399" spans="2:8">
      <c r="B1399" s="864" t="s">
        <v>1493</v>
      </c>
      <c r="C1399" s="864" t="s">
        <v>1448</v>
      </c>
      <c r="D1399" s="790"/>
      <c r="E1399" s="788">
        <f t="shared" si="104"/>
        <v>44468</v>
      </c>
      <c r="F1399" s="788">
        <v>44471</v>
      </c>
      <c r="G1399" s="788">
        <f t="shared" si="105"/>
        <v>44483</v>
      </c>
      <c r="H1399" s="788" t="s">
        <v>1487</v>
      </c>
    </row>
    <row r="1400" spans="2:8">
      <c r="B1400" s="843"/>
      <c r="C1400" s="843"/>
      <c r="D1400" s="799"/>
      <c r="E1400" s="792"/>
      <c r="F1400" s="792"/>
      <c r="G1400" s="792"/>
      <c r="H1400" s="792"/>
    </row>
    <row r="1401" spans="1:1">
      <c r="A1401" s="873" t="s">
        <v>1494</v>
      </c>
    </row>
    <row r="1403" spans="2:8">
      <c r="B1403" s="780" t="s">
        <v>5</v>
      </c>
      <c r="C1403" s="780" t="s">
        <v>6</v>
      </c>
      <c r="D1403" s="781" t="s">
        <v>7</v>
      </c>
      <c r="E1403" s="782" t="s">
        <v>803</v>
      </c>
      <c r="F1403" s="782" t="s">
        <v>803</v>
      </c>
      <c r="G1403" s="782" t="s">
        <v>1484</v>
      </c>
      <c r="H1403" s="782" t="s">
        <v>1494</v>
      </c>
    </row>
    <row r="1404" spans="2:8">
      <c r="B1404" s="783"/>
      <c r="C1404" s="783"/>
      <c r="D1404" s="784"/>
      <c r="E1404" s="782" t="s">
        <v>805</v>
      </c>
      <c r="F1404" s="782" t="s">
        <v>10</v>
      </c>
      <c r="G1404" s="782" t="s">
        <v>11</v>
      </c>
      <c r="H1404" s="782" t="s">
        <v>11</v>
      </c>
    </row>
    <row r="1405" ht="16.5" customHeight="1" spans="2:8">
      <c r="B1405" s="864" t="s">
        <v>1485</v>
      </c>
      <c r="C1405" s="864" t="s">
        <v>700</v>
      </c>
      <c r="D1405" s="785" t="s">
        <v>1486</v>
      </c>
      <c r="E1405" s="788">
        <f t="shared" ref="E1405:E1410" si="106">F1405-3</f>
        <v>44433</v>
      </c>
      <c r="F1405" s="788">
        <v>44436</v>
      </c>
      <c r="G1405" s="788">
        <f t="shared" ref="G1405:G1410" si="107">F1405+12</f>
        <v>44448</v>
      </c>
      <c r="H1405" s="788" t="s">
        <v>1487</v>
      </c>
    </row>
    <row r="1406" ht="16.5" customHeight="1" spans="2:8">
      <c r="B1406" s="864" t="s">
        <v>1488</v>
      </c>
      <c r="C1406" s="864" t="s">
        <v>1489</v>
      </c>
      <c r="D1406" s="787"/>
      <c r="E1406" s="788">
        <f t="shared" si="106"/>
        <v>44440</v>
      </c>
      <c r="F1406" s="788">
        <v>44443</v>
      </c>
      <c r="G1406" s="788">
        <f t="shared" si="107"/>
        <v>44455</v>
      </c>
      <c r="H1406" s="788" t="s">
        <v>1487</v>
      </c>
    </row>
    <row r="1407" ht="16.5" customHeight="1" spans="2:8">
      <c r="B1407" s="864" t="s">
        <v>1490</v>
      </c>
      <c r="C1407" s="864" t="s">
        <v>1491</v>
      </c>
      <c r="D1407" s="787"/>
      <c r="E1407" s="788">
        <f t="shared" si="106"/>
        <v>44447</v>
      </c>
      <c r="F1407" s="788">
        <v>44450</v>
      </c>
      <c r="G1407" s="788">
        <f t="shared" si="107"/>
        <v>44462</v>
      </c>
      <c r="H1407" s="788" t="s">
        <v>1487</v>
      </c>
    </row>
    <row r="1408" spans="2:8">
      <c r="B1408" s="864"/>
      <c r="C1408" s="864"/>
      <c r="D1408" s="787"/>
      <c r="E1408" s="788">
        <f t="shared" si="106"/>
        <v>44454</v>
      </c>
      <c r="F1408" s="788">
        <v>44457</v>
      </c>
      <c r="G1408" s="788">
        <f t="shared" si="107"/>
        <v>44469</v>
      </c>
      <c r="H1408" s="788" t="s">
        <v>1487</v>
      </c>
    </row>
    <row r="1409" spans="2:8">
      <c r="B1409" s="864" t="s">
        <v>1492</v>
      </c>
      <c r="C1409" s="864" t="s">
        <v>1448</v>
      </c>
      <c r="D1409" s="787"/>
      <c r="E1409" s="788">
        <f t="shared" si="106"/>
        <v>44461</v>
      </c>
      <c r="F1409" s="788">
        <v>44464</v>
      </c>
      <c r="G1409" s="788">
        <f t="shared" si="107"/>
        <v>44476</v>
      </c>
      <c r="H1409" s="788" t="s">
        <v>1487</v>
      </c>
    </row>
    <row r="1410" spans="2:8">
      <c r="B1410" s="864" t="s">
        <v>1493</v>
      </c>
      <c r="C1410" s="864" t="s">
        <v>1448</v>
      </c>
      <c r="D1410" s="790"/>
      <c r="E1410" s="788">
        <f t="shared" si="106"/>
        <v>44468</v>
      </c>
      <c r="F1410" s="788">
        <v>44471</v>
      </c>
      <c r="G1410" s="788">
        <f t="shared" si="107"/>
        <v>44483</v>
      </c>
      <c r="H1410" s="788" t="s">
        <v>1487</v>
      </c>
    </row>
  </sheetData>
  <mergeCells count="638">
    <mergeCell ref="A1:G1"/>
    <mergeCell ref="J1:K1"/>
    <mergeCell ref="A2:B2"/>
    <mergeCell ref="A3:G3"/>
    <mergeCell ref="A123:B123"/>
    <mergeCell ref="A181:B181"/>
    <mergeCell ref="A289:G289"/>
    <mergeCell ref="A315:C315"/>
    <mergeCell ref="A332:G332"/>
    <mergeCell ref="A607:G607"/>
    <mergeCell ref="A664:G664"/>
    <mergeCell ref="A737:B737"/>
    <mergeCell ref="A746:B746"/>
    <mergeCell ref="A823:B823"/>
    <mergeCell ref="A832:B832"/>
    <mergeCell ref="A841:G841"/>
    <mergeCell ref="A876:B876"/>
    <mergeCell ref="A1113:B1113"/>
    <mergeCell ref="A1211:G1211"/>
    <mergeCell ref="B6:B7"/>
    <mergeCell ref="B15:B16"/>
    <mergeCell ref="B24:B25"/>
    <mergeCell ref="B34:B35"/>
    <mergeCell ref="B44:B45"/>
    <mergeCell ref="B54:B55"/>
    <mergeCell ref="B63:B64"/>
    <mergeCell ref="B73:B74"/>
    <mergeCell ref="B83:B84"/>
    <mergeCell ref="B94:B95"/>
    <mergeCell ref="B104:B105"/>
    <mergeCell ref="B114:B115"/>
    <mergeCell ref="B124:B125"/>
    <mergeCell ref="B134:B135"/>
    <mergeCell ref="B144:B145"/>
    <mergeCell ref="B154:B155"/>
    <mergeCell ref="B164:B165"/>
    <mergeCell ref="B173:B174"/>
    <mergeCell ref="B192:B193"/>
    <mergeCell ref="B202:B203"/>
    <mergeCell ref="B212:B213"/>
    <mergeCell ref="B222:B223"/>
    <mergeCell ref="B232:B233"/>
    <mergeCell ref="B242:B243"/>
    <mergeCell ref="B252:B253"/>
    <mergeCell ref="B262:B263"/>
    <mergeCell ref="B272:B273"/>
    <mergeCell ref="B281:B282"/>
    <mergeCell ref="B291:B292"/>
    <mergeCell ref="B299:B300"/>
    <mergeCell ref="B307:B308"/>
    <mergeCell ref="B316:B317"/>
    <mergeCell ref="B324:B325"/>
    <mergeCell ref="B334:B335"/>
    <mergeCell ref="B342:B343"/>
    <mergeCell ref="B351:B352"/>
    <mergeCell ref="B359:B360"/>
    <mergeCell ref="B368:B369"/>
    <mergeCell ref="B377:B378"/>
    <mergeCell ref="B385:B386"/>
    <mergeCell ref="B394:B395"/>
    <mergeCell ref="B403:B404"/>
    <mergeCell ref="B412:B413"/>
    <mergeCell ref="B421:B422"/>
    <mergeCell ref="B430:B431"/>
    <mergeCell ref="B438:B439"/>
    <mergeCell ref="B446:B447"/>
    <mergeCell ref="B455:B456"/>
    <mergeCell ref="B464:B465"/>
    <mergeCell ref="B472:B473"/>
    <mergeCell ref="B480:B481"/>
    <mergeCell ref="B489:B490"/>
    <mergeCell ref="B497:B498"/>
    <mergeCell ref="B505:B506"/>
    <mergeCell ref="B514:B515"/>
    <mergeCell ref="B523:B524"/>
    <mergeCell ref="B532:B533"/>
    <mergeCell ref="B541:B542"/>
    <mergeCell ref="B550:B551"/>
    <mergeCell ref="B560:B561"/>
    <mergeCell ref="B569:B570"/>
    <mergeCell ref="B579:B580"/>
    <mergeCell ref="B589:B590"/>
    <mergeCell ref="B599:B600"/>
    <mergeCell ref="B609:B610"/>
    <mergeCell ref="B617:B618"/>
    <mergeCell ref="B627:B628"/>
    <mergeCell ref="B635:B636"/>
    <mergeCell ref="B645:B646"/>
    <mergeCell ref="B655:B656"/>
    <mergeCell ref="B666:B667"/>
    <mergeCell ref="B675:B676"/>
    <mergeCell ref="B684:B685"/>
    <mergeCell ref="B694:B695"/>
    <mergeCell ref="B702:B703"/>
    <mergeCell ref="B711:B712"/>
    <mergeCell ref="B720:B721"/>
    <mergeCell ref="B729:B730"/>
    <mergeCell ref="B738:B739"/>
    <mergeCell ref="B747:B748"/>
    <mergeCell ref="B756:B757"/>
    <mergeCell ref="B766:B767"/>
    <mergeCell ref="B776:B777"/>
    <mergeCell ref="B786:B787"/>
    <mergeCell ref="B794:B795"/>
    <mergeCell ref="B804:B805"/>
    <mergeCell ref="B814:B815"/>
    <mergeCell ref="B824:B825"/>
    <mergeCell ref="B833:B834"/>
    <mergeCell ref="B843:B844"/>
    <mergeCell ref="B852:B853"/>
    <mergeCell ref="B860:B861"/>
    <mergeCell ref="B868:B869"/>
    <mergeCell ref="B877:B878"/>
    <mergeCell ref="B885:B886"/>
    <mergeCell ref="B893:B894"/>
    <mergeCell ref="B902:B903"/>
    <mergeCell ref="B910:B911"/>
    <mergeCell ref="B918:B919"/>
    <mergeCell ref="B926:B927"/>
    <mergeCell ref="B934:B935"/>
    <mergeCell ref="B943:B944"/>
    <mergeCell ref="B951:B952"/>
    <mergeCell ref="B960:B961"/>
    <mergeCell ref="B968:B969"/>
    <mergeCell ref="B976:B977"/>
    <mergeCell ref="B983:B984"/>
    <mergeCell ref="B994:B995"/>
    <mergeCell ref="B1002:B1003"/>
    <mergeCell ref="B1011:B1012"/>
    <mergeCell ref="B1019:B1020"/>
    <mergeCell ref="B1028:B1029"/>
    <mergeCell ref="B1036:B1037"/>
    <mergeCell ref="B1044:B1045"/>
    <mergeCell ref="B1053:B1054"/>
    <mergeCell ref="B1062:B1063"/>
    <mergeCell ref="B1070:B1071"/>
    <mergeCell ref="B1079:B1080"/>
    <mergeCell ref="B1088:B1089"/>
    <mergeCell ref="B1096:B1097"/>
    <mergeCell ref="B1105:B1106"/>
    <mergeCell ref="B1114:B1115"/>
    <mergeCell ref="B1124:B1125"/>
    <mergeCell ref="B1136:B1137"/>
    <mergeCell ref="B1146:B1147"/>
    <mergeCell ref="B1155:B1156"/>
    <mergeCell ref="B1165:B1166"/>
    <mergeCell ref="B1175:B1176"/>
    <mergeCell ref="B1183:B1184"/>
    <mergeCell ref="B1192:B1193"/>
    <mergeCell ref="B1201:B1202"/>
    <mergeCell ref="B1214:B1215"/>
    <mergeCell ref="B1223:B1224"/>
    <mergeCell ref="B1232:B1233"/>
    <mergeCell ref="B1240:B1241"/>
    <mergeCell ref="B1247:B1248"/>
    <mergeCell ref="B1255:B1256"/>
    <mergeCell ref="B1264:B1265"/>
    <mergeCell ref="B1273:B1274"/>
    <mergeCell ref="B1281:B1282"/>
    <mergeCell ref="B1289:B1290"/>
    <mergeCell ref="B1299:B1300"/>
    <mergeCell ref="B1307:B1308"/>
    <mergeCell ref="B1316:B1317"/>
    <mergeCell ref="B1324:B1325"/>
    <mergeCell ref="B1332:B1333"/>
    <mergeCell ref="B1340:B1341"/>
    <mergeCell ref="B1349:B1350"/>
    <mergeCell ref="B1357:B1358"/>
    <mergeCell ref="B1365:B1366"/>
    <mergeCell ref="B1376:B1377"/>
    <mergeCell ref="B1384:B1385"/>
    <mergeCell ref="B1392:B1393"/>
    <mergeCell ref="B1403:B1404"/>
    <mergeCell ref="C6:C7"/>
    <mergeCell ref="C15:C16"/>
    <mergeCell ref="C24:C25"/>
    <mergeCell ref="C34:C35"/>
    <mergeCell ref="C44:C45"/>
    <mergeCell ref="C54:C55"/>
    <mergeCell ref="C63:C64"/>
    <mergeCell ref="C73:C74"/>
    <mergeCell ref="C83:C84"/>
    <mergeCell ref="C94:C95"/>
    <mergeCell ref="C104:C105"/>
    <mergeCell ref="C114:C115"/>
    <mergeCell ref="C124:C125"/>
    <mergeCell ref="C134:C135"/>
    <mergeCell ref="C144:C145"/>
    <mergeCell ref="C154:C155"/>
    <mergeCell ref="C164:C165"/>
    <mergeCell ref="C173:C174"/>
    <mergeCell ref="C182:C183"/>
    <mergeCell ref="C192:C193"/>
    <mergeCell ref="C202:C203"/>
    <mergeCell ref="C212:C213"/>
    <mergeCell ref="C222:C223"/>
    <mergeCell ref="C232:C233"/>
    <mergeCell ref="C242:C243"/>
    <mergeCell ref="C252:C253"/>
    <mergeCell ref="C262:C263"/>
    <mergeCell ref="C272:C273"/>
    <mergeCell ref="C281:C282"/>
    <mergeCell ref="C291:C292"/>
    <mergeCell ref="C299:C300"/>
    <mergeCell ref="C307:C308"/>
    <mergeCell ref="C316:C317"/>
    <mergeCell ref="C324:C325"/>
    <mergeCell ref="C334:C335"/>
    <mergeCell ref="C342:C343"/>
    <mergeCell ref="C351:C352"/>
    <mergeCell ref="C359:C360"/>
    <mergeCell ref="C368:C369"/>
    <mergeCell ref="C377:C378"/>
    <mergeCell ref="C385:C386"/>
    <mergeCell ref="C394:C395"/>
    <mergeCell ref="C403:C404"/>
    <mergeCell ref="C412:C413"/>
    <mergeCell ref="C421:C422"/>
    <mergeCell ref="C430:C431"/>
    <mergeCell ref="C438:C439"/>
    <mergeCell ref="C446:C447"/>
    <mergeCell ref="C455:C456"/>
    <mergeCell ref="C464:C465"/>
    <mergeCell ref="C472:C473"/>
    <mergeCell ref="C480:C481"/>
    <mergeCell ref="C489:C490"/>
    <mergeCell ref="C497:C498"/>
    <mergeCell ref="C505:C506"/>
    <mergeCell ref="C514:C515"/>
    <mergeCell ref="C523:C524"/>
    <mergeCell ref="C532:C533"/>
    <mergeCell ref="C541:C542"/>
    <mergeCell ref="C550:C551"/>
    <mergeCell ref="C560:C561"/>
    <mergeCell ref="C569:C570"/>
    <mergeCell ref="C579:C580"/>
    <mergeCell ref="C589:C590"/>
    <mergeCell ref="C599:C600"/>
    <mergeCell ref="C609:C610"/>
    <mergeCell ref="C617:C618"/>
    <mergeCell ref="C627:C628"/>
    <mergeCell ref="C635:C636"/>
    <mergeCell ref="C645:C646"/>
    <mergeCell ref="C655:C656"/>
    <mergeCell ref="C666:C667"/>
    <mergeCell ref="C675:C676"/>
    <mergeCell ref="C684:C685"/>
    <mergeCell ref="C694:C695"/>
    <mergeCell ref="C702:C703"/>
    <mergeCell ref="C711:C712"/>
    <mergeCell ref="C720:C721"/>
    <mergeCell ref="C729:C730"/>
    <mergeCell ref="C738:C739"/>
    <mergeCell ref="C747:C748"/>
    <mergeCell ref="C756:C757"/>
    <mergeCell ref="C766:C767"/>
    <mergeCell ref="C776:C777"/>
    <mergeCell ref="C786:C787"/>
    <mergeCell ref="C794:C795"/>
    <mergeCell ref="C804:C805"/>
    <mergeCell ref="C814:C815"/>
    <mergeCell ref="C824:C825"/>
    <mergeCell ref="C833:C834"/>
    <mergeCell ref="C843:C844"/>
    <mergeCell ref="C852:C853"/>
    <mergeCell ref="C860:C861"/>
    <mergeCell ref="C868:C869"/>
    <mergeCell ref="C877:C878"/>
    <mergeCell ref="C885:C886"/>
    <mergeCell ref="C893:C894"/>
    <mergeCell ref="C902:C903"/>
    <mergeCell ref="C910:C911"/>
    <mergeCell ref="C918:C919"/>
    <mergeCell ref="C926:C927"/>
    <mergeCell ref="C934:C935"/>
    <mergeCell ref="C943:C944"/>
    <mergeCell ref="C951:C952"/>
    <mergeCell ref="C960:C961"/>
    <mergeCell ref="C968:C969"/>
    <mergeCell ref="C976:C977"/>
    <mergeCell ref="C983:C984"/>
    <mergeCell ref="C994:C995"/>
    <mergeCell ref="C1002:C1003"/>
    <mergeCell ref="C1011:C1012"/>
    <mergeCell ref="C1019:C1020"/>
    <mergeCell ref="C1028:C1029"/>
    <mergeCell ref="C1036:C1037"/>
    <mergeCell ref="C1044:C1045"/>
    <mergeCell ref="C1053:C1054"/>
    <mergeCell ref="C1062:C1063"/>
    <mergeCell ref="C1070:C1071"/>
    <mergeCell ref="C1079:C1080"/>
    <mergeCell ref="C1088:C1089"/>
    <mergeCell ref="C1096:C1097"/>
    <mergeCell ref="C1105:C1106"/>
    <mergeCell ref="C1114:C1115"/>
    <mergeCell ref="C1124:C1125"/>
    <mergeCell ref="C1136:C1137"/>
    <mergeCell ref="C1146:C1147"/>
    <mergeCell ref="C1155:C1156"/>
    <mergeCell ref="C1165:C1166"/>
    <mergeCell ref="C1175:C1176"/>
    <mergeCell ref="C1183:C1184"/>
    <mergeCell ref="C1192:C1193"/>
    <mergeCell ref="C1201:C1202"/>
    <mergeCell ref="C1214:C1215"/>
    <mergeCell ref="C1223:C1224"/>
    <mergeCell ref="C1232:C1233"/>
    <mergeCell ref="C1240:C1241"/>
    <mergeCell ref="C1247:C1248"/>
    <mergeCell ref="C1255:C1256"/>
    <mergeCell ref="C1264:C1265"/>
    <mergeCell ref="C1273:C1274"/>
    <mergeCell ref="C1281:C1282"/>
    <mergeCell ref="C1289:C1290"/>
    <mergeCell ref="C1299:C1300"/>
    <mergeCell ref="C1307:C1308"/>
    <mergeCell ref="C1316:C1317"/>
    <mergeCell ref="C1324:C1325"/>
    <mergeCell ref="C1332:C1333"/>
    <mergeCell ref="C1340:C1341"/>
    <mergeCell ref="C1349:C1350"/>
    <mergeCell ref="C1357:C1358"/>
    <mergeCell ref="C1365:C1366"/>
    <mergeCell ref="C1376:C1377"/>
    <mergeCell ref="C1384:C1385"/>
    <mergeCell ref="C1392:C1393"/>
    <mergeCell ref="C1403:C1404"/>
    <mergeCell ref="D6:D7"/>
    <mergeCell ref="D8:D13"/>
    <mergeCell ref="D15:D16"/>
    <mergeCell ref="D17:D22"/>
    <mergeCell ref="D24:D25"/>
    <mergeCell ref="D26:D31"/>
    <mergeCell ref="D34:D35"/>
    <mergeCell ref="D36:D41"/>
    <mergeCell ref="D44:D45"/>
    <mergeCell ref="D46:D51"/>
    <mergeCell ref="D54:D55"/>
    <mergeCell ref="D56:D61"/>
    <mergeCell ref="D63:D64"/>
    <mergeCell ref="D65:D70"/>
    <mergeCell ref="D73:D74"/>
    <mergeCell ref="D75:D80"/>
    <mergeCell ref="D83:D84"/>
    <mergeCell ref="D85:D90"/>
    <mergeCell ref="D94:D95"/>
    <mergeCell ref="D96:D101"/>
    <mergeCell ref="D104:D105"/>
    <mergeCell ref="D106:D111"/>
    <mergeCell ref="D114:D115"/>
    <mergeCell ref="D116:D121"/>
    <mergeCell ref="D124:D125"/>
    <mergeCell ref="D126:D131"/>
    <mergeCell ref="D134:D135"/>
    <mergeCell ref="D136:D141"/>
    <mergeCell ref="D144:D145"/>
    <mergeCell ref="D146:D151"/>
    <mergeCell ref="D154:D155"/>
    <mergeCell ref="D156:D160"/>
    <mergeCell ref="D164:D165"/>
    <mergeCell ref="D166:D170"/>
    <mergeCell ref="D173:D174"/>
    <mergeCell ref="D175:D179"/>
    <mergeCell ref="D182:D183"/>
    <mergeCell ref="D184:D189"/>
    <mergeCell ref="D192:D193"/>
    <mergeCell ref="D194:D199"/>
    <mergeCell ref="D202:D203"/>
    <mergeCell ref="D204:D209"/>
    <mergeCell ref="D212:D213"/>
    <mergeCell ref="D214:D219"/>
    <mergeCell ref="D222:D223"/>
    <mergeCell ref="D224:D229"/>
    <mergeCell ref="D232:D233"/>
    <mergeCell ref="D234:D239"/>
    <mergeCell ref="D242:D243"/>
    <mergeCell ref="D244:D249"/>
    <mergeCell ref="D252:D253"/>
    <mergeCell ref="D254:D259"/>
    <mergeCell ref="D262:D263"/>
    <mergeCell ref="D264:D269"/>
    <mergeCell ref="D272:D273"/>
    <mergeCell ref="D274:D278"/>
    <mergeCell ref="D281:D282"/>
    <mergeCell ref="D283:D287"/>
    <mergeCell ref="D291:D292"/>
    <mergeCell ref="D293:D297"/>
    <mergeCell ref="D299:D300"/>
    <mergeCell ref="D301:D305"/>
    <mergeCell ref="D307:D308"/>
    <mergeCell ref="D309:D313"/>
    <mergeCell ref="D316:D317"/>
    <mergeCell ref="D318:D322"/>
    <mergeCell ref="D324:D325"/>
    <mergeCell ref="D326:D330"/>
    <mergeCell ref="D334:D335"/>
    <mergeCell ref="D336:D340"/>
    <mergeCell ref="D342:D343"/>
    <mergeCell ref="D344:D348"/>
    <mergeCell ref="D351:D352"/>
    <mergeCell ref="D353:D357"/>
    <mergeCell ref="D359:D360"/>
    <mergeCell ref="D361:D365"/>
    <mergeCell ref="D368:D369"/>
    <mergeCell ref="D370:D374"/>
    <mergeCell ref="D377:D378"/>
    <mergeCell ref="D379:D383"/>
    <mergeCell ref="D385:D386"/>
    <mergeCell ref="D387:D391"/>
    <mergeCell ref="D394:D395"/>
    <mergeCell ref="D396:D400"/>
    <mergeCell ref="D403:D404"/>
    <mergeCell ref="D405:D409"/>
    <mergeCell ref="D412:D413"/>
    <mergeCell ref="D414:D418"/>
    <mergeCell ref="D421:D422"/>
    <mergeCell ref="D423:D427"/>
    <mergeCell ref="D430:D431"/>
    <mergeCell ref="D432:D436"/>
    <mergeCell ref="D438:D439"/>
    <mergeCell ref="D440:D444"/>
    <mergeCell ref="D446:D447"/>
    <mergeCell ref="D448:D452"/>
    <mergeCell ref="D455:D456"/>
    <mergeCell ref="D457:D461"/>
    <mergeCell ref="D464:D465"/>
    <mergeCell ref="D466:D470"/>
    <mergeCell ref="D472:D473"/>
    <mergeCell ref="D474:D478"/>
    <mergeCell ref="D480:D481"/>
    <mergeCell ref="D482:D486"/>
    <mergeCell ref="D489:D490"/>
    <mergeCell ref="D491:D495"/>
    <mergeCell ref="D497:D498"/>
    <mergeCell ref="D499:D503"/>
    <mergeCell ref="D505:D506"/>
    <mergeCell ref="D507:D511"/>
    <mergeCell ref="D514:D515"/>
    <mergeCell ref="D516:D520"/>
    <mergeCell ref="D523:D524"/>
    <mergeCell ref="D525:D529"/>
    <mergeCell ref="D532:D533"/>
    <mergeCell ref="D534:D538"/>
    <mergeCell ref="D541:D542"/>
    <mergeCell ref="D543:D547"/>
    <mergeCell ref="D550:D551"/>
    <mergeCell ref="D552:D557"/>
    <mergeCell ref="D560:D561"/>
    <mergeCell ref="D562:D566"/>
    <mergeCell ref="D569:D570"/>
    <mergeCell ref="D571:D576"/>
    <mergeCell ref="D579:D580"/>
    <mergeCell ref="D581:D586"/>
    <mergeCell ref="D589:D590"/>
    <mergeCell ref="D591:D596"/>
    <mergeCell ref="D599:D600"/>
    <mergeCell ref="D601:D605"/>
    <mergeCell ref="D609:D610"/>
    <mergeCell ref="D611:D615"/>
    <mergeCell ref="D617:D618"/>
    <mergeCell ref="D619:D624"/>
    <mergeCell ref="D627:D628"/>
    <mergeCell ref="D629:D633"/>
    <mergeCell ref="D635:D636"/>
    <mergeCell ref="D637:D642"/>
    <mergeCell ref="D645:D646"/>
    <mergeCell ref="D647:D652"/>
    <mergeCell ref="D655:D656"/>
    <mergeCell ref="D657:D662"/>
    <mergeCell ref="D666:D667"/>
    <mergeCell ref="D668:D672"/>
    <mergeCell ref="D675:D676"/>
    <mergeCell ref="D677:D682"/>
    <mergeCell ref="D684:D685"/>
    <mergeCell ref="D686:D691"/>
    <mergeCell ref="D694:D695"/>
    <mergeCell ref="D696:D700"/>
    <mergeCell ref="D702:D703"/>
    <mergeCell ref="D704:D708"/>
    <mergeCell ref="D711:D712"/>
    <mergeCell ref="D713:D717"/>
    <mergeCell ref="D720:D721"/>
    <mergeCell ref="D722:D726"/>
    <mergeCell ref="D729:D730"/>
    <mergeCell ref="D731:D735"/>
    <mergeCell ref="D738:D739"/>
    <mergeCell ref="D740:D744"/>
    <mergeCell ref="D747:D748"/>
    <mergeCell ref="D749:D753"/>
    <mergeCell ref="D756:D757"/>
    <mergeCell ref="D758:D763"/>
    <mergeCell ref="D766:D767"/>
    <mergeCell ref="D768:D773"/>
    <mergeCell ref="D776:D777"/>
    <mergeCell ref="D778:D783"/>
    <mergeCell ref="D786:D787"/>
    <mergeCell ref="D788:D792"/>
    <mergeCell ref="D794:D795"/>
    <mergeCell ref="D796:D801"/>
    <mergeCell ref="D804:D805"/>
    <mergeCell ref="D806:D811"/>
    <mergeCell ref="D814:D815"/>
    <mergeCell ref="D816:D821"/>
    <mergeCell ref="D824:D825"/>
    <mergeCell ref="D826:D830"/>
    <mergeCell ref="D833:D834"/>
    <mergeCell ref="D835:D839"/>
    <mergeCell ref="D843:D844"/>
    <mergeCell ref="D845:D849"/>
    <mergeCell ref="D852:D853"/>
    <mergeCell ref="D854:D858"/>
    <mergeCell ref="D860:D861"/>
    <mergeCell ref="D862:D866"/>
    <mergeCell ref="D868:D869"/>
    <mergeCell ref="D870:D874"/>
    <mergeCell ref="D877:D878"/>
    <mergeCell ref="D879:D883"/>
    <mergeCell ref="D885:D886"/>
    <mergeCell ref="D887:D891"/>
    <mergeCell ref="D893:D894"/>
    <mergeCell ref="D895:D899"/>
    <mergeCell ref="D902:D903"/>
    <mergeCell ref="D904:D908"/>
    <mergeCell ref="D910:D911"/>
    <mergeCell ref="D912:D916"/>
    <mergeCell ref="D918:D919"/>
    <mergeCell ref="D920:D924"/>
    <mergeCell ref="D926:D927"/>
    <mergeCell ref="D928:D932"/>
    <mergeCell ref="D934:D935"/>
    <mergeCell ref="D936:D941"/>
    <mergeCell ref="D943:D944"/>
    <mergeCell ref="D945:D949"/>
    <mergeCell ref="D951:D952"/>
    <mergeCell ref="D953:D957"/>
    <mergeCell ref="D960:D961"/>
    <mergeCell ref="D962:D966"/>
    <mergeCell ref="D968:D969"/>
    <mergeCell ref="D970:D974"/>
    <mergeCell ref="D976:D977"/>
    <mergeCell ref="D978:D981"/>
    <mergeCell ref="D983:D984"/>
    <mergeCell ref="D985:D989"/>
    <mergeCell ref="D994:D995"/>
    <mergeCell ref="D996:D1000"/>
    <mergeCell ref="D1002:D1003"/>
    <mergeCell ref="D1004:D1009"/>
    <mergeCell ref="D1011:D1012"/>
    <mergeCell ref="D1013:D1017"/>
    <mergeCell ref="D1019:D1020"/>
    <mergeCell ref="D1021:D1026"/>
    <mergeCell ref="D1028:D1029"/>
    <mergeCell ref="D1030:D1034"/>
    <mergeCell ref="D1036:D1037"/>
    <mergeCell ref="D1038:D1042"/>
    <mergeCell ref="D1044:D1045"/>
    <mergeCell ref="D1046:D1050"/>
    <mergeCell ref="D1053:D1054"/>
    <mergeCell ref="D1055:D1059"/>
    <mergeCell ref="D1062:D1063"/>
    <mergeCell ref="D1064:D1068"/>
    <mergeCell ref="D1070:D1071"/>
    <mergeCell ref="D1072:D1076"/>
    <mergeCell ref="D1079:D1080"/>
    <mergeCell ref="D1081:D1086"/>
    <mergeCell ref="D1088:D1089"/>
    <mergeCell ref="D1090:D1094"/>
    <mergeCell ref="D1096:D1097"/>
    <mergeCell ref="D1098:D1102"/>
    <mergeCell ref="D1105:D1106"/>
    <mergeCell ref="D1107:D1111"/>
    <mergeCell ref="D1114:D1115"/>
    <mergeCell ref="D1116:D1121"/>
    <mergeCell ref="D1124:D1125"/>
    <mergeCell ref="D1126:D1131"/>
    <mergeCell ref="D1136:D1137"/>
    <mergeCell ref="D1138:D1143"/>
    <mergeCell ref="D1146:D1147"/>
    <mergeCell ref="D1148:D1152"/>
    <mergeCell ref="D1155:D1156"/>
    <mergeCell ref="D1157:D1162"/>
    <mergeCell ref="D1165:D1166"/>
    <mergeCell ref="D1167:D1172"/>
    <mergeCell ref="D1175:D1176"/>
    <mergeCell ref="D1177:D1181"/>
    <mergeCell ref="D1183:D1184"/>
    <mergeCell ref="D1185:D1190"/>
    <mergeCell ref="D1192:D1193"/>
    <mergeCell ref="D1194:D1198"/>
    <mergeCell ref="D1201:D1202"/>
    <mergeCell ref="D1203:D1207"/>
    <mergeCell ref="D1214:D1215"/>
    <mergeCell ref="D1216:D1221"/>
    <mergeCell ref="D1223:D1224"/>
    <mergeCell ref="D1225:D1229"/>
    <mergeCell ref="D1232:D1233"/>
    <mergeCell ref="D1234:D1238"/>
    <mergeCell ref="D1240:D1241"/>
    <mergeCell ref="D1242:D1245"/>
    <mergeCell ref="D1247:D1248"/>
    <mergeCell ref="D1249:D1253"/>
    <mergeCell ref="D1255:D1256"/>
    <mergeCell ref="D1257:D1261"/>
    <mergeCell ref="D1264:D1265"/>
    <mergeCell ref="D1266:D1270"/>
    <mergeCell ref="D1273:D1274"/>
    <mergeCell ref="D1275:D1278"/>
    <mergeCell ref="D1281:D1282"/>
    <mergeCell ref="D1283:D1286"/>
    <mergeCell ref="D1289:D1290"/>
    <mergeCell ref="D1291:D1295"/>
    <mergeCell ref="D1299:D1300"/>
    <mergeCell ref="D1301:D1305"/>
    <mergeCell ref="D1307:D1308"/>
    <mergeCell ref="D1309:D1313"/>
    <mergeCell ref="D1316:D1317"/>
    <mergeCell ref="D1318:D1322"/>
    <mergeCell ref="D1324:D1325"/>
    <mergeCell ref="D1326:D1330"/>
    <mergeCell ref="D1332:D1333"/>
    <mergeCell ref="D1334:D1338"/>
    <mergeCell ref="D1340:D1341"/>
    <mergeCell ref="D1342:D1346"/>
    <mergeCell ref="D1349:D1350"/>
    <mergeCell ref="D1351:D1355"/>
    <mergeCell ref="D1357:D1358"/>
    <mergeCell ref="D1359:D1362"/>
    <mergeCell ref="D1365:D1366"/>
    <mergeCell ref="D1367:D1371"/>
    <mergeCell ref="D1376:D1377"/>
    <mergeCell ref="D1378:D1382"/>
    <mergeCell ref="D1384:D1385"/>
    <mergeCell ref="D1386:D1389"/>
    <mergeCell ref="D1392:D1393"/>
    <mergeCell ref="D1394:D1399"/>
    <mergeCell ref="D1403:D1404"/>
    <mergeCell ref="D1405:D14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5"/>
  <sheetViews>
    <sheetView topLeftCell="A367" workbookViewId="0">
      <selection activeCell="H11" sqref="H11"/>
    </sheetView>
  </sheetViews>
  <sheetFormatPr defaultColWidth="9" defaultRowHeight="12.75" outlineLevelCol="6"/>
  <cols>
    <col min="1" max="1" width="18.125" style="636" customWidth="1"/>
    <col min="2" max="2" width="29" style="636" customWidth="1"/>
    <col min="3" max="3" width="15.125" style="636" customWidth="1"/>
    <col min="4" max="4" width="18.375" style="636" customWidth="1"/>
    <col min="5" max="5" width="16" style="636" customWidth="1"/>
    <col min="6" max="6" width="23.625" style="636" customWidth="1"/>
    <col min="7" max="7" width="22.75" style="636" customWidth="1"/>
    <col min="8" max="16384" width="9" style="636"/>
  </cols>
  <sheetData>
    <row r="1" ht="51" customHeight="1" spans="1:7">
      <c r="A1" s="637" t="s">
        <v>1495</v>
      </c>
      <c r="B1" s="637"/>
      <c r="C1" s="637"/>
      <c r="D1" s="637"/>
      <c r="E1" s="637"/>
      <c r="F1" s="637"/>
      <c r="G1" s="637"/>
    </row>
    <row r="2" ht="18" spans="1:7">
      <c r="A2" s="638" t="s">
        <v>1</v>
      </c>
      <c r="B2" s="639"/>
      <c r="C2" s="640"/>
      <c r="D2" s="640"/>
      <c r="E2" s="641"/>
      <c r="F2" s="640"/>
      <c r="G2" s="642" t="s">
        <v>1496</v>
      </c>
    </row>
    <row r="3" spans="1:7">
      <c r="A3" s="643"/>
      <c r="B3" s="640"/>
      <c r="C3" s="640"/>
      <c r="D3" s="640"/>
      <c r="E3" s="640"/>
      <c r="F3" s="640"/>
      <c r="G3" s="640"/>
    </row>
    <row r="4" ht="14.25" spans="1:7">
      <c r="A4" s="644" t="s">
        <v>1497</v>
      </c>
      <c r="B4" s="644"/>
      <c r="C4" s="644"/>
      <c r="D4" s="644"/>
      <c r="E4" s="644"/>
      <c r="F4" s="644"/>
      <c r="G4" s="644"/>
    </row>
    <row r="5" spans="1:7">
      <c r="A5" s="645"/>
      <c r="B5" s="646" t="s">
        <v>1498</v>
      </c>
      <c r="C5" s="647"/>
      <c r="D5" s="648"/>
      <c r="E5" s="649"/>
      <c r="F5" s="648"/>
      <c r="G5" s="650"/>
    </row>
    <row r="6" spans="2:7">
      <c r="B6" s="646"/>
      <c r="C6" s="647"/>
      <c r="D6" s="648"/>
      <c r="E6" s="649"/>
      <c r="F6" s="648"/>
      <c r="G6" s="650"/>
    </row>
    <row r="7" spans="1:7">
      <c r="A7" s="645" t="s">
        <v>4</v>
      </c>
      <c r="B7" s="651" t="s">
        <v>1499</v>
      </c>
      <c r="C7" s="651" t="s">
        <v>1500</v>
      </c>
      <c r="D7" s="651" t="s">
        <v>1501</v>
      </c>
      <c r="E7" s="651" t="s">
        <v>1502</v>
      </c>
      <c r="F7" s="652" t="s">
        <v>1503</v>
      </c>
      <c r="G7" s="652" t="s">
        <v>1504</v>
      </c>
    </row>
    <row r="8" ht="15.75" customHeight="1" spans="1:7">
      <c r="A8" s="645" t="s">
        <v>1505</v>
      </c>
      <c r="B8" s="653"/>
      <c r="C8" s="653"/>
      <c r="D8" s="653"/>
      <c r="E8" s="653"/>
      <c r="F8" s="652" t="s">
        <v>1506</v>
      </c>
      <c r="G8" s="652" t="s">
        <v>1507</v>
      </c>
    </row>
    <row r="9" ht="15.75" customHeight="1" spans="1:7">
      <c r="A9" s="645"/>
      <c r="B9" s="654" t="s">
        <v>817</v>
      </c>
      <c r="C9" s="654" t="s">
        <v>1508</v>
      </c>
      <c r="D9" s="653" t="s">
        <v>1509</v>
      </c>
      <c r="E9" s="654">
        <v>44433</v>
      </c>
      <c r="F9" s="654">
        <v>44440</v>
      </c>
      <c r="G9" s="654">
        <v>44469</v>
      </c>
    </row>
    <row r="10" ht="15.75" customHeight="1" spans="1:7">
      <c r="A10" s="645"/>
      <c r="B10" s="654"/>
      <c r="C10" s="654"/>
      <c r="D10" s="653" t="s">
        <v>1509</v>
      </c>
      <c r="E10" s="654">
        <v>44440</v>
      </c>
      <c r="F10" s="654">
        <v>44447</v>
      </c>
      <c r="G10" s="654">
        <v>44476</v>
      </c>
    </row>
    <row r="11" ht="13.5" customHeight="1" spans="1:7">
      <c r="A11" s="655"/>
      <c r="B11" s="654" t="s">
        <v>24</v>
      </c>
      <c r="C11" s="654" t="s">
        <v>1510</v>
      </c>
      <c r="D11" s="653" t="s">
        <v>1509</v>
      </c>
      <c r="E11" s="654">
        <v>44447</v>
      </c>
      <c r="F11" s="654">
        <v>44454</v>
      </c>
      <c r="G11" s="654">
        <v>44483</v>
      </c>
    </row>
    <row r="12" ht="13.5" customHeight="1" spans="1:7">
      <c r="A12" s="655"/>
      <c r="B12" s="654" t="s">
        <v>1511</v>
      </c>
      <c r="C12" s="654" t="s">
        <v>1512</v>
      </c>
      <c r="D12" s="653" t="s">
        <v>1509</v>
      </c>
      <c r="E12" s="654">
        <v>44454</v>
      </c>
      <c r="F12" s="654">
        <v>44461</v>
      </c>
      <c r="G12" s="654">
        <v>44490</v>
      </c>
    </row>
    <row r="13" ht="13.5" customHeight="1" spans="1:7">
      <c r="A13" s="655"/>
      <c r="B13" s="654" t="s">
        <v>1513</v>
      </c>
      <c r="C13" s="654" t="s">
        <v>1514</v>
      </c>
      <c r="D13" s="653" t="s">
        <v>1509</v>
      </c>
      <c r="E13" s="654">
        <v>44461</v>
      </c>
      <c r="F13" s="654">
        <v>44468</v>
      </c>
      <c r="G13" s="654">
        <v>44497</v>
      </c>
    </row>
    <row r="14" ht="15.75" customHeight="1" spans="1:7">
      <c r="A14" s="645"/>
      <c r="B14" s="654" t="s">
        <v>1515</v>
      </c>
      <c r="C14" s="654" t="s">
        <v>1516</v>
      </c>
      <c r="D14" s="653" t="s">
        <v>1509</v>
      </c>
      <c r="E14" s="654">
        <v>44468</v>
      </c>
      <c r="F14" s="654">
        <v>44475</v>
      </c>
      <c r="G14" s="654">
        <v>44504</v>
      </c>
    </row>
    <row r="15" s="633" customFormat="1" ht="13.5"/>
    <row r="16" ht="13.5" customHeight="1" spans="1:7">
      <c r="A16" s="645" t="s">
        <v>1517</v>
      </c>
      <c r="B16" s="651" t="s">
        <v>1499</v>
      </c>
      <c r="C16" s="651" t="s">
        <v>1500</v>
      </c>
      <c r="D16" s="651" t="s">
        <v>1501</v>
      </c>
      <c r="E16" s="651" t="s">
        <v>1502</v>
      </c>
      <c r="F16" s="652" t="s">
        <v>1503</v>
      </c>
      <c r="G16" s="652" t="s">
        <v>1504</v>
      </c>
    </row>
    <row r="17" ht="13.5" customHeight="1" spans="1:7">
      <c r="A17" s="656"/>
      <c r="B17" s="653"/>
      <c r="C17" s="653"/>
      <c r="D17" s="653"/>
      <c r="E17" s="653"/>
      <c r="F17" s="652" t="s">
        <v>1506</v>
      </c>
      <c r="G17" s="652" t="s">
        <v>1507</v>
      </c>
    </row>
    <row r="18" ht="13.5" customHeight="1" spans="1:7">
      <c r="A18" s="657" t="s">
        <v>209</v>
      </c>
      <c r="B18" s="654" t="s">
        <v>1518</v>
      </c>
      <c r="C18" s="654" t="s">
        <v>1519</v>
      </c>
      <c r="D18" s="652" t="s">
        <v>1520</v>
      </c>
      <c r="E18" s="654">
        <v>44435</v>
      </c>
      <c r="F18" s="654">
        <v>44444</v>
      </c>
      <c r="G18" s="654">
        <v>44473</v>
      </c>
    </row>
    <row r="19" ht="13.5" customHeight="1" spans="1:7">
      <c r="A19" s="657" t="s">
        <v>209</v>
      </c>
      <c r="B19" s="654" t="s">
        <v>1521</v>
      </c>
      <c r="C19" s="654" t="s">
        <v>1522</v>
      </c>
      <c r="D19" s="652" t="s">
        <v>1520</v>
      </c>
      <c r="E19" s="654">
        <v>44442</v>
      </c>
      <c r="F19" s="654">
        <v>44451</v>
      </c>
      <c r="G19" s="654">
        <v>44480</v>
      </c>
    </row>
    <row r="20" ht="13.5" customHeight="1" spans="1:7">
      <c r="A20" s="657"/>
      <c r="B20" s="654" t="s">
        <v>88</v>
      </c>
      <c r="C20" s="654" t="s">
        <v>1523</v>
      </c>
      <c r="D20" s="652" t="s">
        <v>1520</v>
      </c>
      <c r="E20" s="654">
        <v>44449</v>
      </c>
      <c r="F20" s="654">
        <v>44458</v>
      </c>
      <c r="G20" s="654">
        <v>44487</v>
      </c>
    </row>
    <row r="21" ht="13.5" customHeight="1" spans="1:7">
      <c r="A21" s="657" t="s">
        <v>209</v>
      </c>
      <c r="B21" s="654" t="s">
        <v>1524</v>
      </c>
      <c r="C21" s="654" t="s">
        <v>1525</v>
      </c>
      <c r="D21" s="652" t="s">
        <v>1520</v>
      </c>
      <c r="E21" s="654">
        <v>44456</v>
      </c>
      <c r="F21" s="654">
        <v>44465</v>
      </c>
      <c r="G21" s="654">
        <v>44494</v>
      </c>
    </row>
    <row r="22" ht="13.5" customHeight="1" spans="1:7">
      <c r="A22" s="657" t="s">
        <v>209</v>
      </c>
      <c r="B22" s="654" t="s">
        <v>1526</v>
      </c>
      <c r="C22" s="654" t="s">
        <v>1527</v>
      </c>
      <c r="D22" s="652" t="s">
        <v>1520</v>
      </c>
      <c r="E22" s="654">
        <v>44463</v>
      </c>
      <c r="F22" s="654">
        <v>44472</v>
      </c>
      <c r="G22" s="654">
        <v>44501</v>
      </c>
    </row>
    <row r="23" ht="13.5" customHeight="1" spans="1:7">
      <c r="A23" s="658"/>
      <c r="B23" s="658"/>
      <c r="C23" s="658"/>
      <c r="D23" s="658"/>
      <c r="E23" s="658"/>
      <c r="F23" s="658"/>
      <c r="G23" s="658"/>
    </row>
    <row r="24" ht="13.5" customHeight="1" spans="1:7">
      <c r="A24" s="657" t="s">
        <v>1528</v>
      </c>
      <c r="B24" s="651" t="s">
        <v>1499</v>
      </c>
      <c r="C24" s="651" t="s">
        <v>1500</v>
      </c>
      <c r="D24" s="651" t="s">
        <v>1501</v>
      </c>
      <c r="E24" s="651" t="s">
        <v>1502</v>
      </c>
      <c r="F24" s="652" t="s">
        <v>1503</v>
      </c>
      <c r="G24" s="652" t="s">
        <v>1528</v>
      </c>
    </row>
    <row r="25" ht="13.5" customHeight="1" spans="1:7">
      <c r="A25" s="657" t="s">
        <v>1529</v>
      </c>
      <c r="B25" s="653"/>
      <c r="C25" s="653"/>
      <c r="D25" s="653"/>
      <c r="E25" s="653"/>
      <c r="F25" s="652" t="s">
        <v>1506</v>
      </c>
      <c r="G25" s="652" t="s">
        <v>1507</v>
      </c>
    </row>
    <row r="26" ht="13.5" customHeight="1" spans="1:7">
      <c r="A26" s="657"/>
      <c r="B26" s="654" t="s">
        <v>817</v>
      </c>
      <c r="C26" s="654" t="s">
        <v>1508</v>
      </c>
      <c r="D26" s="652" t="s">
        <v>1509</v>
      </c>
      <c r="E26" s="654">
        <v>44438</v>
      </c>
      <c r="F26" s="654">
        <v>44446</v>
      </c>
      <c r="G26" s="654">
        <v>44474</v>
      </c>
    </row>
    <row r="27" ht="13.5" customHeight="1" spans="1:7">
      <c r="A27" s="657"/>
      <c r="B27" s="654"/>
      <c r="C27" s="654"/>
      <c r="D27" s="652" t="s">
        <v>1509</v>
      </c>
      <c r="E27" s="654">
        <v>44445</v>
      </c>
      <c r="F27" s="654">
        <v>44453</v>
      </c>
      <c r="G27" s="654">
        <v>44481</v>
      </c>
    </row>
    <row r="28" ht="13.5" customHeight="1" spans="1:7">
      <c r="A28" s="657"/>
      <c r="B28" s="654" t="s">
        <v>24</v>
      </c>
      <c r="C28" s="654" t="s">
        <v>1510</v>
      </c>
      <c r="D28" s="652" t="s">
        <v>1509</v>
      </c>
      <c r="E28" s="654">
        <v>44452</v>
      </c>
      <c r="F28" s="654">
        <v>44460</v>
      </c>
      <c r="G28" s="654">
        <v>44488</v>
      </c>
    </row>
    <row r="29" ht="13.5" customHeight="1" spans="1:7">
      <c r="A29" s="657"/>
      <c r="B29" s="654" t="s">
        <v>1511</v>
      </c>
      <c r="C29" s="654" t="s">
        <v>1512</v>
      </c>
      <c r="D29" s="652" t="s">
        <v>1509</v>
      </c>
      <c r="E29" s="654">
        <v>44459</v>
      </c>
      <c r="F29" s="654">
        <v>44467</v>
      </c>
      <c r="G29" s="654">
        <v>44495</v>
      </c>
    </row>
    <row r="30" ht="13.5" customHeight="1" spans="1:7">
      <c r="A30" s="657"/>
      <c r="B30" s="654" t="s">
        <v>1513</v>
      </c>
      <c r="C30" s="654" t="s">
        <v>1514</v>
      </c>
      <c r="D30" s="652" t="s">
        <v>1509</v>
      </c>
      <c r="E30" s="654">
        <v>44466</v>
      </c>
      <c r="F30" s="654">
        <v>44474</v>
      </c>
      <c r="G30" s="654">
        <v>44502</v>
      </c>
    </row>
    <row r="31" spans="2:3">
      <c r="B31" s="654" t="s">
        <v>1515</v>
      </c>
      <c r="C31" s="654" t="s">
        <v>1516</v>
      </c>
    </row>
    <row r="32" customHeight="1" spans="1:7">
      <c r="A32" s="659" t="s">
        <v>828</v>
      </c>
      <c r="B32" s="660" t="s">
        <v>5</v>
      </c>
      <c r="C32" s="660" t="s">
        <v>6</v>
      </c>
      <c r="D32" s="660" t="s">
        <v>7</v>
      </c>
      <c r="E32" s="660" t="s">
        <v>1502</v>
      </c>
      <c r="F32" s="661" t="s">
        <v>1530</v>
      </c>
      <c r="G32" s="661" t="s">
        <v>57</v>
      </c>
    </row>
    <row r="33" ht="14.25" customHeight="1" spans="1:7">
      <c r="A33" s="659" t="s">
        <v>1531</v>
      </c>
      <c r="B33" s="660"/>
      <c r="C33" s="660"/>
      <c r="D33" s="660"/>
      <c r="E33" s="660"/>
      <c r="F33" s="654" t="s">
        <v>10</v>
      </c>
      <c r="G33" s="654" t="s">
        <v>11</v>
      </c>
    </row>
    <row r="34" ht="13.5" customHeight="1" spans="1:7">
      <c r="A34" s="659"/>
      <c r="B34" s="654" t="s">
        <v>58</v>
      </c>
      <c r="C34" s="654" t="s">
        <v>13</v>
      </c>
      <c r="D34" s="652" t="s">
        <v>1532</v>
      </c>
      <c r="E34" s="654">
        <v>44439</v>
      </c>
      <c r="F34" s="654">
        <v>44445</v>
      </c>
      <c r="G34" s="654">
        <v>44468</v>
      </c>
    </row>
    <row r="35" ht="13.5" customHeight="1" spans="1:7">
      <c r="A35" s="659"/>
      <c r="B35" s="654" t="s">
        <v>60</v>
      </c>
      <c r="C35" s="654" t="s">
        <v>61</v>
      </c>
      <c r="D35" s="652" t="s">
        <v>1532</v>
      </c>
      <c r="E35" s="654">
        <v>44446</v>
      </c>
      <c r="F35" s="654">
        <v>44452</v>
      </c>
      <c r="G35" s="654">
        <v>44475</v>
      </c>
    </row>
    <row r="36" s="633" customFormat="1" ht="13.5" spans="2:7">
      <c r="B36" s="654" t="s">
        <v>62</v>
      </c>
      <c r="C36" s="654" t="s">
        <v>16</v>
      </c>
      <c r="D36" s="652" t="s">
        <v>1532</v>
      </c>
      <c r="E36" s="654">
        <v>44453</v>
      </c>
      <c r="F36" s="654">
        <v>44459</v>
      </c>
      <c r="G36" s="654">
        <v>44482</v>
      </c>
    </row>
    <row r="37" ht="13.5" customHeight="1" spans="1:7">
      <c r="A37" s="659"/>
      <c r="B37" s="654" t="s">
        <v>63</v>
      </c>
      <c r="C37" s="654" t="s">
        <v>64</v>
      </c>
      <c r="D37" s="652" t="s">
        <v>1532</v>
      </c>
      <c r="E37" s="654">
        <v>44460</v>
      </c>
      <c r="F37" s="654">
        <v>44466</v>
      </c>
      <c r="G37" s="654">
        <v>44489</v>
      </c>
    </row>
    <row r="38" ht="13.5" customHeight="1" spans="1:7">
      <c r="A38" s="659"/>
      <c r="B38" s="654"/>
      <c r="C38" s="654"/>
      <c r="D38" s="652" t="s">
        <v>1532</v>
      </c>
      <c r="E38" s="654">
        <v>44467</v>
      </c>
      <c r="F38" s="654">
        <v>44473</v>
      </c>
      <c r="G38" s="654">
        <v>44496</v>
      </c>
    </row>
    <row r="39" s="633" customFormat="1" ht="13.5" spans="1:7">
      <c r="A39" s="636"/>
      <c r="B39" s="636"/>
      <c r="C39" s="636"/>
      <c r="D39" s="636"/>
      <c r="E39" s="636"/>
      <c r="F39" s="636"/>
      <c r="G39" s="636"/>
    </row>
    <row r="40" spans="1:7">
      <c r="A40" s="645" t="s">
        <v>1533</v>
      </c>
      <c r="B40" s="651" t="s">
        <v>1499</v>
      </c>
      <c r="C40" s="651" t="s">
        <v>1500</v>
      </c>
      <c r="D40" s="651" t="s">
        <v>1501</v>
      </c>
      <c r="E40" s="662" t="s">
        <v>1502</v>
      </c>
      <c r="F40" s="652" t="s">
        <v>1503</v>
      </c>
      <c r="G40" s="652" t="s">
        <v>1533</v>
      </c>
    </row>
    <row r="41" customHeight="1" spans="1:7">
      <c r="A41" s="645" t="s">
        <v>1534</v>
      </c>
      <c r="B41" s="653"/>
      <c r="C41" s="653"/>
      <c r="D41" s="653"/>
      <c r="E41" s="663"/>
      <c r="F41" s="652" t="s">
        <v>1506</v>
      </c>
      <c r="G41" s="652" t="s">
        <v>1507</v>
      </c>
    </row>
    <row r="42" customHeight="1" spans="1:7">
      <c r="A42" s="664"/>
      <c r="B42" s="654" t="s">
        <v>817</v>
      </c>
      <c r="C42" s="654" t="s">
        <v>1508</v>
      </c>
      <c r="D42" s="651" t="s">
        <v>1535</v>
      </c>
      <c r="E42" s="654">
        <v>44440</v>
      </c>
      <c r="F42" s="654">
        <v>44446</v>
      </c>
      <c r="G42" s="654">
        <v>44474</v>
      </c>
    </row>
    <row r="43" customHeight="1" spans="1:7">
      <c r="A43" s="664"/>
      <c r="B43" s="654" t="s">
        <v>1536</v>
      </c>
      <c r="C43" s="654" t="s">
        <v>1510</v>
      </c>
      <c r="D43" s="665"/>
      <c r="E43" s="654">
        <v>44447</v>
      </c>
      <c r="F43" s="654">
        <v>44453</v>
      </c>
      <c r="G43" s="654">
        <v>44481</v>
      </c>
    </row>
    <row r="44" customHeight="1" spans="1:7">
      <c r="A44" s="664" t="s">
        <v>209</v>
      </c>
      <c r="B44" s="654" t="s">
        <v>1511</v>
      </c>
      <c r="C44" s="654" t="s">
        <v>1512</v>
      </c>
      <c r="D44" s="665"/>
      <c r="E44" s="654">
        <v>44454</v>
      </c>
      <c r="F44" s="654">
        <v>44460</v>
      </c>
      <c r="G44" s="654">
        <v>44488</v>
      </c>
    </row>
    <row r="45" customHeight="1" spans="1:7">
      <c r="A45" s="664" t="s">
        <v>209</v>
      </c>
      <c r="B45" s="654" t="s">
        <v>1513</v>
      </c>
      <c r="C45" s="654" t="s">
        <v>1514</v>
      </c>
      <c r="D45" s="665"/>
      <c r="E45" s="654">
        <v>44461</v>
      </c>
      <c r="F45" s="654">
        <v>44467</v>
      </c>
      <c r="G45" s="654">
        <v>44495</v>
      </c>
    </row>
    <row r="46" customHeight="1" spans="1:7">
      <c r="A46" s="664" t="s">
        <v>209</v>
      </c>
      <c r="B46" s="654" t="s">
        <v>1515</v>
      </c>
      <c r="C46" s="654" t="s">
        <v>1516</v>
      </c>
      <c r="D46" s="653"/>
      <c r="E46" s="654">
        <v>44468</v>
      </c>
      <c r="F46" s="654">
        <v>44474</v>
      </c>
      <c r="G46" s="654">
        <v>44502</v>
      </c>
    </row>
    <row r="47" customHeight="1"/>
    <row r="48" spans="1:7">
      <c r="A48" s="645" t="s">
        <v>1537</v>
      </c>
      <c r="B48" s="651" t="s">
        <v>1499</v>
      </c>
      <c r="C48" s="651" t="s">
        <v>1500</v>
      </c>
      <c r="D48" s="651" t="s">
        <v>1501</v>
      </c>
      <c r="E48" s="662" t="s">
        <v>1502</v>
      </c>
      <c r="F48" s="652" t="s">
        <v>1503</v>
      </c>
      <c r="G48" s="652" t="s">
        <v>1537</v>
      </c>
    </row>
    <row r="49" customHeight="1" spans="1:7">
      <c r="A49" s="645" t="s">
        <v>1538</v>
      </c>
      <c r="B49" s="653"/>
      <c r="C49" s="653"/>
      <c r="D49" s="653"/>
      <c r="E49" s="663"/>
      <c r="F49" s="652" t="s">
        <v>1506</v>
      </c>
      <c r="G49" s="652" t="s">
        <v>1507</v>
      </c>
    </row>
    <row r="50" customHeight="1" spans="2:7">
      <c r="B50" s="654" t="s">
        <v>1539</v>
      </c>
      <c r="C50" s="654" t="s">
        <v>1540</v>
      </c>
      <c r="D50" s="651" t="s">
        <v>1541</v>
      </c>
      <c r="E50" s="663">
        <v>44435</v>
      </c>
      <c r="F50" s="654">
        <v>44445</v>
      </c>
      <c r="G50" s="654">
        <v>44470</v>
      </c>
    </row>
    <row r="51" customHeight="1" spans="2:7">
      <c r="B51" s="654" t="s">
        <v>1542</v>
      </c>
      <c r="C51" s="654" t="s">
        <v>1543</v>
      </c>
      <c r="D51" s="665"/>
      <c r="E51" s="654">
        <v>44442</v>
      </c>
      <c r="F51" s="654">
        <v>44452</v>
      </c>
      <c r="G51" s="654">
        <v>44477</v>
      </c>
    </row>
    <row r="52" customHeight="1" spans="1:7">
      <c r="A52" s="645"/>
      <c r="B52" s="654" t="s">
        <v>1544</v>
      </c>
      <c r="C52" s="654" t="s">
        <v>1545</v>
      </c>
      <c r="D52" s="665"/>
      <c r="E52" s="654">
        <v>44449</v>
      </c>
      <c r="F52" s="654">
        <v>44459</v>
      </c>
      <c r="G52" s="654">
        <v>44484</v>
      </c>
    </row>
    <row r="53" customHeight="1" spans="1:7">
      <c r="A53" s="664"/>
      <c r="B53" s="654" t="s">
        <v>1546</v>
      </c>
      <c r="C53" s="654" t="s">
        <v>1547</v>
      </c>
      <c r="D53" s="665"/>
      <c r="E53" s="654">
        <v>44456</v>
      </c>
      <c r="F53" s="654">
        <v>44466</v>
      </c>
      <c r="G53" s="654">
        <v>44491</v>
      </c>
    </row>
    <row r="54" customHeight="1" spans="1:7">
      <c r="A54" s="664"/>
      <c r="B54" s="654"/>
      <c r="C54" s="654"/>
      <c r="D54" s="653"/>
      <c r="E54" s="654">
        <v>44463</v>
      </c>
      <c r="F54" s="654">
        <v>44473</v>
      </c>
      <c r="G54" s="654">
        <v>44498</v>
      </c>
    </row>
    <row r="55" spans="2:7">
      <c r="B55" s="666"/>
      <c r="C55" s="666"/>
      <c r="D55" s="666"/>
      <c r="E55" s="666"/>
      <c r="F55" s="666"/>
      <c r="G55" s="666"/>
    </row>
    <row r="56" spans="1:7">
      <c r="A56" s="645" t="s">
        <v>105</v>
      </c>
      <c r="B56" s="660" t="s">
        <v>5</v>
      </c>
      <c r="C56" s="660" t="s">
        <v>6</v>
      </c>
      <c r="D56" s="660" t="s">
        <v>7</v>
      </c>
      <c r="E56" s="660" t="s">
        <v>1502</v>
      </c>
      <c r="F56" s="652" t="s">
        <v>1530</v>
      </c>
      <c r="G56" s="652" t="s">
        <v>105</v>
      </c>
    </row>
    <row r="57" spans="1:7">
      <c r="A57" s="645" t="s">
        <v>1505</v>
      </c>
      <c r="B57" s="660"/>
      <c r="C57" s="660"/>
      <c r="D57" s="660"/>
      <c r="E57" s="660"/>
      <c r="F57" s="652" t="s">
        <v>10</v>
      </c>
      <c r="G57" s="652" t="s">
        <v>11</v>
      </c>
    </row>
    <row r="58" ht="13.5" customHeight="1" spans="2:7">
      <c r="B58" s="667"/>
      <c r="C58" s="667"/>
      <c r="D58" s="667" t="s">
        <v>1548</v>
      </c>
      <c r="E58" s="667">
        <v>44433</v>
      </c>
      <c r="F58" s="667">
        <v>44440</v>
      </c>
      <c r="G58" s="667">
        <v>44466</v>
      </c>
    </row>
    <row r="59" ht="13.5" customHeight="1" spans="2:7">
      <c r="B59" s="667" t="s">
        <v>1549</v>
      </c>
      <c r="C59" s="667" t="s">
        <v>98</v>
      </c>
      <c r="D59" s="667" t="s">
        <v>1548</v>
      </c>
      <c r="E59" s="667">
        <v>44440</v>
      </c>
      <c r="F59" s="667">
        <v>44447</v>
      </c>
      <c r="G59" s="667">
        <v>44473</v>
      </c>
    </row>
    <row r="60" ht="13.5" customHeight="1" spans="2:7">
      <c r="B60" s="667" t="s">
        <v>1550</v>
      </c>
      <c r="C60" s="667" t="s">
        <v>1551</v>
      </c>
      <c r="D60" s="667" t="s">
        <v>1548</v>
      </c>
      <c r="E60" s="667">
        <v>44447</v>
      </c>
      <c r="F60" s="667">
        <v>44454</v>
      </c>
      <c r="G60" s="667">
        <v>44480</v>
      </c>
    </row>
    <row r="61" ht="13.5" customHeight="1" spans="2:7">
      <c r="B61" s="667" t="s">
        <v>1552</v>
      </c>
      <c r="C61" s="667" t="s">
        <v>143</v>
      </c>
      <c r="D61" s="667" t="s">
        <v>1548</v>
      </c>
      <c r="E61" s="667">
        <v>44454</v>
      </c>
      <c r="F61" s="667">
        <v>44461</v>
      </c>
      <c r="G61" s="667">
        <v>44487</v>
      </c>
    </row>
    <row r="62" ht="13.5" customHeight="1" spans="2:7">
      <c r="B62" s="667" t="s">
        <v>1553</v>
      </c>
      <c r="C62" s="667" t="s">
        <v>1554</v>
      </c>
      <c r="D62" s="667" t="s">
        <v>1548</v>
      </c>
      <c r="E62" s="667">
        <v>44461</v>
      </c>
      <c r="F62" s="667">
        <v>44468</v>
      </c>
      <c r="G62" s="667">
        <v>44494</v>
      </c>
    </row>
    <row r="63" ht="13.5" customHeight="1" spans="2:7">
      <c r="B63" s="667" t="s">
        <v>1555</v>
      </c>
      <c r="C63" s="667" t="s">
        <v>1556</v>
      </c>
      <c r="D63" s="667" t="s">
        <v>1548</v>
      </c>
      <c r="E63" s="667">
        <v>44468</v>
      </c>
      <c r="F63" s="667">
        <v>44475</v>
      </c>
      <c r="G63" s="667">
        <v>44501</v>
      </c>
    </row>
    <row r="64" ht="13.5" customHeight="1" spans="1:3">
      <c r="A64" s="645"/>
      <c r="B64" s="668"/>
      <c r="C64" s="668"/>
    </row>
    <row r="65" spans="1:7">
      <c r="A65" s="636" t="s">
        <v>116</v>
      </c>
      <c r="B65" s="669" t="s">
        <v>5</v>
      </c>
      <c r="C65" s="669" t="s">
        <v>6</v>
      </c>
      <c r="D65" s="669" t="s">
        <v>7</v>
      </c>
      <c r="E65" s="669" t="s">
        <v>1502</v>
      </c>
      <c r="F65" s="670" t="s">
        <v>1530</v>
      </c>
      <c r="G65" s="670" t="s">
        <v>116</v>
      </c>
    </row>
    <row r="66" ht="16.5" customHeight="1" spans="1:7">
      <c r="A66" s="671" t="s">
        <v>1557</v>
      </c>
      <c r="B66" s="672"/>
      <c r="C66" s="672"/>
      <c r="D66" s="672"/>
      <c r="E66" s="672"/>
      <c r="F66" s="670" t="s">
        <v>10</v>
      </c>
      <c r="G66" s="670" t="s">
        <v>11</v>
      </c>
    </row>
    <row r="67" ht="14.1" customHeight="1" spans="1:7">
      <c r="A67" s="664" t="s">
        <v>209</v>
      </c>
      <c r="B67" s="670" t="s">
        <v>1558</v>
      </c>
      <c r="C67" s="670" t="s">
        <v>1559</v>
      </c>
      <c r="D67" s="667" t="s">
        <v>1560</v>
      </c>
      <c r="E67" s="670">
        <v>44434</v>
      </c>
      <c r="F67" s="670">
        <v>44442</v>
      </c>
      <c r="G67" s="670">
        <v>44465</v>
      </c>
    </row>
    <row r="68" ht="13.5" customHeight="1" spans="1:7">
      <c r="A68" s="664"/>
      <c r="B68" s="670" t="s">
        <v>1561</v>
      </c>
      <c r="C68" s="670" t="s">
        <v>1562</v>
      </c>
      <c r="D68" s="667" t="s">
        <v>1560</v>
      </c>
      <c r="E68" s="670">
        <v>44441</v>
      </c>
      <c r="F68" s="670">
        <v>44449</v>
      </c>
      <c r="G68" s="670">
        <v>44472</v>
      </c>
    </row>
    <row r="69" ht="13.5" customHeight="1" spans="1:7">
      <c r="A69" s="664"/>
      <c r="B69" s="670"/>
      <c r="C69" s="670"/>
      <c r="D69" s="667" t="s">
        <v>1560</v>
      </c>
      <c r="E69" s="670">
        <v>44448</v>
      </c>
      <c r="F69" s="670">
        <v>44456</v>
      </c>
      <c r="G69" s="670">
        <v>44479</v>
      </c>
    </row>
    <row r="70" ht="13.5" customHeight="1" spans="1:7">
      <c r="A70" s="664"/>
      <c r="B70" s="670" t="s">
        <v>1563</v>
      </c>
      <c r="C70" s="670" t="s">
        <v>1564</v>
      </c>
      <c r="D70" s="667" t="s">
        <v>1560</v>
      </c>
      <c r="E70" s="670">
        <v>44455</v>
      </c>
      <c r="F70" s="670">
        <v>44463</v>
      </c>
      <c r="G70" s="670">
        <v>44486</v>
      </c>
    </row>
    <row r="71" ht="14.1" customHeight="1" spans="1:7">
      <c r="A71" s="664" t="s">
        <v>209</v>
      </c>
      <c r="B71" s="670"/>
      <c r="C71" s="670"/>
      <c r="D71" s="667" t="s">
        <v>1560</v>
      </c>
      <c r="E71" s="670">
        <v>44462</v>
      </c>
      <c r="F71" s="670">
        <v>44470</v>
      </c>
      <c r="G71" s="670">
        <v>44493</v>
      </c>
    </row>
    <row r="72" customHeight="1" spans="1:7">
      <c r="A72" s="645"/>
      <c r="B72" s="658"/>
      <c r="C72" s="658"/>
      <c r="D72" s="673"/>
      <c r="E72" s="658"/>
      <c r="F72" s="658"/>
      <c r="G72" s="658"/>
    </row>
    <row r="73" customHeight="1" spans="1:7">
      <c r="A73" s="645" t="s">
        <v>1565</v>
      </c>
      <c r="B73" s="669" t="s">
        <v>1499</v>
      </c>
      <c r="C73" s="660" t="s">
        <v>1500</v>
      </c>
      <c r="D73" s="660" t="s">
        <v>1501</v>
      </c>
      <c r="E73" s="660" t="s">
        <v>1566</v>
      </c>
      <c r="F73" s="654" t="s">
        <v>1503</v>
      </c>
      <c r="G73" s="654" t="s">
        <v>1565</v>
      </c>
    </row>
    <row r="74" customHeight="1" spans="1:7">
      <c r="A74" s="645" t="s">
        <v>1567</v>
      </c>
      <c r="B74" s="672"/>
      <c r="C74" s="660"/>
      <c r="D74" s="660"/>
      <c r="E74" s="660"/>
      <c r="F74" s="652" t="s">
        <v>10</v>
      </c>
      <c r="G74" s="652" t="s">
        <v>11</v>
      </c>
    </row>
    <row r="75" customHeight="1" spans="1:7">
      <c r="A75" s="645"/>
      <c r="B75" s="654" t="s">
        <v>1568</v>
      </c>
      <c r="C75" s="654" t="s">
        <v>64</v>
      </c>
      <c r="D75" s="654" t="s">
        <v>1569</v>
      </c>
      <c r="E75" s="654">
        <v>44434</v>
      </c>
      <c r="F75" s="654">
        <v>44441</v>
      </c>
      <c r="G75" s="654">
        <v>44463</v>
      </c>
    </row>
    <row r="76" customHeight="1" spans="1:7">
      <c r="A76" s="645"/>
      <c r="B76" s="654" t="s">
        <v>146</v>
      </c>
      <c r="C76" s="654" t="s">
        <v>1540</v>
      </c>
      <c r="D76" s="654" t="s">
        <v>1569</v>
      </c>
      <c r="E76" s="654">
        <v>44441</v>
      </c>
      <c r="F76" s="654">
        <v>44448</v>
      </c>
      <c r="G76" s="654">
        <v>44470</v>
      </c>
    </row>
    <row r="77" customHeight="1" spans="1:7">
      <c r="A77" s="645"/>
      <c r="B77" s="654" t="s">
        <v>1542</v>
      </c>
      <c r="C77" s="654" t="s">
        <v>1543</v>
      </c>
      <c r="D77" s="654" t="s">
        <v>1569</v>
      </c>
      <c r="E77" s="654">
        <v>44448</v>
      </c>
      <c r="F77" s="654">
        <v>44455</v>
      </c>
      <c r="G77" s="654">
        <v>44477</v>
      </c>
    </row>
    <row r="78" customHeight="1" spans="2:7">
      <c r="B78" s="654" t="s">
        <v>1544</v>
      </c>
      <c r="C78" s="654" t="s">
        <v>1545</v>
      </c>
      <c r="D78" s="654" t="s">
        <v>1569</v>
      </c>
      <c r="E78" s="654">
        <v>44455</v>
      </c>
      <c r="F78" s="654">
        <v>44462</v>
      </c>
      <c r="G78" s="654">
        <v>44484</v>
      </c>
    </row>
    <row r="79" customHeight="1" spans="1:7">
      <c r="A79" s="645"/>
      <c r="B79" s="654" t="s">
        <v>1570</v>
      </c>
      <c r="C79" s="654" t="s">
        <v>101</v>
      </c>
      <c r="D79" s="654" t="s">
        <v>1569</v>
      </c>
      <c r="E79" s="654">
        <v>44462</v>
      </c>
      <c r="F79" s="654">
        <v>44469</v>
      </c>
      <c r="G79" s="654">
        <v>44491</v>
      </c>
    </row>
    <row r="80" customHeight="1" spans="1:7">
      <c r="A80" s="645"/>
      <c r="B80" s="654" t="s">
        <v>1571</v>
      </c>
      <c r="C80" s="654" t="s">
        <v>103</v>
      </c>
      <c r="D80" s="654" t="s">
        <v>1569</v>
      </c>
      <c r="E80" s="654">
        <v>44469</v>
      </c>
      <c r="F80" s="654">
        <v>44476</v>
      </c>
      <c r="G80" s="654">
        <v>44498</v>
      </c>
    </row>
    <row r="81" customHeight="1" spans="1:7">
      <c r="A81" s="645"/>
      <c r="B81" s="658"/>
      <c r="C81" s="658"/>
      <c r="D81" s="658"/>
      <c r="E81" s="658"/>
      <c r="F81" s="658"/>
      <c r="G81" s="658"/>
    </row>
    <row r="82" customHeight="1" spans="1:7">
      <c r="A82" s="645" t="s">
        <v>1557</v>
      </c>
      <c r="B82" s="669" t="s">
        <v>1499</v>
      </c>
      <c r="C82" s="660" t="s">
        <v>1500</v>
      </c>
      <c r="D82" s="660" t="s">
        <v>1501</v>
      </c>
      <c r="E82" s="660" t="s">
        <v>1566</v>
      </c>
      <c r="F82" s="654" t="s">
        <v>1503</v>
      </c>
      <c r="G82" s="654" t="s">
        <v>1565</v>
      </c>
    </row>
    <row r="83" customHeight="1" spans="1:7">
      <c r="A83" s="645"/>
      <c r="B83" s="672"/>
      <c r="C83" s="660"/>
      <c r="D83" s="660"/>
      <c r="E83" s="660"/>
      <c r="F83" s="652" t="s">
        <v>10</v>
      </c>
      <c r="G83" s="652" t="s">
        <v>11</v>
      </c>
    </row>
    <row r="84" customHeight="1" spans="1:7">
      <c r="A84" s="645"/>
      <c r="B84" s="654" t="s">
        <v>1572</v>
      </c>
      <c r="C84" s="654" t="s">
        <v>145</v>
      </c>
      <c r="D84" s="654" t="s">
        <v>1573</v>
      </c>
      <c r="E84" s="654">
        <v>44434</v>
      </c>
      <c r="F84" s="654">
        <v>44442</v>
      </c>
      <c r="G84" s="654">
        <v>44463</v>
      </c>
    </row>
    <row r="85" customHeight="1" spans="1:7">
      <c r="A85" s="645"/>
      <c r="B85" s="654" t="s">
        <v>159</v>
      </c>
      <c r="C85" s="654" t="s">
        <v>160</v>
      </c>
      <c r="D85" s="654" t="s">
        <v>1573</v>
      </c>
      <c r="E85" s="654">
        <v>44441</v>
      </c>
      <c r="F85" s="654">
        <v>44449</v>
      </c>
      <c r="G85" s="654">
        <v>44470</v>
      </c>
    </row>
    <row r="86" customHeight="1" spans="1:7">
      <c r="A86" s="645"/>
      <c r="B86" s="654" t="s">
        <v>1574</v>
      </c>
      <c r="C86" s="654" t="s">
        <v>141</v>
      </c>
      <c r="D86" s="654" t="s">
        <v>1573</v>
      </c>
      <c r="E86" s="654">
        <v>44448</v>
      </c>
      <c r="F86" s="654">
        <v>44456</v>
      </c>
      <c r="G86" s="654">
        <v>44477</v>
      </c>
    </row>
    <row r="87" customHeight="1" spans="1:7">
      <c r="A87" s="645"/>
      <c r="B87" s="654" t="s">
        <v>1575</v>
      </c>
      <c r="C87" s="654" t="s">
        <v>143</v>
      </c>
      <c r="D87" s="654" t="s">
        <v>1573</v>
      </c>
      <c r="E87" s="654">
        <v>44455</v>
      </c>
      <c r="F87" s="654">
        <v>44463</v>
      </c>
      <c r="G87" s="654">
        <v>44484</v>
      </c>
    </row>
    <row r="88" customHeight="1" spans="1:7">
      <c r="A88" s="645"/>
      <c r="B88" s="654" t="s">
        <v>161</v>
      </c>
      <c r="C88" s="654" t="s">
        <v>160</v>
      </c>
      <c r="D88" s="654" t="s">
        <v>1573</v>
      </c>
      <c r="E88" s="654">
        <v>44462</v>
      </c>
      <c r="F88" s="654">
        <v>44470</v>
      </c>
      <c r="G88" s="654">
        <v>44491</v>
      </c>
    </row>
    <row r="89" customHeight="1"/>
    <row r="90" spans="1:7">
      <c r="A90" s="674" t="s">
        <v>1576</v>
      </c>
      <c r="B90" s="660" t="s">
        <v>5</v>
      </c>
      <c r="C90" s="669" t="s">
        <v>6</v>
      </c>
      <c r="D90" s="669" t="s">
        <v>7</v>
      </c>
      <c r="E90" s="669" t="s">
        <v>1502</v>
      </c>
      <c r="F90" s="652" t="s">
        <v>1530</v>
      </c>
      <c r="G90" s="652" t="s">
        <v>1576</v>
      </c>
    </row>
    <row r="91" spans="1:7">
      <c r="A91" s="645" t="s">
        <v>1577</v>
      </c>
      <c r="B91" s="660"/>
      <c r="C91" s="672"/>
      <c r="D91" s="672"/>
      <c r="E91" s="672"/>
      <c r="F91" s="670" t="s">
        <v>10</v>
      </c>
      <c r="G91" s="670" t="s">
        <v>11</v>
      </c>
    </row>
    <row r="92" ht="13.5" customHeight="1" spans="2:7">
      <c r="B92" s="670" t="s">
        <v>84</v>
      </c>
      <c r="C92" s="670" t="s">
        <v>1578</v>
      </c>
      <c r="D92" s="652" t="s">
        <v>1520</v>
      </c>
      <c r="E92" s="670">
        <v>44438</v>
      </c>
      <c r="F92" s="670">
        <v>44444</v>
      </c>
      <c r="G92" s="670">
        <v>44467</v>
      </c>
    </row>
    <row r="93" ht="13.5" customHeight="1" spans="2:7">
      <c r="B93" s="670" t="s">
        <v>87</v>
      </c>
      <c r="C93" s="670" t="s">
        <v>1578</v>
      </c>
      <c r="D93" s="652" t="s">
        <v>1520</v>
      </c>
      <c r="E93" s="670">
        <v>44445</v>
      </c>
      <c r="F93" s="670">
        <v>44451</v>
      </c>
      <c r="G93" s="670">
        <v>44474</v>
      </c>
    </row>
    <row r="94" ht="13.5" customHeight="1" spans="2:7">
      <c r="B94" s="670" t="s">
        <v>1579</v>
      </c>
      <c r="C94" s="670" t="s">
        <v>1580</v>
      </c>
      <c r="D94" s="652" t="s">
        <v>1520</v>
      </c>
      <c r="E94" s="670">
        <v>44452</v>
      </c>
      <c r="F94" s="670">
        <v>44458</v>
      </c>
      <c r="G94" s="670">
        <v>44481</v>
      </c>
    </row>
    <row r="95" ht="13.5" customHeight="1" spans="1:7">
      <c r="A95" s="636" t="s">
        <v>209</v>
      </c>
      <c r="B95" s="670" t="s">
        <v>1581</v>
      </c>
      <c r="C95" s="670" t="s">
        <v>1525</v>
      </c>
      <c r="D95" s="652" t="s">
        <v>1520</v>
      </c>
      <c r="E95" s="670">
        <v>44459</v>
      </c>
      <c r="F95" s="670">
        <v>44465</v>
      </c>
      <c r="G95" s="670">
        <v>44488</v>
      </c>
    </row>
    <row r="96" ht="13.5" customHeight="1" spans="1:7">
      <c r="A96" s="636" t="s">
        <v>209</v>
      </c>
      <c r="B96" s="670" t="s">
        <v>91</v>
      </c>
      <c r="C96" s="670" t="s">
        <v>1582</v>
      </c>
      <c r="D96" s="652" t="s">
        <v>1520</v>
      </c>
      <c r="E96" s="670">
        <v>44466</v>
      </c>
      <c r="F96" s="670">
        <v>44472</v>
      </c>
      <c r="G96" s="670">
        <v>44495</v>
      </c>
    </row>
    <row r="97" s="633" customFormat="1" ht="13.5"/>
    <row r="98" spans="1:7">
      <c r="A98" s="645" t="s">
        <v>164</v>
      </c>
      <c r="B98" s="660" t="s">
        <v>5</v>
      </c>
      <c r="C98" s="660" t="s">
        <v>6</v>
      </c>
      <c r="D98" s="660" t="s">
        <v>7</v>
      </c>
      <c r="E98" s="660" t="s">
        <v>1502</v>
      </c>
      <c r="F98" s="652" t="s">
        <v>1530</v>
      </c>
      <c r="G98" s="652" t="s">
        <v>164</v>
      </c>
    </row>
    <row r="99" spans="1:7">
      <c r="A99" s="645" t="s">
        <v>1583</v>
      </c>
      <c r="B99" s="660"/>
      <c r="C99" s="660"/>
      <c r="D99" s="660"/>
      <c r="E99" s="660"/>
      <c r="F99" s="670" t="s">
        <v>10</v>
      </c>
      <c r="G99" s="670" t="s">
        <v>11</v>
      </c>
    </row>
    <row r="100" ht="13.5" customHeight="1" spans="1:7">
      <c r="A100" s="645"/>
      <c r="B100" s="654" t="s">
        <v>1584</v>
      </c>
      <c r="C100" s="654" t="s">
        <v>1585</v>
      </c>
      <c r="D100" s="652" t="s">
        <v>1586</v>
      </c>
      <c r="E100" s="654">
        <v>44433</v>
      </c>
      <c r="F100" s="654">
        <v>44441</v>
      </c>
      <c r="G100" s="654">
        <v>44467</v>
      </c>
    </row>
    <row r="101" ht="13.5" customHeight="1" spans="1:7">
      <c r="A101" s="645"/>
      <c r="B101" s="654" t="s">
        <v>1587</v>
      </c>
      <c r="C101" s="654" t="s">
        <v>1588</v>
      </c>
      <c r="D101" s="652" t="s">
        <v>1586</v>
      </c>
      <c r="E101" s="654">
        <v>44440</v>
      </c>
      <c r="F101" s="654">
        <v>44448</v>
      </c>
      <c r="G101" s="654">
        <v>44474</v>
      </c>
    </row>
    <row r="102" ht="13.5" customHeight="1" spans="1:7">
      <c r="A102" s="645"/>
      <c r="B102" s="654" t="s">
        <v>1589</v>
      </c>
      <c r="C102" s="654" t="s">
        <v>1590</v>
      </c>
      <c r="D102" s="652" t="s">
        <v>1586</v>
      </c>
      <c r="E102" s="654">
        <v>44447</v>
      </c>
      <c r="F102" s="654">
        <v>44455</v>
      </c>
      <c r="G102" s="654">
        <v>44481</v>
      </c>
    </row>
    <row r="103" ht="13.5" customHeight="1" spans="2:7">
      <c r="B103" s="654" t="s">
        <v>1591</v>
      </c>
      <c r="C103" s="654" t="s">
        <v>1592</v>
      </c>
      <c r="D103" s="652" t="s">
        <v>1586</v>
      </c>
      <c r="E103" s="654">
        <v>44454</v>
      </c>
      <c r="F103" s="654">
        <v>44462</v>
      </c>
      <c r="G103" s="654">
        <v>44488</v>
      </c>
    </row>
    <row r="104" ht="13.5" customHeight="1" spans="1:7">
      <c r="A104" s="645"/>
      <c r="B104" s="654" t="s">
        <v>1593</v>
      </c>
      <c r="C104" s="654" t="s">
        <v>1594</v>
      </c>
      <c r="D104" s="652" t="s">
        <v>1586</v>
      </c>
      <c r="E104" s="654">
        <v>44461</v>
      </c>
      <c r="F104" s="654">
        <v>44469</v>
      </c>
      <c r="G104" s="654">
        <v>44495</v>
      </c>
    </row>
    <row r="105" ht="13.5" customHeight="1" spans="1:7">
      <c r="A105" s="645"/>
      <c r="B105" s="654"/>
      <c r="C105" s="654"/>
      <c r="D105" s="652" t="s">
        <v>1586</v>
      </c>
      <c r="E105" s="654">
        <v>44468</v>
      </c>
      <c r="F105" s="654">
        <v>44476</v>
      </c>
      <c r="G105" s="654">
        <v>44502</v>
      </c>
    </row>
    <row r="106" ht="13.5" customHeight="1" spans="1:7">
      <c r="A106" s="645"/>
      <c r="B106" s="658"/>
      <c r="C106" s="658"/>
      <c r="D106" s="673"/>
      <c r="E106" s="658"/>
      <c r="F106" s="658"/>
      <c r="G106" s="658"/>
    </row>
    <row r="107" ht="13.5" customHeight="1" spans="1:7">
      <c r="A107" s="645" t="s">
        <v>1517</v>
      </c>
      <c r="B107" s="660" t="s">
        <v>5</v>
      </c>
      <c r="C107" s="660" t="s">
        <v>6</v>
      </c>
      <c r="D107" s="660" t="s">
        <v>7</v>
      </c>
      <c r="E107" s="660" t="s">
        <v>1502</v>
      </c>
      <c r="F107" s="652" t="s">
        <v>1530</v>
      </c>
      <c r="G107" s="652" t="s">
        <v>164</v>
      </c>
    </row>
    <row r="108" ht="13.5" customHeight="1" spans="1:7">
      <c r="A108" s="645"/>
      <c r="B108" s="660"/>
      <c r="C108" s="660"/>
      <c r="D108" s="660"/>
      <c r="E108" s="660"/>
      <c r="F108" s="670" t="s">
        <v>10</v>
      </c>
      <c r="G108" s="670" t="s">
        <v>11</v>
      </c>
    </row>
    <row r="109" ht="13.5" customHeight="1" spans="1:7">
      <c r="A109" s="645"/>
      <c r="B109" s="654" t="s">
        <v>1595</v>
      </c>
      <c r="C109" s="654" t="s">
        <v>1596</v>
      </c>
      <c r="D109" s="652" t="s">
        <v>1573</v>
      </c>
      <c r="E109" s="654">
        <v>44435</v>
      </c>
      <c r="F109" s="654">
        <v>44444</v>
      </c>
      <c r="G109" s="654">
        <v>44468</v>
      </c>
    </row>
    <row r="110" ht="13.5" customHeight="1" spans="1:7">
      <c r="A110" s="645"/>
      <c r="B110" s="654" t="s">
        <v>1597</v>
      </c>
      <c r="C110" s="654" t="s">
        <v>1598</v>
      </c>
      <c r="D110" s="652" t="s">
        <v>1573</v>
      </c>
      <c r="E110" s="654">
        <v>44442</v>
      </c>
      <c r="F110" s="654">
        <v>44451</v>
      </c>
      <c r="G110" s="654">
        <v>44475</v>
      </c>
    </row>
    <row r="111" ht="13.5" customHeight="1" spans="1:7">
      <c r="A111" s="645"/>
      <c r="B111" s="654" t="s">
        <v>919</v>
      </c>
      <c r="C111" s="654" t="s">
        <v>920</v>
      </c>
      <c r="D111" s="652" t="s">
        <v>1573</v>
      </c>
      <c r="E111" s="654">
        <v>44449</v>
      </c>
      <c r="F111" s="654">
        <v>44458</v>
      </c>
      <c r="G111" s="654">
        <v>44482</v>
      </c>
    </row>
    <row r="112" ht="13.5" customHeight="1" spans="1:7">
      <c r="A112" s="645"/>
      <c r="B112" s="654" t="s">
        <v>1599</v>
      </c>
      <c r="C112" s="654" t="s">
        <v>138</v>
      </c>
      <c r="D112" s="652" t="s">
        <v>1573</v>
      </c>
      <c r="E112" s="654">
        <v>44456</v>
      </c>
      <c r="F112" s="654">
        <v>44465</v>
      </c>
      <c r="G112" s="654">
        <v>44489</v>
      </c>
    </row>
    <row r="113" ht="13.5" customHeight="1" spans="1:7">
      <c r="A113" s="645"/>
      <c r="B113" s="654"/>
      <c r="C113" s="654"/>
      <c r="D113" s="652" t="s">
        <v>1573</v>
      </c>
      <c r="E113" s="654">
        <v>44463</v>
      </c>
      <c r="F113" s="654">
        <v>44472</v>
      </c>
      <c r="G113" s="654">
        <v>44496</v>
      </c>
    </row>
    <row r="114" ht="13.5" customHeight="1" spans="5:7">
      <c r="E114" s="658"/>
      <c r="F114" s="658"/>
      <c r="G114" s="658"/>
    </row>
    <row r="115" ht="13.5" customHeight="1" spans="1:7">
      <c r="A115" s="645" t="s">
        <v>1600</v>
      </c>
      <c r="B115" s="660" t="s">
        <v>5</v>
      </c>
      <c r="C115" s="660" t="s">
        <v>6</v>
      </c>
      <c r="D115" s="660" t="s">
        <v>7</v>
      </c>
      <c r="E115" s="660" t="s">
        <v>1502</v>
      </c>
      <c r="F115" s="652" t="s">
        <v>1530</v>
      </c>
      <c r="G115" s="652" t="s">
        <v>1601</v>
      </c>
    </row>
    <row r="116" ht="13.5" customHeight="1" spans="1:7">
      <c r="A116" s="645" t="s">
        <v>1583</v>
      </c>
      <c r="B116" s="660"/>
      <c r="C116" s="660"/>
      <c r="D116" s="660"/>
      <c r="E116" s="660"/>
      <c r="F116" s="670" t="s">
        <v>10</v>
      </c>
      <c r="G116" s="670" t="s">
        <v>11</v>
      </c>
    </row>
    <row r="117" ht="13.5" customHeight="1" spans="1:7">
      <c r="A117" s="645"/>
      <c r="B117" s="654" t="s">
        <v>1584</v>
      </c>
      <c r="C117" s="654" t="s">
        <v>1585</v>
      </c>
      <c r="D117" s="652" t="s">
        <v>1586</v>
      </c>
      <c r="E117" s="654">
        <v>44433</v>
      </c>
      <c r="F117" s="654">
        <v>44441</v>
      </c>
      <c r="G117" s="654">
        <v>44464</v>
      </c>
    </row>
    <row r="118" spans="1:7">
      <c r="A118" s="645"/>
      <c r="B118" s="654" t="s">
        <v>1587</v>
      </c>
      <c r="C118" s="654" t="s">
        <v>1588</v>
      </c>
      <c r="D118" s="652" t="s">
        <v>1586</v>
      </c>
      <c r="E118" s="654">
        <v>44440</v>
      </c>
      <c r="F118" s="654">
        <v>44448</v>
      </c>
      <c r="G118" s="654">
        <v>44471</v>
      </c>
    </row>
    <row r="119" spans="1:7">
      <c r="A119" s="645"/>
      <c r="B119" s="654" t="s">
        <v>1589</v>
      </c>
      <c r="C119" s="654" t="s">
        <v>1590</v>
      </c>
      <c r="D119" s="652" t="s">
        <v>1586</v>
      </c>
      <c r="E119" s="654">
        <v>44447</v>
      </c>
      <c r="F119" s="654">
        <v>44455</v>
      </c>
      <c r="G119" s="654">
        <v>44478</v>
      </c>
    </row>
    <row r="120" ht="13.5" customHeight="1" spans="2:7">
      <c r="B120" s="654" t="s">
        <v>1591</v>
      </c>
      <c r="C120" s="654" t="s">
        <v>1592</v>
      </c>
      <c r="D120" s="652" t="s">
        <v>1586</v>
      </c>
      <c r="E120" s="654">
        <v>44454</v>
      </c>
      <c r="F120" s="654">
        <v>44462</v>
      </c>
      <c r="G120" s="654">
        <v>44485</v>
      </c>
    </row>
    <row r="121" ht="13.5" customHeight="1" spans="1:7">
      <c r="A121" s="645"/>
      <c r="B121" s="654" t="s">
        <v>1593</v>
      </c>
      <c r="C121" s="654" t="s">
        <v>1594</v>
      </c>
      <c r="D121" s="652" t="s">
        <v>1586</v>
      </c>
      <c r="E121" s="654">
        <v>44461</v>
      </c>
      <c r="F121" s="654">
        <v>44469</v>
      </c>
      <c r="G121" s="654">
        <v>44492</v>
      </c>
    </row>
    <row r="122" ht="13.5" customHeight="1" spans="1:7">
      <c r="A122" s="645"/>
      <c r="B122" s="654"/>
      <c r="C122" s="654"/>
      <c r="D122" s="652" t="s">
        <v>1586</v>
      </c>
      <c r="E122" s="654">
        <v>44468</v>
      </c>
      <c r="F122" s="654">
        <v>44476</v>
      </c>
      <c r="G122" s="654">
        <v>44499</v>
      </c>
    </row>
    <row r="123" ht="13.5" customHeight="1" spans="2:7">
      <c r="B123" s="658"/>
      <c r="C123" s="658"/>
      <c r="D123" s="658"/>
      <c r="E123" s="658"/>
      <c r="F123" s="658"/>
      <c r="G123" s="658"/>
    </row>
    <row r="124" ht="13.5" customHeight="1" spans="1:7">
      <c r="A124" s="645" t="s">
        <v>865</v>
      </c>
      <c r="B124" s="660" t="s">
        <v>5</v>
      </c>
      <c r="C124" s="660" t="s">
        <v>6</v>
      </c>
      <c r="D124" s="660" t="s">
        <v>7</v>
      </c>
      <c r="E124" s="660" t="s">
        <v>1502</v>
      </c>
      <c r="F124" s="652" t="s">
        <v>1530</v>
      </c>
      <c r="G124" s="652" t="s">
        <v>865</v>
      </c>
    </row>
    <row r="125" ht="13.5" customHeight="1" spans="1:7">
      <c r="A125" s="645" t="s">
        <v>1538</v>
      </c>
      <c r="B125" s="660"/>
      <c r="C125" s="660"/>
      <c r="D125" s="660"/>
      <c r="E125" s="660"/>
      <c r="F125" s="652" t="s">
        <v>10</v>
      </c>
      <c r="G125" s="652" t="s">
        <v>11</v>
      </c>
    </row>
    <row r="126" ht="13.5" customHeight="1" spans="1:7">
      <c r="A126" s="645"/>
      <c r="B126" s="654" t="s">
        <v>1602</v>
      </c>
      <c r="C126" s="654" t="s">
        <v>138</v>
      </c>
      <c r="D126" s="654" t="s">
        <v>1573</v>
      </c>
      <c r="E126" s="654">
        <v>44435</v>
      </c>
      <c r="F126" s="654">
        <v>44443</v>
      </c>
      <c r="G126" s="654">
        <v>44468</v>
      </c>
    </row>
    <row r="127" ht="13.5" customHeight="1" spans="1:7">
      <c r="A127" s="645"/>
      <c r="B127" s="654" t="s">
        <v>574</v>
      </c>
      <c r="C127" s="654" t="s">
        <v>1603</v>
      </c>
      <c r="D127" s="654" t="s">
        <v>1573</v>
      </c>
      <c r="E127" s="654">
        <v>44442</v>
      </c>
      <c r="F127" s="654">
        <v>44450</v>
      </c>
      <c r="G127" s="654">
        <v>44475</v>
      </c>
    </row>
    <row r="128" ht="13.5" customHeight="1" spans="1:7">
      <c r="A128" s="645"/>
      <c r="B128" s="654" t="s">
        <v>1574</v>
      </c>
      <c r="C128" s="654" t="s">
        <v>141</v>
      </c>
      <c r="D128" s="654" t="s">
        <v>1573</v>
      </c>
      <c r="E128" s="654">
        <v>44449</v>
      </c>
      <c r="F128" s="654">
        <v>44457</v>
      </c>
      <c r="G128" s="654">
        <v>44482</v>
      </c>
    </row>
    <row r="129" ht="13.5" customHeight="1" spans="1:7">
      <c r="A129" s="645"/>
      <c r="B129" s="654" t="s">
        <v>142</v>
      </c>
      <c r="C129" s="654" t="s">
        <v>143</v>
      </c>
      <c r="D129" s="654" t="s">
        <v>1573</v>
      </c>
      <c r="E129" s="654">
        <v>44456</v>
      </c>
      <c r="F129" s="654">
        <v>44464</v>
      </c>
      <c r="G129" s="654">
        <v>44489</v>
      </c>
    </row>
    <row r="130" ht="13.5" customHeight="1" spans="1:7">
      <c r="A130" s="645"/>
      <c r="B130" s="654" t="s">
        <v>144</v>
      </c>
      <c r="C130" s="654" t="s">
        <v>145</v>
      </c>
      <c r="D130" s="654" t="s">
        <v>1573</v>
      </c>
      <c r="E130" s="654">
        <v>44463</v>
      </c>
      <c r="F130" s="654">
        <v>44471</v>
      </c>
      <c r="G130" s="654">
        <v>44496</v>
      </c>
    </row>
    <row r="131" spans="1:7">
      <c r="A131" s="645"/>
      <c r="B131" s="658"/>
      <c r="C131" s="658"/>
      <c r="D131" s="673"/>
      <c r="E131" s="658"/>
      <c r="F131" s="658"/>
      <c r="G131" s="658"/>
    </row>
    <row r="132" ht="14.25" spans="1:7">
      <c r="A132" s="644" t="s">
        <v>1604</v>
      </c>
      <c r="B132" s="644"/>
      <c r="C132" s="644"/>
      <c r="D132" s="644"/>
      <c r="E132" s="644"/>
      <c r="F132" s="644"/>
      <c r="G132" s="644"/>
    </row>
    <row r="133" spans="1:7">
      <c r="A133" s="675" t="s">
        <v>385</v>
      </c>
      <c r="B133" s="676" t="s">
        <v>5</v>
      </c>
      <c r="C133" s="676" t="s">
        <v>6</v>
      </c>
      <c r="D133" s="677" t="s">
        <v>7</v>
      </c>
      <c r="E133" s="677" t="s">
        <v>1502</v>
      </c>
      <c r="F133" s="677" t="s">
        <v>1530</v>
      </c>
      <c r="G133" s="677" t="s">
        <v>384</v>
      </c>
    </row>
    <row r="134" spans="1:7">
      <c r="A134" s="678" t="s">
        <v>1531</v>
      </c>
      <c r="B134" s="679"/>
      <c r="C134" s="679"/>
      <c r="D134" s="677"/>
      <c r="E134" s="677"/>
      <c r="F134" s="677" t="s">
        <v>10</v>
      </c>
      <c r="G134" s="677" t="s">
        <v>11</v>
      </c>
    </row>
    <row r="135" spans="1:7">
      <c r="A135" s="675"/>
      <c r="B135" s="677" t="s">
        <v>1605</v>
      </c>
      <c r="C135" s="677" t="s">
        <v>1606</v>
      </c>
      <c r="D135" s="677" t="s">
        <v>1607</v>
      </c>
      <c r="E135" s="677">
        <v>43866</v>
      </c>
      <c r="F135" s="677">
        <v>43871</v>
      </c>
      <c r="G135" s="677">
        <v>43875</v>
      </c>
    </row>
    <row r="136" spans="1:7">
      <c r="A136" s="675"/>
      <c r="B136" s="677" t="s">
        <v>1608</v>
      </c>
      <c r="C136" s="677" t="s">
        <v>1606</v>
      </c>
      <c r="D136" s="677" t="s">
        <v>1607</v>
      </c>
      <c r="E136" s="677">
        <f t="shared" ref="E136:G138" si="0">E135+7</f>
        <v>43873</v>
      </c>
      <c r="F136" s="677">
        <f t="shared" si="0"/>
        <v>43878</v>
      </c>
      <c r="G136" s="677">
        <f t="shared" si="0"/>
        <v>43882</v>
      </c>
    </row>
    <row r="137" spans="1:7">
      <c r="A137" s="675"/>
      <c r="B137" s="677" t="s">
        <v>1609</v>
      </c>
      <c r="C137" s="677" t="s">
        <v>1606</v>
      </c>
      <c r="D137" s="677" t="s">
        <v>1607</v>
      </c>
      <c r="E137" s="677">
        <f t="shared" si="0"/>
        <v>43880</v>
      </c>
      <c r="F137" s="677">
        <f t="shared" si="0"/>
        <v>43885</v>
      </c>
      <c r="G137" s="677">
        <f t="shared" si="0"/>
        <v>43889</v>
      </c>
    </row>
    <row r="138" spans="1:7">
      <c r="A138" s="675"/>
      <c r="B138" s="677" t="s">
        <v>1610</v>
      </c>
      <c r="C138" s="677" t="s">
        <v>1606</v>
      </c>
      <c r="D138" s="677" t="s">
        <v>1607</v>
      </c>
      <c r="E138" s="677">
        <f t="shared" si="0"/>
        <v>43887</v>
      </c>
      <c r="F138" s="677">
        <f t="shared" si="0"/>
        <v>43892</v>
      </c>
      <c r="G138" s="677">
        <f t="shared" si="0"/>
        <v>43896</v>
      </c>
    </row>
    <row r="139" spans="1:7">
      <c r="A139" s="680"/>
      <c r="B139" s="681"/>
      <c r="C139" s="682"/>
      <c r="D139" s="683"/>
      <c r="E139" s="684"/>
      <c r="F139" s="684"/>
      <c r="G139" s="684"/>
    </row>
    <row r="140" spans="1:7">
      <c r="A140" s="675" t="s">
        <v>385</v>
      </c>
      <c r="B140" s="685" t="s">
        <v>5</v>
      </c>
      <c r="C140" s="685" t="s">
        <v>6</v>
      </c>
      <c r="D140" s="685" t="s">
        <v>7</v>
      </c>
      <c r="E140" s="685" t="s">
        <v>1502</v>
      </c>
      <c r="F140" s="686" t="s">
        <v>1530</v>
      </c>
      <c r="G140" s="686" t="s">
        <v>384</v>
      </c>
    </row>
    <row r="141" spans="1:7">
      <c r="A141" s="678" t="s">
        <v>1611</v>
      </c>
      <c r="B141" s="687"/>
      <c r="C141" s="687"/>
      <c r="D141" s="687"/>
      <c r="E141" s="687"/>
      <c r="F141" s="686" t="s">
        <v>10</v>
      </c>
      <c r="G141" s="686" t="s">
        <v>11</v>
      </c>
    </row>
    <row r="142" spans="1:7">
      <c r="A142" s="675"/>
      <c r="B142" s="688" t="s">
        <v>985</v>
      </c>
      <c r="C142" s="688" t="s">
        <v>1612</v>
      </c>
      <c r="D142" s="689" t="s">
        <v>1613</v>
      </c>
      <c r="E142" s="688">
        <v>44434</v>
      </c>
      <c r="F142" s="688">
        <v>44440</v>
      </c>
      <c r="G142" s="688">
        <v>44445</v>
      </c>
    </row>
    <row r="143" spans="1:7">
      <c r="A143" s="675"/>
      <c r="B143" s="688" t="s">
        <v>1614</v>
      </c>
      <c r="C143" s="688" t="s">
        <v>1615</v>
      </c>
      <c r="D143" s="689" t="s">
        <v>1613</v>
      </c>
      <c r="E143" s="688">
        <v>44441</v>
      </c>
      <c r="F143" s="688">
        <v>44447</v>
      </c>
      <c r="G143" s="688">
        <v>44452</v>
      </c>
    </row>
    <row r="144" spans="1:7">
      <c r="A144" s="678" t="s">
        <v>209</v>
      </c>
      <c r="B144" s="688" t="s">
        <v>985</v>
      </c>
      <c r="C144" s="688" t="s">
        <v>1616</v>
      </c>
      <c r="D144" s="689" t="s">
        <v>1613</v>
      </c>
      <c r="E144" s="688">
        <v>44448</v>
      </c>
      <c r="F144" s="688">
        <v>44454</v>
      </c>
      <c r="G144" s="688">
        <v>44459</v>
      </c>
    </row>
    <row r="145" spans="1:7">
      <c r="A145" s="678" t="s">
        <v>209</v>
      </c>
      <c r="B145" s="688" t="s">
        <v>1617</v>
      </c>
      <c r="C145" s="688" t="s">
        <v>1618</v>
      </c>
      <c r="D145" s="689" t="s">
        <v>1613</v>
      </c>
      <c r="E145" s="688">
        <v>44455</v>
      </c>
      <c r="F145" s="688">
        <v>44461</v>
      </c>
      <c r="G145" s="688">
        <v>44466</v>
      </c>
    </row>
    <row r="146" spans="1:7">
      <c r="A146" s="678" t="s">
        <v>209</v>
      </c>
      <c r="B146" s="688" t="s">
        <v>985</v>
      </c>
      <c r="C146" s="688" t="s">
        <v>1619</v>
      </c>
      <c r="D146" s="689" t="s">
        <v>1613</v>
      </c>
      <c r="E146" s="688">
        <v>44462</v>
      </c>
      <c r="F146" s="688">
        <v>44468</v>
      </c>
      <c r="G146" s="688">
        <v>44473</v>
      </c>
    </row>
    <row r="147" spans="1:7">
      <c r="A147" s="675"/>
      <c r="B147" s="688" t="s">
        <v>1620</v>
      </c>
      <c r="C147" s="688" t="s">
        <v>1621</v>
      </c>
      <c r="D147" s="689" t="s">
        <v>1613</v>
      </c>
      <c r="E147" s="688">
        <v>44469</v>
      </c>
      <c r="F147" s="688">
        <v>44475</v>
      </c>
      <c r="G147" s="688">
        <v>44480</v>
      </c>
    </row>
    <row r="148" spans="1:7">
      <c r="A148" s="673"/>
      <c r="B148" s="673"/>
      <c r="C148" s="673"/>
      <c r="D148" s="673"/>
      <c r="E148" s="690"/>
      <c r="F148" s="690"/>
      <c r="G148" s="690"/>
    </row>
    <row r="149" spans="1:7">
      <c r="A149" s="645" t="s">
        <v>1622</v>
      </c>
      <c r="B149" s="669" t="s">
        <v>5</v>
      </c>
      <c r="C149" s="669" t="s">
        <v>6</v>
      </c>
      <c r="D149" s="669" t="s">
        <v>7</v>
      </c>
      <c r="E149" s="669" t="s">
        <v>1502</v>
      </c>
      <c r="F149" s="652" t="s">
        <v>1530</v>
      </c>
      <c r="G149" s="652" t="s">
        <v>1622</v>
      </c>
    </row>
    <row r="150" spans="1:7">
      <c r="A150" s="645" t="s">
        <v>1531</v>
      </c>
      <c r="B150" s="672"/>
      <c r="C150" s="672"/>
      <c r="D150" s="672"/>
      <c r="E150" s="672"/>
      <c r="F150" s="652" t="s">
        <v>10</v>
      </c>
      <c r="G150" s="652" t="s">
        <v>11</v>
      </c>
    </row>
    <row r="151" ht="13.5" customHeight="1" spans="2:7">
      <c r="B151" s="691" t="s">
        <v>1614</v>
      </c>
      <c r="C151" s="691" t="s">
        <v>1615</v>
      </c>
      <c r="D151" s="651" t="s">
        <v>1623</v>
      </c>
      <c r="E151" s="691">
        <v>44438</v>
      </c>
      <c r="F151" s="691">
        <v>44445</v>
      </c>
      <c r="G151" s="691">
        <v>44449</v>
      </c>
    </row>
    <row r="152" ht="13.5" customHeight="1" spans="2:7">
      <c r="B152" s="691" t="s">
        <v>1624</v>
      </c>
      <c r="C152" s="691" t="s">
        <v>1625</v>
      </c>
      <c r="D152" s="665"/>
      <c r="E152" s="691">
        <v>44445</v>
      </c>
      <c r="F152" s="691">
        <v>44452</v>
      </c>
      <c r="G152" s="691">
        <v>44456</v>
      </c>
    </row>
    <row r="153" ht="13.5" customHeight="1" spans="2:7">
      <c r="B153" s="691" t="s">
        <v>1626</v>
      </c>
      <c r="C153" s="691" t="s">
        <v>1627</v>
      </c>
      <c r="D153" s="665"/>
      <c r="E153" s="691">
        <v>44452</v>
      </c>
      <c r="F153" s="691">
        <v>44459</v>
      </c>
      <c r="G153" s="691">
        <v>44463</v>
      </c>
    </row>
    <row r="154" ht="13.5" customHeight="1" spans="2:7">
      <c r="B154" s="691" t="s">
        <v>985</v>
      </c>
      <c r="C154" s="691" t="s">
        <v>1619</v>
      </c>
      <c r="D154" s="665"/>
      <c r="E154" s="691">
        <v>44459</v>
      </c>
      <c r="F154" s="691">
        <v>44466</v>
      </c>
      <c r="G154" s="691">
        <v>44470</v>
      </c>
    </row>
    <row r="155" ht="13.5" customHeight="1" spans="2:7">
      <c r="B155" s="691" t="s">
        <v>1620</v>
      </c>
      <c r="C155" s="691" t="s">
        <v>1621</v>
      </c>
      <c r="D155" s="653"/>
      <c r="E155" s="691">
        <v>44466</v>
      </c>
      <c r="F155" s="691">
        <v>44473</v>
      </c>
      <c r="G155" s="691">
        <v>44477</v>
      </c>
    </row>
    <row r="157" spans="1:7">
      <c r="A157" s="645" t="s">
        <v>503</v>
      </c>
      <c r="B157" s="692" t="s">
        <v>5</v>
      </c>
      <c r="C157" s="692" t="s">
        <v>6</v>
      </c>
      <c r="D157" s="693" t="s">
        <v>7</v>
      </c>
      <c r="E157" s="693" t="s">
        <v>1502</v>
      </c>
      <c r="F157" s="686" t="s">
        <v>1530</v>
      </c>
      <c r="G157" s="686" t="s">
        <v>503</v>
      </c>
    </row>
    <row r="158" spans="1:7">
      <c r="A158" s="645" t="s">
        <v>1577</v>
      </c>
      <c r="B158" s="692"/>
      <c r="C158" s="692"/>
      <c r="D158" s="693"/>
      <c r="E158" s="693"/>
      <c r="F158" s="686" t="s">
        <v>10</v>
      </c>
      <c r="G158" s="686" t="s">
        <v>11</v>
      </c>
    </row>
    <row r="159" ht="13.5" customHeight="1" spans="1:7">
      <c r="A159" s="636" t="s">
        <v>1628</v>
      </c>
      <c r="B159" s="688" t="s">
        <v>1629</v>
      </c>
      <c r="C159" s="688" t="s">
        <v>1630</v>
      </c>
      <c r="D159" s="694" t="s">
        <v>1623</v>
      </c>
      <c r="E159" s="688">
        <v>44438</v>
      </c>
      <c r="F159" s="688">
        <v>44444</v>
      </c>
      <c r="G159" s="688">
        <v>44450</v>
      </c>
    </row>
    <row r="160" ht="13.5" customHeight="1" spans="2:7">
      <c r="B160" s="688" t="s">
        <v>231</v>
      </c>
      <c r="C160" s="688" t="s">
        <v>1631</v>
      </c>
      <c r="D160" s="695"/>
      <c r="E160" s="688">
        <v>44445</v>
      </c>
      <c r="F160" s="688">
        <v>44451</v>
      </c>
      <c r="G160" s="688">
        <v>44457</v>
      </c>
    </row>
    <row r="161" ht="13.5" customHeight="1" spans="2:7">
      <c r="B161" s="688" t="s">
        <v>1632</v>
      </c>
      <c r="C161" s="688" t="s">
        <v>1633</v>
      </c>
      <c r="D161" s="695"/>
      <c r="E161" s="688">
        <v>44452</v>
      </c>
      <c r="F161" s="688">
        <v>44458</v>
      </c>
      <c r="G161" s="688">
        <v>44464</v>
      </c>
    </row>
    <row r="162" ht="13.5" customHeight="1" spans="2:7">
      <c r="B162" s="688" t="s">
        <v>1634</v>
      </c>
      <c r="C162" s="688" t="s">
        <v>1635</v>
      </c>
      <c r="D162" s="695"/>
      <c r="E162" s="688">
        <v>44459</v>
      </c>
      <c r="F162" s="688">
        <v>44465</v>
      </c>
      <c r="G162" s="688">
        <v>44471</v>
      </c>
    </row>
    <row r="163" ht="13.5" customHeight="1" spans="2:7">
      <c r="B163" s="688" t="s">
        <v>1632</v>
      </c>
      <c r="C163" s="688" t="s">
        <v>1636</v>
      </c>
      <c r="D163" s="696"/>
      <c r="E163" s="688">
        <v>44466</v>
      </c>
      <c r="F163" s="688">
        <v>44472</v>
      </c>
      <c r="G163" s="688">
        <v>44478</v>
      </c>
    </row>
    <row r="164" ht="13.5" customHeight="1" spans="2:7">
      <c r="B164" s="690"/>
      <c r="C164" s="690"/>
      <c r="D164" s="697"/>
      <c r="E164" s="690"/>
      <c r="F164" s="690"/>
      <c r="G164" s="690"/>
    </row>
    <row r="165" ht="13.5" customHeight="1" spans="1:7">
      <c r="A165" s="645" t="s">
        <v>1637</v>
      </c>
      <c r="B165" s="693" t="s">
        <v>5</v>
      </c>
      <c r="C165" s="693" t="s">
        <v>6</v>
      </c>
      <c r="D165" s="693" t="s">
        <v>7</v>
      </c>
      <c r="E165" s="693" t="s">
        <v>1502</v>
      </c>
      <c r="F165" s="686" t="s">
        <v>1530</v>
      </c>
      <c r="G165" s="686" t="s">
        <v>1637</v>
      </c>
    </row>
    <row r="166" ht="13.5" customHeight="1" spans="1:7">
      <c r="A166" s="645" t="s">
        <v>1638</v>
      </c>
      <c r="B166" s="693"/>
      <c r="C166" s="693"/>
      <c r="D166" s="693"/>
      <c r="E166" s="693"/>
      <c r="F166" s="686" t="s">
        <v>10</v>
      </c>
      <c r="G166" s="686" t="s">
        <v>11</v>
      </c>
    </row>
    <row r="167" ht="13.5" customHeight="1" spans="1:7">
      <c r="A167" s="645"/>
      <c r="B167" s="688" t="s">
        <v>1639</v>
      </c>
      <c r="C167" s="688" t="s">
        <v>1640</v>
      </c>
      <c r="D167" s="694" t="s">
        <v>1641</v>
      </c>
      <c r="E167" s="688">
        <v>44068</v>
      </c>
      <c r="F167" s="688">
        <v>44440</v>
      </c>
      <c r="G167" s="688">
        <v>44446</v>
      </c>
    </row>
    <row r="168" ht="13.5" customHeight="1" spans="1:7">
      <c r="A168" s="645"/>
      <c r="B168" s="688" t="s">
        <v>1642</v>
      </c>
      <c r="C168" s="688" t="s">
        <v>1643</v>
      </c>
      <c r="D168" s="695"/>
      <c r="E168" s="688">
        <v>44075</v>
      </c>
      <c r="F168" s="688">
        <v>44447</v>
      </c>
      <c r="G168" s="688">
        <v>44453</v>
      </c>
    </row>
    <row r="169" ht="13.5" customHeight="1" spans="1:7">
      <c r="A169" s="645"/>
      <c r="B169" s="688" t="s">
        <v>1644</v>
      </c>
      <c r="C169" s="688" t="s">
        <v>1645</v>
      </c>
      <c r="D169" s="695"/>
      <c r="E169" s="688">
        <v>44082</v>
      </c>
      <c r="F169" s="688">
        <v>44454</v>
      </c>
      <c r="G169" s="688">
        <v>44460</v>
      </c>
    </row>
    <row r="170" ht="13.5" customHeight="1" spans="1:7">
      <c r="A170" s="645"/>
      <c r="B170" s="688" t="s">
        <v>1646</v>
      </c>
      <c r="C170" s="688" t="s">
        <v>1647</v>
      </c>
      <c r="D170" s="695"/>
      <c r="E170" s="688">
        <v>44089</v>
      </c>
      <c r="F170" s="688">
        <v>44461</v>
      </c>
      <c r="G170" s="688">
        <v>44467</v>
      </c>
    </row>
    <row r="171" ht="13.5" customHeight="1" spans="1:7">
      <c r="A171" s="645"/>
      <c r="B171" s="688" t="s">
        <v>1648</v>
      </c>
      <c r="C171" s="688" t="s">
        <v>1649</v>
      </c>
      <c r="D171" s="695"/>
      <c r="E171" s="688">
        <v>44096</v>
      </c>
      <c r="F171" s="688">
        <v>44468</v>
      </c>
      <c r="G171" s="688">
        <v>44474</v>
      </c>
    </row>
    <row r="172" ht="13.5" customHeight="1" spans="1:7">
      <c r="A172" s="645"/>
      <c r="B172" s="688" t="s">
        <v>1642</v>
      </c>
      <c r="C172" s="688" t="s">
        <v>1650</v>
      </c>
      <c r="D172" s="696"/>
      <c r="E172" s="688">
        <v>44103</v>
      </c>
      <c r="F172" s="688">
        <v>44475</v>
      </c>
      <c r="G172" s="688">
        <v>44481</v>
      </c>
    </row>
    <row r="173" ht="13.5" customHeight="1" spans="1:7">
      <c r="A173" s="645"/>
      <c r="B173" s="698"/>
      <c r="C173" s="698"/>
      <c r="D173" s="699"/>
      <c r="E173" s="698"/>
      <c r="F173" s="698"/>
      <c r="G173" s="698"/>
    </row>
    <row r="174" ht="13.5" customHeight="1" spans="1:7">
      <c r="A174" s="700" t="s">
        <v>1651</v>
      </c>
      <c r="B174" s="693" t="s">
        <v>5</v>
      </c>
      <c r="C174" s="693" t="s">
        <v>6</v>
      </c>
      <c r="D174" s="693" t="s">
        <v>7</v>
      </c>
      <c r="E174" s="693" t="s">
        <v>1502</v>
      </c>
      <c r="F174" s="686" t="s">
        <v>1530</v>
      </c>
      <c r="G174" s="686" t="s">
        <v>1652</v>
      </c>
    </row>
    <row r="175" ht="13.5" customHeight="1" spans="1:7">
      <c r="A175" s="645" t="s">
        <v>1567</v>
      </c>
      <c r="B175" s="693"/>
      <c r="C175" s="693"/>
      <c r="D175" s="693"/>
      <c r="E175" s="693"/>
      <c r="F175" s="686" t="s">
        <v>10</v>
      </c>
      <c r="G175" s="686" t="s">
        <v>11</v>
      </c>
    </row>
    <row r="176" ht="13.5" customHeight="1" spans="1:7">
      <c r="A176" s="645"/>
      <c r="B176" s="688"/>
      <c r="C176" s="688"/>
      <c r="D176" s="694" t="s">
        <v>1653</v>
      </c>
      <c r="E176" s="688">
        <v>44434</v>
      </c>
      <c r="F176" s="688">
        <v>44441</v>
      </c>
      <c r="G176" s="688">
        <v>44477</v>
      </c>
    </row>
    <row r="177" ht="13.5" customHeight="1" spans="1:7">
      <c r="A177" s="645"/>
      <c r="B177" s="688"/>
      <c r="C177" s="688"/>
      <c r="D177" s="695"/>
      <c r="E177" s="688">
        <v>44441</v>
      </c>
      <c r="F177" s="688">
        <v>44448</v>
      </c>
      <c r="G177" s="688">
        <v>44484</v>
      </c>
    </row>
    <row r="178" ht="13.5" customHeight="1" spans="1:7">
      <c r="A178" s="645"/>
      <c r="B178" s="688"/>
      <c r="C178" s="688"/>
      <c r="D178" s="695"/>
      <c r="E178" s="688">
        <v>44448</v>
      </c>
      <c r="F178" s="688">
        <v>44455</v>
      </c>
      <c r="G178" s="688">
        <v>44491</v>
      </c>
    </row>
    <row r="179" ht="13.5" customHeight="1" spans="1:7">
      <c r="A179" s="645"/>
      <c r="B179" s="688"/>
      <c r="C179" s="688"/>
      <c r="D179" s="695"/>
      <c r="E179" s="688">
        <v>44455</v>
      </c>
      <c r="F179" s="688">
        <v>44462</v>
      </c>
      <c r="G179" s="688">
        <v>44498</v>
      </c>
    </row>
    <row r="180" ht="13.5" customHeight="1" spans="1:7">
      <c r="A180" s="645"/>
      <c r="B180" s="688"/>
      <c r="C180" s="688"/>
      <c r="D180" s="695"/>
      <c r="E180" s="688">
        <v>44462</v>
      </c>
      <c r="F180" s="688">
        <v>44469</v>
      </c>
      <c r="G180" s="688">
        <v>44505</v>
      </c>
    </row>
    <row r="181" ht="13.5" customHeight="1" spans="1:7">
      <c r="A181" s="645"/>
      <c r="B181" s="688"/>
      <c r="C181" s="688"/>
      <c r="D181" s="696"/>
      <c r="E181" s="688">
        <v>44469</v>
      </c>
      <c r="F181" s="688">
        <v>44476</v>
      </c>
      <c r="G181" s="688">
        <v>44512</v>
      </c>
    </row>
    <row r="182" spans="1:7">
      <c r="A182" s="645"/>
      <c r="B182" s="645"/>
      <c r="C182" s="645"/>
      <c r="D182" s="645"/>
      <c r="E182" s="701"/>
      <c r="F182" s="701"/>
      <c r="G182" s="701"/>
    </row>
    <row r="183" spans="1:7">
      <c r="A183" s="645" t="s">
        <v>1654</v>
      </c>
      <c r="B183" s="702" t="s">
        <v>5</v>
      </c>
      <c r="C183" s="702" t="s">
        <v>6</v>
      </c>
      <c r="D183" s="685" t="s">
        <v>7</v>
      </c>
      <c r="E183" s="685" t="s">
        <v>1502</v>
      </c>
      <c r="F183" s="686" t="s">
        <v>1530</v>
      </c>
      <c r="G183" s="686" t="s">
        <v>547</v>
      </c>
    </row>
    <row r="184" spans="1:7">
      <c r="A184" s="645" t="s">
        <v>1655</v>
      </c>
      <c r="B184" s="703"/>
      <c r="C184" s="703"/>
      <c r="D184" s="687"/>
      <c r="E184" s="687"/>
      <c r="F184" s="686" t="s">
        <v>10</v>
      </c>
      <c r="G184" s="686" t="s">
        <v>11</v>
      </c>
    </row>
    <row r="185" ht="13.5" customHeight="1" spans="1:7">
      <c r="A185" s="645"/>
      <c r="B185" s="704" t="s">
        <v>1656</v>
      </c>
      <c r="C185" s="705" t="s">
        <v>1657</v>
      </c>
      <c r="D185" s="694" t="s">
        <v>1641</v>
      </c>
      <c r="E185" s="688">
        <v>44434</v>
      </c>
      <c r="F185" s="688">
        <v>44440</v>
      </c>
      <c r="G185" s="688">
        <v>44454</v>
      </c>
    </row>
    <row r="186" ht="13.5" customHeight="1" spans="1:7">
      <c r="A186" s="645"/>
      <c r="B186" s="688"/>
      <c r="C186" s="688"/>
      <c r="D186" s="695"/>
      <c r="E186" s="688">
        <v>44441</v>
      </c>
      <c r="F186" s="688">
        <v>44447</v>
      </c>
      <c r="G186" s="688">
        <v>44461</v>
      </c>
    </row>
    <row r="187" customHeight="1" spans="1:7">
      <c r="A187" s="645"/>
      <c r="B187" s="688"/>
      <c r="C187" s="688"/>
      <c r="D187" s="695"/>
      <c r="E187" s="688">
        <v>44448</v>
      </c>
      <c r="F187" s="688">
        <v>44454</v>
      </c>
      <c r="G187" s="688">
        <v>44468</v>
      </c>
    </row>
    <row r="188" customHeight="1" spans="1:7">
      <c r="A188" s="645"/>
      <c r="B188" s="688"/>
      <c r="C188" s="688"/>
      <c r="D188" s="695"/>
      <c r="E188" s="688">
        <v>44455</v>
      </c>
      <c r="F188" s="688">
        <v>44461</v>
      </c>
      <c r="G188" s="688">
        <v>44475</v>
      </c>
    </row>
    <row r="189" customHeight="1" spans="1:7">
      <c r="A189" s="645"/>
      <c r="B189" s="688"/>
      <c r="C189" s="688"/>
      <c r="D189" s="695"/>
      <c r="E189" s="688">
        <v>44462</v>
      </c>
      <c r="F189" s="688">
        <v>44468</v>
      </c>
      <c r="G189" s="688">
        <v>44482</v>
      </c>
    </row>
    <row r="190" ht="13.5" customHeight="1" spans="1:7">
      <c r="A190" s="645"/>
      <c r="B190" s="688"/>
      <c r="C190" s="688"/>
      <c r="D190" s="696"/>
      <c r="E190" s="688">
        <v>44469</v>
      </c>
      <c r="F190" s="688">
        <v>44475</v>
      </c>
      <c r="G190" s="688">
        <v>44489</v>
      </c>
    </row>
    <row r="191" spans="1:7">
      <c r="A191" s="645"/>
      <c r="B191" s="701"/>
      <c r="C191" s="701"/>
      <c r="D191" s="706"/>
      <c r="E191" s="701"/>
      <c r="F191" s="701"/>
      <c r="G191" s="701"/>
    </row>
    <row r="192" spans="1:7">
      <c r="A192" s="645" t="s">
        <v>1658</v>
      </c>
      <c r="B192" s="702" t="s">
        <v>5</v>
      </c>
      <c r="C192" s="702" t="s">
        <v>6</v>
      </c>
      <c r="D192" s="685" t="s">
        <v>7</v>
      </c>
      <c r="E192" s="685" t="s">
        <v>1502</v>
      </c>
      <c r="F192" s="686" t="s">
        <v>1530</v>
      </c>
      <c r="G192" s="686" t="s">
        <v>547</v>
      </c>
    </row>
    <row r="193" spans="1:7">
      <c r="A193" s="645"/>
      <c r="B193" s="703"/>
      <c r="C193" s="703"/>
      <c r="D193" s="687"/>
      <c r="E193" s="687"/>
      <c r="F193" s="686" t="s">
        <v>10</v>
      </c>
      <c r="G193" s="686" t="s">
        <v>11</v>
      </c>
    </row>
    <row r="194" ht="13.5" customHeight="1" spans="1:7">
      <c r="A194" s="645"/>
      <c r="B194" s="688" t="s">
        <v>1659</v>
      </c>
      <c r="C194" s="688" t="s">
        <v>570</v>
      </c>
      <c r="D194" s="694" t="s">
        <v>1641</v>
      </c>
      <c r="E194" s="688">
        <v>44438</v>
      </c>
      <c r="F194" s="688">
        <v>44444</v>
      </c>
      <c r="G194" s="688">
        <v>44461</v>
      </c>
    </row>
    <row r="195" ht="13.5" customHeight="1" spans="1:7">
      <c r="A195" s="645"/>
      <c r="B195" s="688" t="s">
        <v>1660</v>
      </c>
      <c r="C195" s="688" t="s">
        <v>573</v>
      </c>
      <c r="D195" s="695"/>
      <c r="E195" s="688">
        <v>44445</v>
      </c>
      <c r="F195" s="688">
        <v>44451</v>
      </c>
      <c r="G195" s="688">
        <v>44468</v>
      </c>
    </row>
    <row r="196" ht="13.5" customHeight="1" spans="1:7">
      <c r="A196" s="645"/>
      <c r="B196" s="688" t="s">
        <v>1661</v>
      </c>
      <c r="C196" s="688" t="s">
        <v>1662</v>
      </c>
      <c r="D196" s="695"/>
      <c r="E196" s="688">
        <v>44452</v>
      </c>
      <c r="F196" s="688">
        <v>44458</v>
      </c>
      <c r="G196" s="688">
        <v>44475</v>
      </c>
    </row>
    <row r="197" ht="13.5" customHeight="1" spans="2:7">
      <c r="B197" s="688" t="s">
        <v>1663</v>
      </c>
      <c r="C197" s="688" t="s">
        <v>1664</v>
      </c>
      <c r="D197" s="695"/>
      <c r="E197" s="688">
        <v>44459</v>
      </c>
      <c r="F197" s="688">
        <v>44465</v>
      </c>
      <c r="G197" s="688">
        <v>44482</v>
      </c>
    </row>
    <row r="198" ht="13.5" customHeight="1" spans="2:7">
      <c r="B198" s="688"/>
      <c r="C198" s="688"/>
      <c r="D198" s="696"/>
      <c r="E198" s="688">
        <v>44466</v>
      </c>
      <c r="F198" s="688">
        <v>44472</v>
      </c>
      <c r="G198" s="688">
        <v>44489</v>
      </c>
    </row>
    <row r="199" ht="13.5" customHeight="1" spans="1:7">
      <c r="A199" s="645"/>
      <c r="B199" s="698"/>
      <c r="C199" s="698"/>
      <c r="D199" s="699"/>
      <c r="E199" s="698"/>
      <c r="F199" s="698"/>
      <c r="G199" s="698"/>
    </row>
    <row r="200" ht="13.5" customHeight="1" spans="1:7">
      <c r="A200" s="645" t="s">
        <v>1665</v>
      </c>
      <c r="B200" s="702" t="s">
        <v>5</v>
      </c>
      <c r="C200" s="702" t="s">
        <v>6</v>
      </c>
      <c r="D200" s="685" t="s">
        <v>7</v>
      </c>
      <c r="E200" s="685" t="s">
        <v>1502</v>
      </c>
      <c r="F200" s="686" t="s">
        <v>1530</v>
      </c>
      <c r="G200" s="686" t="s">
        <v>1347</v>
      </c>
    </row>
    <row r="201" ht="13.5" customHeight="1" spans="1:7">
      <c r="A201" s="645" t="s">
        <v>1666</v>
      </c>
      <c r="B201" s="703"/>
      <c r="C201" s="703"/>
      <c r="D201" s="687"/>
      <c r="E201" s="687"/>
      <c r="F201" s="686" t="s">
        <v>10</v>
      </c>
      <c r="G201" s="686" t="s">
        <v>11</v>
      </c>
    </row>
    <row r="202" ht="13.5" customHeight="1" spans="1:7">
      <c r="A202" s="645"/>
      <c r="B202" s="688" t="s">
        <v>1358</v>
      </c>
      <c r="C202" s="688" t="s">
        <v>310</v>
      </c>
      <c r="D202" s="694" t="s">
        <v>1509</v>
      </c>
      <c r="E202" s="688">
        <v>44438</v>
      </c>
      <c r="F202" s="688">
        <v>44445</v>
      </c>
      <c r="G202" s="688">
        <v>44456</v>
      </c>
    </row>
    <row r="203" ht="13.5" customHeight="1" spans="1:7">
      <c r="A203" s="645"/>
      <c r="B203" s="688" t="s">
        <v>1667</v>
      </c>
      <c r="C203" s="688" t="s">
        <v>232</v>
      </c>
      <c r="D203" s="695"/>
      <c r="E203" s="688">
        <v>44445</v>
      </c>
      <c r="F203" s="688">
        <v>44452</v>
      </c>
      <c r="G203" s="688">
        <v>44463</v>
      </c>
    </row>
    <row r="204" ht="13.5" customHeight="1" spans="1:7">
      <c r="A204" s="645"/>
      <c r="B204" s="688" t="s">
        <v>1668</v>
      </c>
      <c r="C204" s="688" t="s">
        <v>522</v>
      </c>
      <c r="D204" s="695"/>
      <c r="E204" s="688">
        <v>44452</v>
      </c>
      <c r="F204" s="688">
        <v>44459</v>
      </c>
      <c r="G204" s="688">
        <v>44470</v>
      </c>
    </row>
    <row r="205" ht="13.5" customHeight="1" spans="1:7">
      <c r="A205" s="645"/>
      <c r="B205" s="688" t="s">
        <v>1669</v>
      </c>
      <c r="C205" s="688" t="s">
        <v>238</v>
      </c>
      <c r="D205" s="695"/>
      <c r="E205" s="688">
        <v>44459</v>
      </c>
      <c r="F205" s="688">
        <v>44466</v>
      </c>
      <c r="G205" s="688">
        <v>44477</v>
      </c>
    </row>
    <row r="206" ht="13.5" customHeight="1" spans="1:7">
      <c r="A206" s="645"/>
      <c r="B206" s="688"/>
      <c r="C206" s="688"/>
      <c r="D206" s="696"/>
      <c r="E206" s="688">
        <v>44466</v>
      </c>
      <c r="F206" s="688">
        <v>44473</v>
      </c>
      <c r="G206" s="688">
        <v>44484</v>
      </c>
    </row>
    <row r="207" ht="13.5" spans="2:7">
      <c r="B207" s="707"/>
      <c r="C207" s="708"/>
      <c r="D207" s="709"/>
      <c r="E207" s="710"/>
      <c r="F207" s="710"/>
      <c r="G207" s="710"/>
    </row>
    <row r="208" spans="1:7">
      <c r="A208" s="711" t="s">
        <v>1308</v>
      </c>
      <c r="B208" s="669" t="s">
        <v>5</v>
      </c>
      <c r="C208" s="669" t="s">
        <v>6</v>
      </c>
      <c r="D208" s="669" t="s">
        <v>7</v>
      </c>
      <c r="E208" s="669" t="s">
        <v>1502</v>
      </c>
      <c r="F208" s="652" t="s">
        <v>1530</v>
      </c>
      <c r="G208" s="652" t="s">
        <v>1308</v>
      </c>
    </row>
    <row r="209" spans="1:7">
      <c r="A209" s="645" t="s">
        <v>1670</v>
      </c>
      <c r="B209" s="672"/>
      <c r="C209" s="672"/>
      <c r="D209" s="672"/>
      <c r="E209" s="672"/>
      <c r="F209" s="652" t="s">
        <v>10</v>
      </c>
      <c r="G209" s="652" t="s">
        <v>11</v>
      </c>
    </row>
    <row r="210" ht="13.5" customHeight="1" spans="1:7">
      <c r="A210" s="645"/>
      <c r="B210" s="712" t="s">
        <v>301</v>
      </c>
      <c r="C210" s="712" t="s">
        <v>388</v>
      </c>
      <c r="D210" s="713" t="s">
        <v>1671</v>
      </c>
      <c r="E210" s="712">
        <v>44440</v>
      </c>
      <c r="F210" s="712">
        <v>44445</v>
      </c>
      <c r="G210" s="712">
        <v>44455</v>
      </c>
    </row>
    <row r="211" ht="13.5" customHeight="1" spans="1:7">
      <c r="A211" s="645"/>
      <c r="B211" s="712" t="s">
        <v>1672</v>
      </c>
      <c r="C211" s="712" t="s">
        <v>305</v>
      </c>
      <c r="D211" s="714"/>
      <c r="E211" s="712">
        <v>44447</v>
      </c>
      <c r="F211" s="712">
        <v>44452</v>
      </c>
      <c r="G211" s="712">
        <v>44462</v>
      </c>
    </row>
    <row r="212" ht="13.5" customHeight="1" spans="1:7">
      <c r="A212" s="645"/>
      <c r="B212" s="712" t="s">
        <v>1673</v>
      </c>
      <c r="C212" s="712" t="s">
        <v>95</v>
      </c>
      <c r="D212" s="714"/>
      <c r="E212" s="712">
        <v>44454</v>
      </c>
      <c r="F212" s="712">
        <v>44459</v>
      </c>
      <c r="G212" s="712">
        <v>44469</v>
      </c>
    </row>
    <row r="213" customHeight="1" spans="1:7">
      <c r="A213" s="645"/>
      <c r="B213" s="712" t="s">
        <v>1674</v>
      </c>
      <c r="C213" s="712" t="s">
        <v>308</v>
      </c>
      <c r="D213" s="714"/>
      <c r="E213" s="712">
        <v>44461</v>
      </c>
      <c r="F213" s="712">
        <v>44466</v>
      </c>
      <c r="G213" s="712">
        <v>44476</v>
      </c>
    </row>
    <row r="214" customHeight="1" spans="1:7">
      <c r="A214" s="645"/>
      <c r="B214" s="712"/>
      <c r="C214" s="712"/>
      <c r="D214" s="715"/>
      <c r="E214" s="712">
        <v>44468</v>
      </c>
      <c r="F214" s="712">
        <v>44473</v>
      </c>
      <c r="G214" s="712">
        <v>44483</v>
      </c>
    </row>
    <row r="215" spans="1:7">
      <c r="A215" s="716"/>
      <c r="B215" s="716"/>
      <c r="C215" s="716"/>
      <c r="D215" s="716"/>
      <c r="E215" s="716"/>
      <c r="F215" s="716"/>
      <c r="G215" s="658"/>
    </row>
    <row r="216" ht="14.25" spans="1:7">
      <c r="A216" s="644" t="s">
        <v>501</v>
      </c>
      <c r="B216" s="644"/>
      <c r="C216" s="644"/>
      <c r="D216" s="644"/>
      <c r="E216" s="644"/>
      <c r="F216" s="644"/>
      <c r="G216" s="644"/>
    </row>
    <row r="217" ht="14.1" customHeight="1" spans="1:7">
      <c r="A217" s="645" t="s">
        <v>1318</v>
      </c>
      <c r="B217" s="669" t="s">
        <v>5</v>
      </c>
      <c r="C217" s="669" t="s">
        <v>6</v>
      </c>
      <c r="D217" s="669" t="s">
        <v>7</v>
      </c>
      <c r="E217" s="669" t="s">
        <v>1502</v>
      </c>
      <c r="F217" s="652" t="s">
        <v>1530</v>
      </c>
      <c r="G217" s="652" t="s">
        <v>1318</v>
      </c>
    </row>
    <row r="218" ht="14.1" customHeight="1" spans="1:7">
      <c r="A218" s="645" t="s">
        <v>1658</v>
      </c>
      <c r="B218" s="717"/>
      <c r="C218" s="672"/>
      <c r="D218" s="672"/>
      <c r="E218" s="672"/>
      <c r="F218" s="652" t="s">
        <v>10</v>
      </c>
      <c r="G218" s="652" t="s">
        <v>11</v>
      </c>
    </row>
    <row r="219" ht="13.5" customHeight="1" spans="1:7">
      <c r="A219" s="645"/>
      <c r="B219" s="712" t="s">
        <v>1675</v>
      </c>
      <c r="C219" s="712" t="s">
        <v>1676</v>
      </c>
      <c r="D219" s="713" t="s">
        <v>1623</v>
      </c>
      <c r="E219" s="712">
        <v>44410</v>
      </c>
      <c r="F219" s="712">
        <v>44415</v>
      </c>
      <c r="G219" s="712">
        <v>44430</v>
      </c>
    </row>
    <row r="220" ht="13.5" customHeight="1" spans="1:7">
      <c r="A220" s="645"/>
      <c r="B220" s="712" t="s">
        <v>1677</v>
      </c>
      <c r="C220" s="712" t="s">
        <v>1678</v>
      </c>
      <c r="D220" s="714"/>
      <c r="E220" s="712">
        <v>44417</v>
      </c>
      <c r="F220" s="712">
        <v>44422</v>
      </c>
      <c r="G220" s="712">
        <v>44437</v>
      </c>
    </row>
    <row r="221" ht="13.5" customHeight="1" spans="1:7">
      <c r="A221" s="645"/>
      <c r="B221" s="712" t="s">
        <v>1679</v>
      </c>
      <c r="C221" s="712" t="s">
        <v>1680</v>
      </c>
      <c r="D221" s="714"/>
      <c r="E221" s="712">
        <v>44424</v>
      </c>
      <c r="F221" s="712">
        <v>44429</v>
      </c>
      <c r="G221" s="712">
        <v>44444</v>
      </c>
    </row>
    <row r="222" ht="13.5" customHeight="1" spans="1:7">
      <c r="A222" s="645"/>
      <c r="B222" s="712" t="s">
        <v>1681</v>
      </c>
      <c r="C222" s="712" t="s">
        <v>1682</v>
      </c>
      <c r="D222" s="714"/>
      <c r="E222" s="712">
        <v>44431</v>
      </c>
      <c r="F222" s="712">
        <v>44436</v>
      </c>
      <c r="G222" s="712">
        <v>44451</v>
      </c>
    </row>
    <row r="223" ht="13.5" customHeight="1" spans="1:7">
      <c r="A223" s="645"/>
      <c r="B223" s="712"/>
      <c r="C223" s="712"/>
      <c r="D223" s="715"/>
      <c r="E223" s="712">
        <v>44438</v>
      </c>
      <c r="F223" s="712">
        <v>44443</v>
      </c>
      <c r="G223" s="712">
        <v>44458</v>
      </c>
    </row>
    <row r="224" spans="1:3">
      <c r="A224" s="645"/>
      <c r="B224" s="658"/>
      <c r="C224" s="658"/>
    </row>
    <row r="225" ht="14.25" spans="1:7">
      <c r="A225" s="644" t="s">
        <v>580</v>
      </c>
      <c r="B225" s="644"/>
      <c r="C225" s="644"/>
      <c r="D225" s="644"/>
      <c r="E225" s="644"/>
      <c r="F225" s="644"/>
      <c r="G225" s="644"/>
    </row>
    <row r="226" spans="1:7">
      <c r="A226" s="645" t="s">
        <v>630</v>
      </c>
      <c r="B226" s="669" t="s">
        <v>5</v>
      </c>
      <c r="C226" s="669" t="s">
        <v>6</v>
      </c>
      <c r="D226" s="669" t="s">
        <v>7</v>
      </c>
      <c r="E226" s="669" t="s">
        <v>1502</v>
      </c>
      <c r="F226" s="652" t="s">
        <v>1530</v>
      </c>
      <c r="G226" s="652" t="s">
        <v>630</v>
      </c>
    </row>
    <row r="227" spans="1:7">
      <c r="A227" s="718" t="s">
        <v>1683</v>
      </c>
      <c r="B227" s="672"/>
      <c r="C227" s="672"/>
      <c r="D227" s="672"/>
      <c r="E227" s="672"/>
      <c r="F227" s="652" t="s">
        <v>10</v>
      </c>
      <c r="G227" s="652" t="s">
        <v>11</v>
      </c>
    </row>
    <row r="228" ht="13.5" customHeight="1" spans="1:7">
      <c r="A228" s="645"/>
      <c r="B228" s="691" t="s">
        <v>1684</v>
      </c>
      <c r="C228" s="691" t="s">
        <v>1685</v>
      </c>
      <c r="D228" s="652" t="s">
        <v>1532</v>
      </c>
      <c r="E228" s="691">
        <v>44439</v>
      </c>
      <c r="F228" s="691">
        <v>44446</v>
      </c>
      <c r="G228" s="691">
        <v>44469</v>
      </c>
    </row>
    <row r="229" ht="13.5" customHeight="1" spans="1:7">
      <c r="A229" s="645"/>
      <c r="B229" s="691" t="s">
        <v>618</v>
      </c>
      <c r="C229" s="691" t="s">
        <v>1686</v>
      </c>
      <c r="D229" s="652" t="s">
        <v>1532</v>
      </c>
      <c r="E229" s="691">
        <v>44446</v>
      </c>
      <c r="F229" s="691">
        <v>44453</v>
      </c>
      <c r="G229" s="691">
        <v>44476</v>
      </c>
    </row>
    <row r="230" ht="13.5" customHeight="1" spans="1:7">
      <c r="A230" s="645"/>
      <c r="B230" s="691" t="s">
        <v>620</v>
      </c>
      <c r="C230" s="691" t="s">
        <v>1687</v>
      </c>
      <c r="D230" s="652" t="s">
        <v>1532</v>
      </c>
      <c r="E230" s="691">
        <v>44453</v>
      </c>
      <c r="F230" s="691">
        <v>44460</v>
      </c>
      <c r="G230" s="691">
        <v>44483</v>
      </c>
    </row>
    <row r="231" ht="13.5" customHeight="1" spans="1:7">
      <c r="A231" s="645"/>
      <c r="B231" s="691" t="s">
        <v>1148</v>
      </c>
      <c r="C231" s="691" t="s">
        <v>1688</v>
      </c>
      <c r="D231" s="652" t="s">
        <v>1532</v>
      </c>
      <c r="E231" s="691">
        <v>44460</v>
      </c>
      <c r="F231" s="691">
        <v>44467</v>
      </c>
      <c r="G231" s="691">
        <v>44490</v>
      </c>
    </row>
    <row r="232" ht="13.5" customHeight="1" spans="1:7">
      <c r="A232" s="645"/>
      <c r="B232" s="691"/>
      <c r="C232" s="691"/>
      <c r="D232" s="652" t="s">
        <v>1532</v>
      </c>
      <c r="E232" s="691">
        <v>44467</v>
      </c>
      <c r="F232" s="691">
        <v>44474</v>
      </c>
      <c r="G232" s="691">
        <v>44497</v>
      </c>
    </row>
    <row r="234" spans="1:7">
      <c r="A234" s="645" t="s">
        <v>1689</v>
      </c>
      <c r="B234" s="660" t="s">
        <v>5</v>
      </c>
      <c r="C234" s="669" t="s">
        <v>6</v>
      </c>
      <c r="D234" s="669" t="s">
        <v>7</v>
      </c>
      <c r="E234" s="669" t="s">
        <v>1502</v>
      </c>
      <c r="F234" s="652" t="s">
        <v>1530</v>
      </c>
      <c r="G234" s="652" t="s">
        <v>1689</v>
      </c>
    </row>
    <row r="235" spans="1:7">
      <c r="A235" s="645" t="s">
        <v>1505</v>
      </c>
      <c r="B235" s="660"/>
      <c r="C235" s="672"/>
      <c r="D235" s="672"/>
      <c r="E235" s="672"/>
      <c r="F235" s="652" t="s">
        <v>10</v>
      </c>
      <c r="G235" s="652" t="s">
        <v>11</v>
      </c>
    </row>
    <row r="236" ht="13.5" customHeight="1" spans="1:7">
      <c r="A236" s="664"/>
      <c r="B236" s="719" t="s">
        <v>1690</v>
      </c>
      <c r="C236" s="719" t="s">
        <v>1691</v>
      </c>
      <c r="D236" s="651" t="s">
        <v>1509</v>
      </c>
      <c r="E236" s="719">
        <v>44433</v>
      </c>
      <c r="F236" s="719">
        <v>44440</v>
      </c>
      <c r="G236" s="719">
        <v>44475</v>
      </c>
    </row>
    <row r="237" ht="13.5" customHeight="1" spans="1:7">
      <c r="A237" s="664"/>
      <c r="B237" s="719" t="s">
        <v>1692</v>
      </c>
      <c r="C237" s="719" t="s">
        <v>1693</v>
      </c>
      <c r="D237" s="665"/>
      <c r="E237" s="719">
        <v>44440</v>
      </c>
      <c r="F237" s="719">
        <v>44447</v>
      </c>
      <c r="G237" s="719">
        <v>44482</v>
      </c>
    </row>
    <row r="238" ht="13.5" customHeight="1" spans="1:7">
      <c r="A238" s="645"/>
      <c r="B238" s="719" t="s">
        <v>1694</v>
      </c>
      <c r="C238" s="719" t="s">
        <v>1695</v>
      </c>
      <c r="D238" s="665"/>
      <c r="E238" s="719">
        <v>44447</v>
      </c>
      <c r="F238" s="719">
        <v>44454</v>
      </c>
      <c r="G238" s="719">
        <v>44489</v>
      </c>
    </row>
    <row r="239" ht="13.5" customHeight="1" spans="1:7">
      <c r="A239" s="645"/>
      <c r="B239" s="719" t="s">
        <v>394</v>
      </c>
      <c r="C239" s="719" t="s">
        <v>1696</v>
      </c>
      <c r="D239" s="665"/>
      <c r="E239" s="719">
        <v>44454</v>
      </c>
      <c r="F239" s="719">
        <v>44461</v>
      </c>
      <c r="G239" s="719">
        <v>44496</v>
      </c>
    </row>
    <row r="240" ht="13.5" customHeight="1" spans="1:7">
      <c r="A240" s="645"/>
      <c r="B240" s="719" t="s">
        <v>1697</v>
      </c>
      <c r="C240" s="719" t="s">
        <v>1698</v>
      </c>
      <c r="D240" s="665"/>
      <c r="E240" s="719">
        <v>44461</v>
      </c>
      <c r="F240" s="719">
        <v>44468</v>
      </c>
      <c r="G240" s="719">
        <v>44503</v>
      </c>
    </row>
    <row r="241" ht="13.5" customHeight="1" spans="1:7">
      <c r="A241" s="664"/>
      <c r="B241" s="719" t="s">
        <v>1148</v>
      </c>
      <c r="C241" s="719" t="s">
        <v>1699</v>
      </c>
      <c r="D241" s="653"/>
      <c r="E241" s="719">
        <v>44468</v>
      </c>
      <c r="F241" s="719">
        <v>44475</v>
      </c>
      <c r="G241" s="719">
        <v>44510</v>
      </c>
    </row>
    <row r="242" ht="13.5" customHeight="1" spans="1:7">
      <c r="A242" s="645"/>
      <c r="B242" s="720"/>
      <c r="C242" s="720"/>
      <c r="D242" s="673"/>
      <c r="E242" s="720"/>
      <c r="F242" s="720"/>
      <c r="G242" s="720"/>
    </row>
    <row r="243" ht="13.5" customHeight="1" spans="1:7">
      <c r="A243" s="645" t="s">
        <v>1700</v>
      </c>
      <c r="B243" s="660" t="s">
        <v>5</v>
      </c>
      <c r="C243" s="669" t="s">
        <v>6</v>
      </c>
      <c r="D243" s="669" t="s">
        <v>7</v>
      </c>
      <c r="E243" s="669" t="s">
        <v>1502</v>
      </c>
      <c r="F243" s="652" t="s">
        <v>1530</v>
      </c>
      <c r="G243" s="652" t="s">
        <v>1689</v>
      </c>
    </row>
    <row r="244" ht="13.5" customHeight="1" spans="1:7">
      <c r="A244" s="645"/>
      <c r="B244" s="660"/>
      <c r="C244" s="672"/>
      <c r="D244" s="672"/>
      <c r="E244" s="672"/>
      <c r="F244" s="652" t="s">
        <v>10</v>
      </c>
      <c r="G244" s="652" t="s">
        <v>11</v>
      </c>
    </row>
    <row r="245" ht="13.5" customHeight="1" spans="1:7">
      <c r="A245" s="645"/>
      <c r="B245" s="719" t="s">
        <v>1701</v>
      </c>
      <c r="C245" s="719" t="s">
        <v>1702</v>
      </c>
      <c r="D245" s="651" t="s">
        <v>1703</v>
      </c>
      <c r="E245" s="719">
        <v>44435</v>
      </c>
      <c r="F245" s="719">
        <v>44442</v>
      </c>
      <c r="G245" s="719">
        <v>44482</v>
      </c>
    </row>
    <row r="246" ht="14.25" customHeight="1" spans="1:7">
      <c r="A246" s="645"/>
      <c r="B246" s="719" t="s">
        <v>1704</v>
      </c>
      <c r="C246" s="719" t="s">
        <v>1705</v>
      </c>
      <c r="D246" s="665"/>
      <c r="E246" s="719">
        <v>44442</v>
      </c>
      <c r="F246" s="719">
        <v>44449</v>
      </c>
      <c r="G246" s="719">
        <v>44489</v>
      </c>
    </row>
    <row r="247" ht="14.25" customHeight="1" spans="1:7">
      <c r="A247" s="645"/>
      <c r="B247" s="719" t="s">
        <v>1706</v>
      </c>
      <c r="C247" s="719" t="s">
        <v>1707</v>
      </c>
      <c r="D247" s="665"/>
      <c r="E247" s="719">
        <v>44449</v>
      </c>
      <c r="F247" s="719">
        <v>44456</v>
      </c>
      <c r="G247" s="719">
        <v>44496</v>
      </c>
    </row>
    <row r="248" ht="13.5" customHeight="1" spans="1:7">
      <c r="A248" s="645"/>
      <c r="B248" s="719" t="s">
        <v>1708</v>
      </c>
      <c r="C248" s="719" t="s">
        <v>1709</v>
      </c>
      <c r="D248" s="665"/>
      <c r="E248" s="719">
        <v>44456</v>
      </c>
      <c r="F248" s="719">
        <v>44463</v>
      </c>
      <c r="G248" s="719">
        <v>44503</v>
      </c>
    </row>
    <row r="249" ht="13.5" customHeight="1" spans="1:7">
      <c r="A249" s="645"/>
      <c r="B249" s="719" t="s">
        <v>1710</v>
      </c>
      <c r="C249" s="719" t="s">
        <v>1711</v>
      </c>
      <c r="D249" s="653"/>
      <c r="E249" s="719">
        <v>44463</v>
      </c>
      <c r="F249" s="719">
        <v>44470</v>
      </c>
      <c r="G249" s="719">
        <v>44510</v>
      </c>
    </row>
    <row r="250" spans="1:7">
      <c r="A250" s="645"/>
      <c r="B250" s="645"/>
      <c r="C250" s="721"/>
      <c r="D250" s="645"/>
      <c r="E250" s="649"/>
      <c r="F250" s="722"/>
      <c r="G250" s="722"/>
    </row>
    <row r="251" spans="1:7">
      <c r="A251" s="645" t="s">
        <v>596</v>
      </c>
      <c r="B251" s="669" t="s">
        <v>5</v>
      </c>
      <c r="C251" s="669" t="s">
        <v>6</v>
      </c>
      <c r="D251" s="669" t="s">
        <v>7</v>
      </c>
      <c r="E251" s="669" t="s">
        <v>1502</v>
      </c>
      <c r="F251" s="652" t="s">
        <v>1530</v>
      </c>
      <c r="G251" s="652" t="s">
        <v>595</v>
      </c>
    </row>
    <row r="252" spans="1:7">
      <c r="A252" s="645" t="s">
        <v>1505</v>
      </c>
      <c r="B252" s="672"/>
      <c r="C252" s="672"/>
      <c r="D252" s="672"/>
      <c r="E252" s="672"/>
      <c r="F252" s="652" t="s">
        <v>10</v>
      </c>
      <c r="G252" s="652" t="s">
        <v>11</v>
      </c>
    </row>
    <row r="253" ht="13.5" customHeight="1" spans="1:7">
      <c r="A253" s="664"/>
      <c r="B253" s="719" t="s">
        <v>1690</v>
      </c>
      <c r="C253" s="719" t="s">
        <v>1691</v>
      </c>
      <c r="D253" s="651" t="s">
        <v>1509</v>
      </c>
      <c r="E253" s="719">
        <v>44433</v>
      </c>
      <c r="F253" s="719">
        <v>44440</v>
      </c>
      <c r="G253" s="719">
        <v>44469</v>
      </c>
    </row>
    <row r="254" ht="13.5" customHeight="1" spans="1:7">
      <c r="A254" s="664"/>
      <c r="B254" s="719" t="s">
        <v>1692</v>
      </c>
      <c r="C254" s="719" t="s">
        <v>1693</v>
      </c>
      <c r="D254" s="665"/>
      <c r="E254" s="719">
        <v>44440</v>
      </c>
      <c r="F254" s="719">
        <v>44447</v>
      </c>
      <c r="G254" s="719">
        <v>44476</v>
      </c>
    </row>
    <row r="255" ht="13.5" customHeight="1" spans="1:7">
      <c r="A255" s="664"/>
      <c r="B255" s="719" t="s">
        <v>1694</v>
      </c>
      <c r="C255" s="719" t="s">
        <v>1695</v>
      </c>
      <c r="D255" s="665"/>
      <c r="E255" s="719">
        <v>44447</v>
      </c>
      <c r="F255" s="719">
        <v>44454</v>
      </c>
      <c r="G255" s="719">
        <v>44483</v>
      </c>
    </row>
    <row r="256" ht="13.5" customHeight="1" spans="1:7">
      <c r="A256" s="664"/>
      <c r="B256" s="719" t="s">
        <v>394</v>
      </c>
      <c r="C256" s="719" t="s">
        <v>1696</v>
      </c>
      <c r="D256" s="665"/>
      <c r="E256" s="719">
        <v>44454</v>
      </c>
      <c r="F256" s="719">
        <v>44461</v>
      </c>
      <c r="G256" s="719">
        <v>44490</v>
      </c>
    </row>
    <row r="257" ht="13.5" customHeight="1" spans="1:7">
      <c r="A257" s="664"/>
      <c r="B257" s="719" t="s">
        <v>1697</v>
      </c>
      <c r="C257" s="719" t="s">
        <v>1698</v>
      </c>
      <c r="D257" s="665"/>
      <c r="E257" s="719">
        <v>44461</v>
      </c>
      <c r="F257" s="719">
        <v>44468</v>
      </c>
      <c r="G257" s="719">
        <v>44497</v>
      </c>
    </row>
    <row r="258" ht="13.5" customHeight="1" spans="1:7">
      <c r="A258" s="664"/>
      <c r="B258" s="719" t="s">
        <v>1148</v>
      </c>
      <c r="C258" s="719" t="s">
        <v>1699</v>
      </c>
      <c r="D258" s="653"/>
      <c r="E258" s="719">
        <v>44468</v>
      </c>
      <c r="F258" s="719">
        <v>44475</v>
      </c>
      <c r="G258" s="719">
        <v>44504</v>
      </c>
    </row>
    <row r="259" ht="13.5" customHeight="1" spans="1:7">
      <c r="A259" s="645"/>
      <c r="B259" s="720"/>
      <c r="C259" s="720"/>
      <c r="D259" s="673"/>
      <c r="E259" s="720"/>
      <c r="F259" s="720"/>
      <c r="G259" s="720"/>
    </row>
    <row r="260" ht="13.5" customHeight="1" spans="1:7">
      <c r="A260" s="645" t="s">
        <v>1700</v>
      </c>
      <c r="B260" s="669" t="s">
        <v>5</v>
      </c>
      <c r="C260" s="669" t="s">
        <v>6</v>
      </c>
      <c r="D260" s="669" t="s">
        <v>7</v>
      </c>
      <c r="E260" s="669" t="s">
        <v>1502</v>
      </c>
      <c r="F260" s="652" t="s">
        <v>1530</v>
      </c>
      <c r="G260" s="652" t="s">
        <v>595</v>
      </c>
    </row>
    <row r="261" ht="13.5" customHeight="1" spans="1:7">
      <c r="A261" s="645"/>
      <c r="B261" s="672"/>
      <c r="C261" s="672"/>
      <c r="D261" s="672"/>
      <c r="E261" s="672"/>
      <c r="F261" s="652" t="s">
        <v>10</v>
      </c>
      <c r="G261" s="652" t="s">
        <v>11</v>
      </c>
    </row>
    <row r="262" ht="13.5" customHeight="1" spans="1:7">
      <c r="A262" s="645"/>
      <c r="B262" s="719" t="s">
        <v>1701</v>
      </c>
      <c r="C262" s="719" t="s">
        <v>1702</v>
      </c>
      <c r="D262" s="651" t="s">
        <v>1703</v>
      </c>
      <c r="E262" s="719">
        <v>44435</v>
      </c>
      <c r="F262" s="719">
        <v>44442</v>
      </c>
      <c r="G262" s="719">
        <v>44472</v>
      </c>
    </row>
    <row r="263" ht="13.5" customHeight="1" spans="1:7">
      <c r="A263" s="645"/>
      <c r="B263" s="719" t="s">
        <v>1704</v>
      </c>
      <c r="C263" s="719" t="s">
        <v>1705</v>
      </c>
      <c r="D263" s="665"/>
      <c r="E263" s="719">
        <v>44442</v>
      </c>
      <c r="F263" s="719">
        <v>44449</v>
      </c>
      <c r="G263" s="719">
        <v>44479</v>
      </c>
    </row>
    <row r="264" ht="13.5" customHeight="1" spans="1:7">
      <c r="A264" s="645"/>
      <c r="B264" s="719" t="s">
        <v>1706</v>
      </c>
      <c r="C264" s="719" t="s">
        <v>1707</v>
      </c>
      <c r="D264" s="665"/>
      <c r="E264" s="719">
        <v>44449</v>
      </c>
      <c r="F264" s="719">
        <v>44456</v>
      </c>
      <c r="G264" s="719">
        <v>44486</v>
      </c>
    </row>
    <row r="265" ht="13.5" customHeight="1" spans="1:7">
      <c r="A265" s="645"/>
      <c r="B265" s="719" t="s">
        <v>1708</v>
      </c>
      <c r="C265" s="719" t="s">
        <v>1709</v>
      </c>
      <c r="D265" s="665"/>
      <c r="E265" s="719">
        <v>44456</v>
      </c>
      <c r="F265" s="719">
        <v>44463</v>
      </c>
      <c r="G265" s="719">
        <v>44493</v>
      </c>
    </row>
    <row r="266" ht="13.5" customHeight="1" spans="1:7">
      <c r="A266" s="645"/>
      <c r="B266" s="719" t="s">
        <v>1710</v>
      </c>
      <c r="C266" s="719" t="s">
        <v>1711</v>
      </c>
      <c r="D266" s="653"/>
      <c r="E266" s="719">
        <v>44463</v>
      </c>
      <c r="F266" s="719">
        <v>44470</v>
      </c>
      <c r="G266" s="719">
        <v>44500</v>
      </c>
    </row>
    <row r="267" ht="13.5" customHeight="1" spans="2:7">
      <c r="B267" s="720"/>
      <c r="C267" s="720"/>
      <c r="D267" s="673"/>
      <c r="E267" s="720"/>
      <c r="F267" s="720"/>
      <c r="G267" s="720"/>
    </row>
    <row r="268" ht="13.5" customHeight="1" spans="1:7">
      <c r="A268" s="645" t="s">
        <v>582</v>
      </c>
      <c r="B268" s="669" t="s">
        <v>5</v>
      </c>
      <c r="C268" s="669" t="s">
        <v>6</v>
      </c>
      <c r="D268" s="669" t="s">
        <v>7</v>
      </c>
      <c r="E268" s="669" t="s">
        <v>1502</v>
      </c>
      <c r="F268" s="652" t="s">
        <v>1530</v>
      </c>
      <c r="G268" s="652" t="s">
        <v>582</v>
      </c>
    </row>
    <row r="269" ht="13.5" customHeight="1" spans="1:7">
      <c r="A269" s="645" t="s">
        <v>1505</v>
      </c>
      <c r="B269" s="672"/>
      <c r="C269" s="672"/>
      <c r="D269" s="672"/>
      <c r="E269" s="672"/>
      <c r="F269" s="652" t="s">
        <v>10</v>
      </c>
      <c r="G269" s="652" t="s">
        <v>11</v>
      </c>
    </row>
    <row r="270" ht="13.5" customHeight="1" spans="1:7">
      <c r="A270" s="664"/>
      <c r="B270" s="719" t="s">
        <v>1690</v>
      </c>
      <c r="C270" s="719" t="s">
        <v>1691</v>
      </c>
      <c r="D270" s="651" t="s">
        <v>1509</v>
      </c>
      <c r="E270" s="719">
        <v>44433</v>
      </c>
      <c r="F270" s="719">
        <v>44440</v>
      </c>
      <c r="G270" s="719">
        <v>44477</v>
      </c>
    </row>
    <row r="271" ht="13.5" customHeight="1" spans="1:7">
      <c r="A271" s="664"/>
      <c r="B271" s="719" t="s">
        <v>1692</v>
      </c>
      <c r="C271" s="719" t="s">
        <v>1693</v>
      </c>
      <c r="D271" s="665"/>
      <c r="E271" s="719">
        <v>44440</v>
      </c>
      <c r="F271" s="719">
        <v>44447</v>
      </c>
      <c r="G271" s="719">
        <v>44484</v>
      </c>
    </row>
    <row r="272" ht="13.5" customHeight="1" spans="1:7">
      <c r="A272" s="664"/>
      <c r="B272" s="719" t="s">
        <v>1694</v>
      </c>
      <c r="C272" s="719" t="s">
        <v>1695</v>
      </c>
      <c r="D272" s="665"/>
      <c r="E272" s="719">
        <v>44447</v>
      </c>
      <c r="F272" s="719">
        <v>44454</v>
      </c>
      <c r="G272" s="719">
        <v>44491</v>
      </c>
    </row>
    <row r="273" ht="13.5" customHeight="1" spans="1:7">
      <c r="A273" s="664"/>
      <c r="B273" s="719" t="s">
        <v>394</v>
      </c>
      <c r="C273" s="719" t="s">
        <v>1696</v>
      </c>
      <c r="D273" s="665"/>
      <c r="E273" s="719">
        <v>44454</v>
      </c>
      <c r="F273" s="719">
        <v>44461</v>
      </c>
      <c r="G273" s="719">
        <v>44498</v>
      </c>
    </row>
    <row r="274" ht="13.5" customHeight="1" spans="1:7">
      <c r="A274" s="664"/>
      <c r="B274" s="719" t="s">
        <v>1697</v>
      </c>
      <c r="C274" s="719" t="s">
        <v>1698</v>
      </c>
      <c r="D274" s="665"/>
      <c r="E274" s="719">
        <v>44461</v>
      </c>
      <c r="F274" s="719">
        <v>44468</v>
      </c>
      <c r="G274" s="719">
        <v>44505</v>
      </c>
    </row>
    <row r="275" ht="13.5" customHeight="1" spans="1:7">
      <c r="A275" s="664"/>
      <c r="B275" s="719" t="s">
        <v>1148</v>
      </c>
      <c r="C275" s="719" t="s">
        <v>1699</v>
      </c>
      <c r="D275" s="653"/>
      <c r="E275" s="719">
        <v>44468</v>
      </c>
      <c r="F275" s="719">
        <v>44475</v>
      </c>
      <c r="G275" s="719">
        <v>44512</v>
      </c>
    </row>
    <row r="276" ht="13.5" customHeight="1" spans="1:7">
      <c r="A276" s="645"/>
      <c r="B276" s="720"/>
      <c r="C276" s="720"/>
      <c r="D276" s="673"/>
      <c r="E276" s="720"/>
      <c r="F276" s="720"/>
      <c r="G276" s="720"/>
    </row>
    <row r="277" ht="13.5" customHeight="1" spans="1:7">
      <c r="A277" s="645" t="s">
        <v>1700</v>
      </c>
      <c r="B277" s="669" t="s">
        <v>5</v>
      </c>
      <c r="C277" s="669" t="s">
        <v>6</v>
      </c>
      <c r="D277" s="669" t="s">
        <v>7</v>
      </c>
      <c r="E277" s="669" t="s">
        <v>1502</v>
      </c>
      <c r="F277" s="652" t="s">
        <v>1530</v>
      </c>
      <c r="G277" s="652" t="s">
        <v>582</v>
      </c>
    </row>
    <row r="278" ht="13.5" customHeight="1" spans="1:7">
      <c r="A278" s="645"/>
      <c r="B278" s="672"/>
      <c r="C278" s="672"/>
      <c r="D278" s="672"/>
      <c r="E278" s="672"/>
      <c r="F278" s="652" t="s">
        <v>10</v>
      </c>
      <c r="G278" s="652" t="s">
        <v>11</v>
      </c>
    </row>
    <row r="279" ht="13.5" customHeight="1" spans="1:7">
      <c r="A279" s="645"/>
      <c r="B279" s="719" t="s">
        <v>1701</v>
      </c>
      <c r="C279" s="719" t="s">
        <v>1702</v>
      </c>
      <c r="D279" s="651" t="s">
        <v>1703</v>
      </c>
      <c r="E279" s="719">
        <v>44435</v>
      </c>
      <c r="F279" s="719">
        <v>44442</v>
      </c>
      <c r="G279" s="719">
        <v>44479</v>
      </c>
    </row>
    <row r="280" ht="13.5" customHeight="1" spans="1:7">
      <c r="A280" s="645"/>
      <c r="B280" s="719" t="s">
        <v>1704</v>
      </c>
      <c r="C280" s="719" t="s">
        <v>1705</v>
      </c>
      <c r="D280" s="665"/>
      <c r="E280" s="719">
        <v>44442</v>
      </c>
      <c r="F280" s="719">
        <v>44449</v>
      </c>
      <c r="G280" s="719">
        <v>44486</v>
      </c>
    </row>
    <row r="281" ht="13.5" customHeight="1" spans="1:7">
      <c r="A281" s="645"/>
      <c r="B281" s="719" t="s">
        <v>1706</v>
      </c>
      <c r="C281" s="719" t="s">
        <v>1707</v>
      </c>
      <c r="D281" s="665"/>
      <c r="E281" s="719">
        <v>44449</v>
      </c>
      <c r="F281" s="719">
        <v>44456</v>
      </c>
      <c r="G281" s="719">
        <v>44493</v>
      </c>
    </row>
    <row r="282" ht="13.5" customHeight="1" spans="1:7">
      <c r="A282" s="645"/>
      <c r="B282" s="719" t="s">
        <v>1708</v>
      </c>
      <c r="C282" s="719" t="s">
        <v>1709</v>
      </c>
      <c r="D282" s="665"/>
      <c r="E282" s="719">
        <v>44456</v>
      </c>
      <c r="F282" s="719">
        <v>44463</v>
      </c>
      <c r="G282" s="719">
        <v>44500</v>
      </c>
    </row>
    <row r="283" ht="13.5" customHeight="1" spans="1:7">
      <c r="A283" s="645"/>
      <c r="B283" s="719" t="s">
        <v>1710</v>
      </c>
      <c r="C283" s="719" t="s">
        <v>1711</v>
      </c>
      <c r="D283" s="653"/>
      <c r="E283" s="719">
        <v>44463</v>
      </c>
      <c r="F283" s="719">
        <v>44470</v>
      </c>
      <c r="G283" s="719">
        <v>44507</v>
      </c>
    </row>
    <row r="284" spans="6:7">
      <c r="F284" s="658"/>
      <c r="G284" s="658"/>
    </row>
    <row r="285" spans="1:7">
      <c r="A285" s="645" t="s">
        <v>623</v>
      </c>
      <c r="B285" s="685" t="s">
        <v>5</v>
      </c>
      <c r="C285" s="685" t="s">
        <v>6</v>
      </c>
      <c r="D285" s="685" t="s">
        <v>7</v>
      </c>
      <c r="E285" s="685" t="s">
        <v>1502</v>
      </c>
      <c r="F285" s="686" t="s">
        <v>1530</v>
      </c>
      <c r="G285" s="686" t="s">
        <v>622</v>
      </c>
    </row>
    <row r="286" spans="1:7">
      <c r="A286" s="645" t="s">
        <v>1712</v>
      </c>
      <c r="B286" s="687"/>
      <c r="C286" s="687"/>
      <c r="D286" s="687"/>
      <c r="E286" s="687"/>
      <c r="F286" s="723" t="s">
        <v>10</v>
      </c>
      <c r="G286" s="723" t="s">
        <v>11</v>
      </c>
    </row>
    <row r="287" ht="13.5" customHeight="1" spans="2:7">
      <c r="B287" s="677" t="s">
        <v>192</v>
      </c>
      <c r="C287" s="677" t="s">
        <v>675</v>
      </c>
      <c r="D287" s="676" t="s">
        <v>1509</v>
      </c>
      <c r="E287" s="677">
        <v>44439</v>
      </c>
      <c r="F287" s="677">
        <v>44445</v>
      </c>
      <c r="G287" s="677">
        <v>44481</v>
      </c>
    </row>
    <row r="288" ht="13.5" customHeight="1" spans="2:7">
      <c r="B288" s="677" t="s">
        <v>1713</v>
      </c>
      <c r="C288" s="677" t="s">
        <v>1714</v>
      </c>
      <c r="D288" s="724"/>
      <c r="E288" s="677">
        <v>44446</v>
      </c>
      <c r="F288" s="677">
        <v>44452</v>
      </c>
      <c r="G288" s="677">
        <v>44488</v>
      </c>
    </row>
    <row r="289" ht="13.5" customHeight="1" spans="2:7">
      <c r="B289" s="677" t="s">
        <v>1715</v>
      </c>
      <c r="C289" s="677" t="s">
        <v>197</v>
      </c>
      <c r="D289" s="724"/>
      <c r="E289" s="677">
        <v>44453</v>
      </c>
      <c r="F289" s="677">
        <v>44459</v>
      </c>
      <c r="G289" s="677">
        <v>44495</v>
      </c>
    </row>
    <row r="290" ht="13.5" customHeight="1" spans="2:7">
      <c r="B290" s="677" t="s">
        <v>1716</v>
      </c>
      <c r="C290" s="677" t="s">
        <v>1717</v>
      </c>
      <c r="D290" s="724"/>
      <c r="E290" s="677">
        <v>44460</v>
      </c>
      <c r="F290" s="677">
        <v>44466</v>
      </c>
      <c r="G290" s="677">
        <v>44502</v>
      </c>
    </row>
    <row r="291" ht="13.5" customHeight="1" spans="2:7">
      <c r="B291" s="677"/>
      <c r="C291" s="677"/>
      <c r="D291" s="679"/>
      <c r="E291" s="677">
        <v>44467</v>
      </c>
      <c r="F291" s="677">
        <v>44473</v>
      </c>
      <c r="G291" s="677">
        <v>44509</v>
      </c>
    </row>
    <row r="293" s="634" customFormat="1" spans="1:7">
      <c r="A293" s="645" t="s">
        <v>604</v>
      </c>
      <c r="B293" s="693" t="s">
        <v>5</v>
      </c>
      <c r="C293" s="693" t="s">
        <v>6</v>
      </c>
      <c r="D293" s="693" t="s">
        <v>7</v>
      </c>
      <c r="E293" s="693" t="s">
        <v>1502</v>
      </c>
      <c r="F293" s="686" t="s">
        <v>1530</v>
      </c>
      <c r="G293" s="686" t="s">
        <v>604</v>
      </c>
    </row>
    <row r="294" spans="1:7">
      <c r="A294" s="725" t="s">
        <v>1718</v>
      </c>
      <c r="B294" s="693"/>
      <c r="C294" s="693"/>
      <c r="D294" s="693"/>
      <c r="E294" s="693"/>
      <c r="F294" s="686" t="s">
        <v>10</v>
      </c>
      <c r="G294" s="686" t="s">
        <v>11</v>
      </c>
    </row>
    <row r="295" ht="13.5" customHeight="1" spans="2:7">
      <c r="B295" s="691" t="s">
        <v>1684</v>
      </c>
      <c r="C295" s="691" t="s">
        <v>1685</v>
      </c>
      <c r="D295" s="676" t="s">
        <v>1509</v>
      </c>
      <c r="E295" s="677">
        <v>44439</v>
      </c>
      <c r="F295" s="677">
        <v>44446</v>
      </c>
      <c r="G295" s="677">
        <v>44482</v>
      </c>
    </row>
    <row r="296" ht="13.5" customHeight="1" spans="2:7">
      <c r="B296" s="691" t="s">
        <v>618</v>
      </c>
      <c r="C296" s="691" t="s">
        <v>1686</v>
      </c>
      <c r="D296" s="724"/>
      <c r="E296" s="677">
        <v>44446</v>
      </c>
      <c r="F296" s="677">
        <v>44453</v>
      </c>
      <c r="G296" s="688">
        <v>44489</v>
      </c>
    </row>
    <row r="297" ht="13.5" customHeight="1" spans="2:7">
      <c r="B297" s="691" t="s">
        <v>620</v>
      </c>
      <c r="C297" s="691" t="s">
        <v>1687</v>
      </c>
      <c r="D297" s="724"/>
      <c r="E297" s="677">
        <v>44453</v>
      </c>
      <c r="F297" s="677">
        <v>44460</v>
      </c>
      <c r="G297" s="688">
        <v>44496</v>
      </c>
    </row>
    <row r="298" ht="13.5" customHeight="1" spans="2:7">
      <c r="B298" s="691" t="s">
        <v>1148</v>
      </c>
      <c r="C298" s="691" t="s">
        <v>1688</v>
      </c>
      <c r="D298" s="724"/>
      <c r="E298" s="677">
        <v>44460</v>
      </c>
      <c r="F298" s="677">
        <v>44467</v>
      </c>
      <c r="G298" s="688">
        <v>44503</v>
      </c>
    </row>
    <row r="299" ht="13.5" customHeight="1" spans="2:7">
      <c r="B299" s="691"/>
      <c r="C299" s="691"/>
      <c r="D299" s="679"/>
      <c r="E299" s="677">
        <v>44467</v>
      </c>
      <c r="F299" s="677">
        <v>44474</v>
      </c>
      <c r="G299" s="688">
        <v>44510</v>
      </c>
    </row>
    <row r="300" spans="1:7">
      <c r="A300" s="645"/>
      <c r="B300" s="645"/>
      <c r="C300" s="721"/>
      <c r="D300" s="647"/>
      <c r="E300" s="649"/>
      <c r="G300" s="634"/>
    </row>
    <row r="301" spans="1:7">
      <c r="A301" s="680" t="s">
        <v>1112</v>
      </c>
      <c r="B301" s="726" t="s">
        <v>5</v>
      </c>
      <c r="C301" s="726" t="s">
        <v>6</v>
      </c>
      <c r="D301" s="685" t="s">
        <v>7</v>
      </c>
      <c r="E301" s="685" t="s">
        <v>1502</v>
      </c>
      <c r="F301" s="686" t="s">
        <v>1530</v>
      </c>
      <c r="G301" s="686" t="s">
        <v>1112</v>
      </c>
    </row>
    <row r="302" spans="1:7">
      <c r="A302" s="727" t="s">
        <v>1719</v>
      </c>
      <c r="B302" s="728"/>
      <c r="C302" s="728"/>
      <c r="D302" s="687"/>
      <c r="E302" s="687"/>
      <c r="F302" s="686" t="s">
        <v>10</v>
      </c>
      <c r="G302" s="686" t="s">
        <v>11</v>
      </c>
    </row>
    <row r="303" s="635" customFormat="1" ht="13.5" customHeight="1" spans="1:7">
      <c r="A303" s="729"/>
      <c r="B303" s="691" t="s">
        <v>1684</v>
      </c>
      <c r="C303" s="691" t="s">
        <v>1685</v>
      </c>
      <c r="D303" s="730" t="s">
        <v>1720</v>
      </c>
      <c r="E303" s="731">
        <v>44439</v>
      </c>
      <c r="F303" s="731">
        <v>44446</v>
      </c>
      <c r="G303" s="731">
        <v>44487</v>
      </c>
    </row>
    <row r="304" s="635" customFormat="1" ht="13.5" customHeight="1" spans="1:7">
      <c r="A304" s="729"/>
      <c r="B304" s="691" t="s">
        <v>618</v>
      </c>
      <c r="C304" s="691" t="s">
        <v>1686</v>
      </c>
      <c r="D304" s="732"/>
      <c r="E304" s="731">
        <f t="shared" ref="E304:G307" si="1">E303+7</f>
        <v>44446</v>
      </c>
      <c r="F304" s="731">
        <f t="shared" si="1"/>
        <v>44453</v>
      </c>
      <c r="G304" s="731">
        <f t="shared" si="1"/>
        <v>44494</v>
      </c>
    </row>
    <row r="305" s="635" customFormat="1" ht="13.5" customHeight="1" spans="1:7">
      <c r="A305" s="729"/>
      <c r="B305" s="691" t="s">
        <v>620</v>
      </c>
      <c r="C305" s="691" t="s">
        <v>1687</v>
      </c>
      <c r="D305" s="732"/>
      <c r="E305" s="731">
        <f t="shared" si="1"/>
        <v>44453</v>
      </c>
      <c r="F305" s="731">
        <f t="shared" si="1"/>
        <v>44460</v>
      </c>
      <c r="G305" s="731">
        <f t="shared" si="1"/>
        <v>44501</v>
      </c>
    </row>
    <row r="306" s="635" customFormat="1" ht="13.5" customHeight="1" spans="1:7">
      <c r="A306" s="729"/>
      <c r="B306" s="691" t="s">
        <v>1148</v>
      </c>
      <c r="C306" s="691" t="s">
        <v>1688</v>
      </c>
      <c r="D306" s="732"/>
      <c r="E306" s="731">
        <f t="shared" si="1"/>
        <v>44460</v>
      </c>
      <c r="F306" s="731">
        <f t="shared" si="1"/>
        <v>44467</v>
      </c>
      <c r="G306" s="731">
        <f t="shared" si="1"/>
        <v>44508</v>
      </c>
    </row>
    <row r="307" s="635" customFormat="1" ht="13.5" customHeight="1" spans="1:7">
      <c r="A307" s="729"/>
      <c r="B307" s="691"/>
      <c r="C307" s="691"/>
      <c r="D307" s="733"/>
      <c r="E307" s="731">
        <f t="shared" si="1"/>
        <v>44467</v>
      </c>
      <c r="F307" s="731">
        <f t="shared" si="1"/>
        <v>44474</v>
      </c>
      <c r="G307" s="731">
        <f t="shared" si="1"/>
        <v>44515</v>
      </c>
    </row>
    <row r="308" s="635" customFormat="1" ht="13.5" customHeight="1" spans="1:7">
      <c r="A308" s="729"/>
      <c r="B308" s="645"/>
      <c r="C308" s="721"/>
      <c r="D308" s="734"/>
      <c r="E308" s="735"/>
      <c r="F308" s="735"/>
      <c r="G308" s="735"/>
    </row>
    <row r="309" s="635" customFormat="1" ht="13.5" customHeight="1" spans="1:7">
      <c r="A309" s="729" t="s">
        <v>1721</v>
      </c>
      <c r="B309" s="726" t="s">
        <v>5</v>
      </c>
      <c r="C309" s="726" t="s">
        <v>6</v>
      </c>
      <c r="D309" s="685" t="s">
        <v>7</v>
      </c>
      <c r="E309" s="685" t="s">
        <v>1502</v>
      </c>
      <c r="F309" s="686" t="s">
        <v>1530</v>
      </c>
      <c r="G309" s="686" t="s">
        <v>1721</v>
      </c>
    </row>
    <row r="310" s="635" customFormat="1" ht="13.5" customHeight="1" spans="1:7">
      <c r="A310" s="729" t="s">
        <v>1722</v>
      </c>
      <c r="B310" s="728"/>
      <c r="C310" s="728"/>
      <c r="D310" s="687"/>
      <c r="E310" s="687"/>
      <c r="F310" s="686" t="s">
        <v>10</v>
      </c>
      <c r="G310" s="686" t="s">
        <v>11</v>
      </c>
    </row>
    <row r="311" s="635" customFormat="1" ht="13.5" customHeight="1" spans="1:7">
      <c r="A311" s="729"/>
      <c r="B311" s="731" t="s">
        <v>1723</v>
      </c>
      <c r="C311" s="731" t="s">
        <v>1724</v>
      </c>
      <c r="D311" s="730" t="s">
        <v>1653</v>
      </c>
      <c r="E311" s="731">
        <v>44434</v>
      </c>
      <c r="F311" s="731">
        <v>44442</v>
      </c>
      <c r="G311" s="731">
        <v>44474</v>
      </c>
    </row>
    <row r="312" s="635" customFormat="1" ht="13.5" customHeight="1" spans="1:7">
      <c r="A312" s="729"/>
      <c r="B312" s="731" t="s">
        <v>1725</v>
      </c>
      <c r="C312" s="731" t="s">
        <v>1726</v>
      </c>
      <c r="D312" s="732"/>
      <c r="E312" s="731">
        <v>44441</v>
      </c>
      <c r="F312" s="731">
        <v>44449</v>
      </c>
      <c r="G312" s="731">
        <v>44481</v>
      </c>
    </row>
    <row r="313" s="635" customFormat="1" ht="13.5" customHeight="1" spans="1:7">
      <c r="A313" s="729"/>
      <c r="B313" s="731" t="s">
        <v>1727</v>
      </c>
      <c r="C313" s="731" t="s">
        <v>1728</v>
      </c>
      <c r="D313" s="732"/>
      <c r="E313" s="731">
        <v>44448</v>
      </c>
      <c r="F313" s="731">
        <v>44456</v>
      </c>
      <c r="G313" s="731">
        <v>44488</v>
      </c>
    </row>
    <row r="314" s="635" customFormat="1" ht="13.5" customHeight="1" spans="1:7">
      <c r="A314" s="729"/>
      <c r="B314" s="731" t="s">
        <v>1729</v>
      </c>
      <c r="C314" s="731" t="s">
        <v>1730</v>
      </c>
      <c r="D314" s="732"/>
      <c r="E314" s="731">
        <v>44455</v>
      </c>
      <c r="F314" s="731">
        <v>44463</v>
      </c>
      <c r="G314" s="731">
        <v>44495</v>
      </c>
    </row>
    <row r="315" s="635" customFormat="1" ht="13.5" customHeight="1" spans="1:7">
      <c r="A315" s="729"/>
      <c r="B315" s="731" t="s">
        <v>1731</v>
      </c>
      <c r="C315" s="731" t="s">
        <v>1732</v>
      </c>
      <c r="D315" s="733"/>
      <c r="E315" s="731">
        <v>44462</v>
      </c>
      <c r="F315" s="731">
        <v>44470</v>
      </c>
      <c r="G315" s="731">
        <v>44502</v>
      </c>
    </row>
    <row r="316" spans="2:7">
      <c r="B316" s="691"/>
      <c r="C316" s="691"/>
      <c r="D316" s="647"/>
      <c r="E316" s="649"/>
      <c r="F316" s="722"/>
      <c r="G316" s="722"/>
    </row>
    <row r="317" spans="1:7">
      <c r="A317" s="645" t="s">
        <v>1733</v>
      </c>
      <c r="B317" s="669" t="s">
        <v>5</v>
      </c>
      <c r="C317" s="669" t="s">
        <v>6</v>
      </c>
      <c r="D317" s="669" t="s">
        <v>7</v>
      </c>
      <c r="E317" s="669" t="s">
        <v>1502</v>
      </c>
      <c r="F317" s="652" t="s">
        <v>1530</v>
      </c>
      <c r="G317" s="652" t="s">
        <v>1158</v>
      </c>
    </row>
    <row r="318" spans="1:7">
      <c r="A318" s="645" t="s">
        <v>1531</v>
      </c>
      <c r="B318" s="672"/>
      <c r="C318" s="672"/>
      <c r="D318" s="672"/>
      <c r="E318" s="672"/>
      <c r="F318" s="652" t="s">
        <v>10</v>
      </c>
      <c r="G318" s="652" t="s">
        <v>11</v>
      </c>
    </row>
    <row r="319" ht="13.5" customHeight="1" spans="1:7">
      <c r="A319" s="636" t="s">
        <v>209</v>
      </c>
      <c r="B319" s="691" t="s">
        <v>1734</v>
      </c>
      <c r="C319" s="691" t="s">
        <v>1491</v>
      </c>
      <c r="D319" s="736" t="s">
        <v>1509</v>
      </c>
      <c r="E319" s="691">
        <v>44439</v>
      </c>
      <c r="F319" s="691">
        <v>44445</v>
      </c>
      <c r="G319" s="691">
        <v>44469</v>
      </c>
    </row>
    <row r="320" ht="13.5" customHeight="1" spans="1:7">
      <c r="A320" s="636" t="s">
        <v>209</v>
      </c>
      <c r="B320" s="691" t="s">
        <v>1735</v>
      </c>
      <c r="C320" s="691" t="s">
        <v>1448</v>
      </c>
      <c r="D320" s="736" t="s">
        <v>1509</v>
      </c>
      <c r="E320" s="691">
        <v>44446</v>
      </c>
      <c r="F320" s="691">
        <v>44452</v>
      </c>
      <c r="G320" s="691">
        <v>44476</v>
      </c>
    </row>
    <row r="321" ht="13.5" customHeight="1" spans="2:7">
      <c r="B321" s="691" t="s">
        <v>1736</v>
      </c>
      <c r="C321" s="691" t="s">
        <v>1451</v>
      </c>
      <c r="D321" s="736" t="s">
        <v>1509</v>
      </c>
      <c r="E321" s="691">
        <v>44453</v>
      </c>
      <c r="F321" s="691">
        <v>44459</v>
      </c>
      <c r="G321" s="691">
        <v>44483</v>
      </c>
    </row>
    <row r="322" ht="13.5" customHeight="1" spans="1:7">
      <c r="A322" s="636" t="s">
        <v>209</v>
      </c>
      <c r="B322" s="691" t="s">
        <v>1737</v>
      </c>
      <c r="C322" s="691" t="s">
        <v>1453</v>
      </c>
      <c r="D322" s="736" t="s">
        <v>1509</v>
      </c>
      <c r="E322" s="691">
        <v>44460</v>
      </c>
      <c r="F322" s="691">
        <v>44466</v>
      </c>
      <c r="G322" s="691">
        <v>44490</v>
      </c>
    </row>
    <row r="323" ht="13.5" customHeight="1" spans="1:7">
      <c r="A323" s="636" t="s">
        <v>209</v>
      </c>
      <c r="B323" s="691"/>
      <c r="C323" s="691"/>
      <c r="D323" s="736" t="s">
        <v>1509</v>
      </c>
      <c r="E323" s="691">
        <v>44467</v>
      </c>
      <c r="F323" s="691">
        <v>44473</v>
      </c>
      <c r="G323" s="691">
        <v>44497</v>
      </c>
    </row>
    <row r="325" ht="13.5" customHeight="1" spans="1:7">
      <c r="A325" s="645" t="s">
        <v>1152</v>
      </c>
      <c r="B325" s="669" t="s">
        <v>5</v>
      </c>
      <c r="C325" s="669" t="s">
        <v>6</v>
      </c>
      <c r="D325" s="669" t="s">
        <v>7</v>
      </c>
      <c r="E325" s="669" t="s">
        <v>1502</v>
      </c>
      <c r="F325" s="652" t="s">
        <v>1530</v>
      </c>
      <c r="G325" s="652" t="s">
        <v>1152</v>
      </c>
    </row>
    <row r="326" ht="13.5" customHeight="1" spans="1:7">
      <c r="A326" s="645" t="s">
        <v>1712</v>
      </c>
      <c r="B326" s="672"/>
      <c r="C326" s="672"/>
      <c r="D326" s="672"/>
      <c r="E326" s="672"/>
      <c r="F326" s="652" t="s">
        <v>10</v>
      </c>
      <c r="G326" s="652" t="s">
        <v>11</v>
      </c>
    </row>
    <row r="327" ht="13.5" customHeight="1" spans="2:7">
      <c r="B327" s="691" t="s">
        <v>1738</v>
      </c>
      <c r="C327" s="691" t="s">
        <v>1739</v>
      </c>
      <c r="D327" s="737" t="s">
        <v>1641</v>
      </c>
      <c r="E327" s="691">
        <v>44439</v>
      </c>
      <c r="F327" s="691">
        <v>44445</v>
      </c>
      <c r="G327" s="691">
        <v>44489</v>
      </c>
    </row>
    <row r="328" ht="13.5" customHeight="1" spans="2:7">
      <c r="B328" s="691" t="s">
        <v>1740</v>
      </c>
      <c r="C328" s="691" t="s">
        <v>1741</v>
      </c>
      <c r="D328" s="738"/>
      <c r="E328" s="691">
        <f t="shared" ref="E328:G331" si="2">E327+7</f>
        <v>44446</v>
      </c>
      <c r="F328" s="691">
        <f t="shared" si="2"/>
        <v>44452</v>
      </c>
      <c r="G328" s="691">
        <f t="shared" si="2"/>
        <v>44496</v>
      </c>
    </row>
    <row r="329" ht="13.5" customHeight="1" spans="2:7">
      <c r="B329" s="691" t="s">
        <v>1742</v>
      </c>
      <c r="C329" s="691" t="s">
        <v>1743</v>
      </c>
      <c r="D329" s="738"/>
      <c r="E329" s="691">
        <f t="shared" si="2"/>
        <v>44453</v>
      </c>
      <c r="F329" s="691">
        <f t="shared" si="2"/>
        <v>44459</v>
      </c>
      <c r="G329" s="691">
        <f t="shared" si="2"/>
        <v>44503</v>
      </c>
    </row>
    <row r="330" ht="13.5" customHeight="1" spans="2:7">
      <c r="B330" s="691" t="s">
        <v>1744</v>
      </c>
      <c r="C330" s="691" t="s">
        <v>1745</v>
      </c>
      <c r="D330" s="738"/>
      <c r="E330" s="691">
        <f t="shared" si="2"/>
        <v>44460</v>
      </c>
      <c r="F330" s="691">
        <f t="shared" si="2"/>
        <v>44466</v>
      </c>
      <c r="G330" s="691">
        <f t="shared" si="2"/>
        <v>44510</v>
      </c>
    </row>
    <row r="331" ht="13.5" customHeight="1" spans="2:7">
      <c r="B331" s="691" t="s">
        <v>1746</v>
      </c>
      <c r="C331" s="691" t="s">
        <v>1747</v>
      </c>
      <c r="D331" s="739"/>
      <c r="E331" s="691">
        <f t="shared" si="2"/>
        <v>44467</v>
      </c>
      <c r="F331" s="691">
        <f t="shared" si="2"/>
        <v>44473</v>
      </c>
      <c r="G331" s="691">
        <f t="shared" si="2"/>
        <v>44517</v>
      </c>
    </row>
    <row r="332" ht="13.5" customHeight="1" spans="2:3">
      <c r="B332" s="691"/>
      <c r="C332" s="691"/>
    </row>
    <row r="333" spans="1:7">
      <c r="A333" s="645" t="s">
        <v>676</v>
      </c>
      <c r="B333" s="685" t="s">
        <v>5</v>
      </c>
      <c r="C333" s="685" t="s">
        <v>6</v>
      </c>
      <c r="D333" s="685" t="s">
        <v>7</v>
      </c>
      <c r="E333" s="685" t="s">
        <v>1502</v>
      </c>
      <c r="F333" s="686" t="s">
        <v>1530</v>
      </c>
      <c r="G333" s="686" t="s">
        <v>677</v>
      </c>
    </row>
    <row r="334" spans="1:7">
      <c r="A334" s="718" t="s">
        <v>1748</v>
      </c>
      <c r="B334" s="687"/>
      <c r="C334" s="687"/>
      <c r="D334" s="687"/>
      <c r="E334" s="687"/>
      <c r="F334" s="686" t="s">
        <v>10</v>
      </c>
      <c r="G334" s="686" t="s">
        <v>11</v>
      </c>
    </row>
    <row r="335" customHeight="1" spans="1:7">
      <c r="A335" s="664"/>
      <c r="B335" s="688" t="s">
        <v>1749</v>
      </c>
      <c r="C335" s="688" t="s">
        <v>1750</v>
      </c>
      <c r="D335" s="694" t="s">
        <v>1751</v>
      </c>
      <c r="E335" s="688">
        <v>44438</v>
      </c>
      <c r="F335" s="688">
        <v>44444</v>
      </c>
      <c r="G335" s="688">
        <v>44459</v>
      </c>
    </row>
    <row r="336" customHeight="1" spans="1:7">
      <c r="A336" s="664"/>
      <c r="B336" s="688" t="s">
        <v>1752</v>
      </c>
      <c r="C336" s="688" t="s">
        <v>1753</v>
      </c>
      <c r="D336" s="695"/>
      <c r="E336" s="688">
        <v>44445</v>
      </c>
      <c r="F336" s="688">
        <v>44451</v>
      </c>
      <c r="G336" s="688">
        <v>44466</v>
      </c>
    </row>
    <row r="337" customHeight="1" spans="1:7">
      <c r="A337" s="664"/>
      <c r="B337" s="688" t="s">
        <v>1754</v>
      </c>
      <c r="C337" s="688" t="s">
        <v>1755</v>
      </c>
      <c r="D337" s="695"/>
      <c r="E337" s="688">
        <v>44452</v>
      </c>
      <c r="F337" s="688">
        <v>44458</v>
      </c>
      <c r="G337" s="688">
        <v>44473</v>
      </c>
    </row>
    <row r="338" customHeight="1" spans="1:7">
      <c r="A338" s="664"/>
      <c r="B338" s="688" t="s">
        <v>1756</v>
      </c>
      <c r="C338" s="688" t="s">
        <v>1757</v>
      </c>
      <c r="D338" s="695"/>
      <c r="E338" s="688">
        <v>44459</v>
      </c>
      <c r="F338" s="688">
        <v>44465</v>
      </c>
      <c r="G338" s="688">
        <v>44480</v>
      </c>
    </row>
    <row r="339" customHeight="1" spans="1:7">
      <c r="A339" s="664"/>
      <c r="B339" s="688"/>
      <c r="C339" s="688"/>
      <c r="D339" s="696"/>
      <c r="E339" s="688">
        <v>44466</v>
      </c>
      <c r="F339" s="688">
        <v>44472</v>
      </c>
      <c r="G339" s="688">
        <v>44487</v>
      </c>
    </row>
    <row r="340" spans="1:5">
      <c r="A340" s="645"/>
      <c r="C340" s="740"/>
      <c r="D340" s="741"/>
      <c r="E340" s="710"/>
    </row>
    <row r="341" customHeight="1" spans="1:7">
      <c r="A341" s="645" t="s">
        <v>676</v>
      </c>
      <c r="B341" s="685" t="s">
        <v>5</v>
      </c>
      <c r="C341" s="685" t="s">
        <v>6</v>
      </c>
      <c r="D341" s="685" t="s">
        <v>7</v>
      </c>
      <c r="E341" s="685" t="s">
        <v>1502</v>
      </c>
      <c r="F341" s="686" t="s">
        <v>1530</v>
      </c>
      <c r="G341" s="686" t="s">
        <v>677</v>
      </c>
    </row>
    <row r="342" customHeight="1" spans="1:7">
      <c r="A342" s="645" t="s">
        <v>1758</v>
      </c>
      <c r="B342" s="687"/>
      <c r="C342" s="687"/>
      <c r="D342" s="687"/>
      <c r="E342" s="687"/>
      <c r="F342" s="686" t="s">
        <v>10</v>
      </c>
      <c r="G342" s="686" t="s">
        <v>11</v>
      </c>
    </row>
    <row r="343" ht="13.5" customHeight="1" spans="2:7">
      <c r="B343" s="688" t="s">
        <v>1759</v>
      </c>
      <c r="C343" s="688" t="s">
        <v>1760</v>
      </c>
      <c r="D343" s="742" t="s">
        <v>1520</v>
      </c>
      <c r="E343" s="688">
        <v>44439</v>
      </c>
      <c r="F343" s="688">
        <v>44445</v>
      </c>
      <c r="G343" s="688">
        <v>44460</v>
      </c>
    </row>
    <row r="344" ht="13.5" customHeight="1" spans="2:7">
      <c r="B344" s="688" t="s">
        <v>1761</v>
      </c>
      <c r="C344" s="688" t="s">
        <v>1762</v>
      </c>
      <c r="D344" s="743"/>
      <c r="E344" s="688">
        <v>44446</v>
      </c>
      <c r="F344" s="688">
        <v>44452</v>
      </c>
      <c r="G344" s="688">
        <v>44467</v>
      </c>
    </row>
    <row r="345" customHeight="1" spans="2:7">
      <c r="B345" s="688" t="s">
        <v>1763</v>
      </c>
      <c r="C345" s="688" t="s">
        <v>1425</v>
      </c>
      <c r="D345" s="743"/>
      <c r="E345" s="688">
        <v>44453</v>
      </c>
      <c r="F345" s="688">
        <v>44459</v>
      </c>
      <c r="G345" s="688">
        <v>44474</v>
      </c>
    </row>
    <row r="346" customHeight="1" spans="1:7">
      <c r="A346" s="645"/>
      <c r="B346" s="688" t="s">
        <v>1764</v>
      </c>
      <c r="C346" s="688" t="s">
        <v>1765</v>
      </c>
      <c r="D346" s="743"/>
      <c r="E346" s="688">
        <v>44460</v>
      </c>
      <c r="F346" s="688">
        <v>44466</v>
      </c>
      <c r="G346" s="688">
        <v>44481</v>
      </c>
    </row>
    <row r="347" customHeight="1" spans="1:7">
      <c r="A347" s="645"/>
      <c r="B347" s="688" t="s">
        <v>1766</v>
      </c>
      <c r="C347" s="688" t="s">
        <v>1767</v>
      </c>
      <c r="D347" s="744"/>
      <c r="E347" s="688">
        <v>44467</v>
      </c>
      <c r="F347" s="688">
        <v>44473</v>
      </c>
      <c r="G347" s="688">
        <v>44488</v>
      </c>
    </row>
    <row r="348" customHeight="1"/>
    <row r="349" spans="1:7">
      <c r="A349" s="745" t="s">
        <v>1768</v>
      </c>
      <c r="B349" s="746" t="s">
        <v>5</v>
      </c>
      <c r="C349" s="746" t="s">
        <v>6</v>
      </c>
      <c r="D349" s="746" t="s">
        <v>7</v>
      </c>
      <c r="E349" s="726" t="s">
        <v>1502</v>
      </c>
      <c r="F349" s="688" t="s">
        <v>1530</v>
      </c>
      <c r="G349" s="688" t="s">
        <v>677</v>
      </c>
    </row>
    <row r="350" ht="12" customHeight="1" spans="1:7">
      <c r="A350" s="745"/>
      <c r="B350" s="747"/>
      <c r="C350" s="747"/>
      <c r="D350" s="747"/>
      <c r="E350" s="728"/>
      <c r="F350" s="748" t="s">
        <v>10</v>
      </c>
      <c r="G350" s="686" t="s">
        <v>11</v>
      </c>
    </row>
    <row r="351" ht="12" customHeight="1" spans="1:7">
      <c r="A351" s="745"/>
      <c r="B351" s="748" t="s">
        <v>1769</v>
      </c>
      <c r="C351" s="748" t="s">
        <v>1770</v>
      </c>
      <c r="D351" s="742" t="s">
        <v>1532</v>
      </c>
      <c r="E351" s="748">
        <v>44435</v>
      </c>
      <c r="F351" s="748">
        <v>44442</v>
      </c>
      <c r="G351" s="748">
        <v>44457</v>
      </c>
    </row>
    <row r="352" customHeight="1" spans="1:7">
      <c r="A352" s="745"/>
      <c r="B352" s="748" t="s">
        <v>1771</v>
      </c>
      <c r="C352" s="748" t="s">
        <v>1772</v>
      </c>
      <c r="D352" s="743"/>
      <c r="E352" s="748">
        <v>44442</v>
      </c>
      <c r="F352" s="748">
        <v>44449</v>
      </c>
      <c r="G352" s="748">
        <v>44464</v>
      </c>
    </row>
    <row r="353" customHeight="1" spans="1:7">
      <c r="A353" s="745"/>
      <c r="B353" s="748" t="s">
        <v>1773</v>
      </c>
      <c r="C353" s="748" t="s">
        <v>1774</v>
      </c>
      <c r="D353" s="743"/>
      <c r="E353" s="748">
        <v>44449</v>
      </c>
      <c r="F353" s="748">
        <v>44456</v>
      </c>
      <c r="G353" s="748">
        <v>44471</v>
      </c>
    </row>
    <row r="354" customHeight="1" spans="1:7">
      <c r="A354" s="745"/>
      <c r="B354" s="748" t="s">
        <v>1775</v>
      </c>
      <c r="C354" s="748" t="s">
        <v>1776</v>
      </c>
      <c r="D354" s="743"/>
      <c r="E354" s="748">
        <v>44456</v>
      </c>
      <c r="F354" s="748">
        <v>44463</v>
      </c>
      <c r="G354" s="748">
        <v>44478</v>
      </c>
    </row>
    <row r="355" ht="12" customHeight="1" spans="1:7">
      <c r="A355" s="745"/>
      <c r="B355" s="748"/>
      <c r="C355" s="748"/>
      <c r="D355" s="744"/>
      <c r="E355" s="748">
        <v>44463</v>
      </c>
      <c r="F355" s="748">
        <v>44470</v>
      </c>
      <c r="G355" s="748">
        <v>44485</v>
      </c>
    </row>
    <row r="356" s="635" customFormat="1" customHeight="1" spans="2:7">
      <c r="B356" s="749"/>
      <c r="C356" s="749"/>
      <c r="D356" s="711"/>
      <c r="E356" s="711"/>
      <c r="F356" s="711"/>
      <c r="G356" s="711"/>
    </row>
    <row r="357" s="635" customFormat="1" customHeight="1" spans="1:7">
      <c r="A357" s="711" t="s">
        <v>1777</v>
      </c>
      <c r="B357" s="750" t="s">
        <v>5</v>
      </c>
      <c r="C357" s="750" t="s">
        <v>6</v>
      </c>
      <c r="D357" s="750" t="s">
        <v>7</v>
      </c>
      <c r="E357" s="750" t="s">
        <v>1778</v>
      </c>
      <c r="F357" s="751" t="s">
        <v>1530</v>
      </c>
      <c r="G357" s="751" t="s">
        <v>1777</v>
      </c>
    </row>
    <row r="358" s="635" customFormat="1" customHeight="1" spans="1:7">
      <c r="A358" s="711" t="s">
        <v>1779</v>
      </c>
      <c r="B358" s="752"/>
      <c r="C358" s="752"/>
      <c r="D358" s="752"/>
      <c r="E358" s="752"/>
      <c r="F358" s="751" t="s">
        <v>10</v>
      </c>
      <c r="G358" s="751" t="s">
        <v>11</v>
      </c>
    </row>
    <row r="359" s="635" customFormat="1" customHeight="1" spans="1:7">
      <c r="A359" s="711"/>
      <c r="B359" s="753" t="s">
        <v>1780</v>
      </c>
      <c r="C359" s="753" t="s">
        <v>1781</v>
      </c>
      <c r="D359" s="754"/>
      <c r="E359" s="753">
        <v>44439</v>
      </c>
      <c r="F359" s="753">
        <v>44446</v>
      </c>
      <c r="G359" s="753">
        <v>44466</v>
      </c>
    </row>
    <row r="360" s="635" customFormat="1" customHeight="1" spans="1:7">
      <c r="A360" s="711"/>
      <c r="B360" s="753" t="s">
        <v>1782</v>
      </c>
      <c r="C360" s="753" t="s">
        <v>1783</v>
      </c>
      <c r="D360" s="754"/>
      <c r="E360" s="753">
        <v>44446</v>
      </c>
      <c r="F360" s="753">
        <v>44453</v>
      </c>
      <c r="G360" s="753">
        <v>44473</v>
      </c>
    </row>
    <row r="361" s="635" customFormat="1" customHeight="1" spans="1:7">
      <c r="A361" s="711"/>
      <c r="B361" s="753" t="s">
        <v>1784</v>
      </c>
      <c r="C361" s="753" t="s">
        <v>1785</v>
      </c>
      <c r="D361" s="754"/>
      <c r="E361" s="753">
        <v>44453</v>
      </c>
      <c r="F361" s="753">
        <v>44460</v>
      </c>
      <c r="G361" s="753">
        <v>44480</v>
      </c>
    </row>
    <row r="362" s="635" customFormat="1" customHeight="1" spans="1:7">
      <c r="A362" s="711"/>
      <c r="B362" s="753" t="s">
        <v>1786</v>
      </c>
      <c r="C362" s="753" t="s">
        <v>1787</v>
      </c>
      <c r="D362" s="754"/>
      <c r="E362" s="753">
        <v>44460</v>
      </c>
      <c r="F362" s="753">
        <v>44467</v>
      </c>
      <c r="G362" s="753">
        <v>44487</v>
      </c>
    </row>
    <row r="363" s="635" customFormat="1" customHeight="1" spans="1:7">
      <c r="A363" s="711"/>
      <c r="B363" s="753"/>
      <c r="C363" s="753"/>
      <c r="D363" s="755"/>
      <c r="E363" s="753">
        <v>44467</v>
      </c>
      <c r="F363" s="753">
        <v>44474</v>
      </c>
      <c r="G363" s="753">
        <v>44494</v>
      </c>
    </row>
    <row r="364" s="635" customFormat="1" customHeight="1" spans="1:7">
      <c r="A364" s="749"/>
      <c r="B364" s="749"/>
      <c r="C364" s="749"/>
      <c r="D364" s="749"/>
      <c r="E364" s="749"/>
      <c r="F364" s="749"/>
      <c r="G364" s="749"/>
    </row>
    <row r="365" s="635" customFormat="1" customHeight="1" spans="1:7">
      <c r="A365" s="711" t="s">
        <v>1788</v>
      </c>
      <c r="B365" s="750" t="s">
        <v>5</v>
      </c>
      <c r="C365" s="750" t="s">
        <v>6</v>
      </c>
      <c r="D365" s="750" t="s">
        <v>7</v>
      </c>
      <c r="E365" s="750" t="s">
        <v>1778</v>
      </c>
      <c r="F365" s="751" t="s">
        <v>1530</v>
      </c>
      <c r="G365" s="751" t="s">
        <v>1788</v>
      </c>
    </row>
    <row r="366" s="635" customFormat="1" customHeight="1" spans="1:7">
      <c r="A366" s="711" t="s">
        <v>1779</v>
      </c>
      <c r="B366" s="752"/>
      <c r="C366" s="752"/>
      <c r="D366" s="752"/>
      <c r="E366" s="752"/>
      <c r="F366" s="751" t="s">
        <v>10</v>
      </c>
      <c r="G366" s="751" t="s">
        <v>11</v>
      </c>
    </row>
    <row r="367" s="635" customFormat="1" customHeight="1" spans="1:7">
      <c r="A367" s="711"/>
      <c r="B367" s="753" t="s">
        <v>1789</v>
      </c>
      <c r="C367" s="753" t="s">
        <v>1790</v>
      </c>
      <c r="D367" s="750" t="s">
        <v>1641</v>
      </c>
      <c r="E367" s="753">
        <v>44439</v>
      </c>
      <c r="F367" s="753">
        <v>44446</v>
      </c>
      <c r="G367" s="753">
        <v>44467</v>
      </c>
    </row>
    <row r="368" s="635" customFormat="1" ht="13.5" customHeight="1" spans="1:7">
      <c r="A368" s="711"/>
      <c r="B368" s="753" t="s">
        <v>1791</v>
      </c>
      <c r="C368" s="753" t="s">
        <v>1792</v>
      </c>
      <c r="D368" s="756"/>
      <c r="E368" s="753">
        <v>44446</v>
      </c>
      <c r="F368" s="753">
        <v>44453</v>
      </c>
      <c r="G368" s="753">
        <v>44474</v>
      </c>
    </row>
    <row r="369" s="635" customFormat="1" ht="13.5" customHeight="1" spans="1:7">
      <c r="A369" s="711"/>
      <c r="B369" s="753" t="s">
        <v>1793</v>
      </c>
      <c r="C369" s="753" t="s">
        <v>1794</v>
      </c>
      <c r="D369" s="756"/>
      <c r="E369" s="753">
        <v>44453</v>
      </c>
      <c r="F369" s="753">
        <v>44460</v>
      </c>
      <c r="G369" s="753">
        <v>44481</v>
      </c>
    </row>
    <row r="370" s="635" customFormat="1" customHeight="1" spans="1:7">
      <c r="A370" s="711"/>
      <c r="B370" s="753" t="s">
        <v>1795</v>
      </c>
      <c r="C370" s="753" t="s">
        <v>1796</v>
      </c>
      <c r="D370" s="756"/>
      <c r="E370" s="753">
        <v>44460</v>
      </c>
      <c r="F370" s="753">
        <v>44467</v>
      </c>
      <c r="G370" s="753">
        <v>44488</v>
      </c>
    </row>
    <row r="371" s="635" customFormat="1" customHeight="1" spans="1:7">
      <c r="A371" s="711"/>
      <c r="B371" s="753"/>
      <c r="C371" s="753"/>
      <c r="D371" s="752"/>
      <c r="E371" s="753">
        <v>44467</v>
      </c>
      <c r="F371" s="753">
        <v>44474</v>
      </c>
      <c r="G371" s="753">
        <v>44495</v>
      </c>
    </row>
    <row r="372" s="635" customFormat="1" customHeight="1" spans="1:7">
      <c r="A372" s="711"/>
      <c r="B372" s="711"/>
      <c r="C372" s="711"/>
      <c r="D372" s="711"/>
      <c r="E372" s="749"/>
      <c r="F372" s="749"/>
      <c r="G372" s="749"/>
    </row>
    <row r="373" s="635" customFormat="1" customHeight="1" spans="1:7">
      <c r="A373" s="711" t="s">
        <v>716</v>
      </c>
      <c r="B373" s="702" t="s">
        <v>5</v>
      </c>
      <c r="C373" s="702" t="s">
        <v>6</v>
      </c>
      <c r="D373" s="692" t="s">
        <v>7</v>
      </c>
      <c r="E373" s="692" t="s">
        <v>1778</v>
      </c>
      <c r="F373" s="757" t="s">
        <v>1530</v>
      </c>
      <c r="G373" s="757" t="s">
        <v>716</v>
      </c>
    </row>
    <row r="374" s="635" customFormat="1" customHeight="1" spans="1:7">
      <c r="A374" s="711" t="s">
        <v>1779</v>
      </c>
      <c r="B374" s="703"/>
      <c r="C374" s="703"/>
      <c r="D374" s="692"/>
      <c r="E374" s="692"/>
      <c r="F374" s="757" t="s">
        <v>10</v>
      </c>
      <c r="G374" s="757" t="s">
        <v>11</v>
      </c>
    </row>
    <row r="375" s="635" customFormat="1" customHeight="1" spans="1:7">
      <c r="A375" s="711"/>
      <c r="B375" s="758" t="s">
        <v>1797</v>
      </c>
      <c r="C375" s="758" t="s">
        <v>1451</v>
      </c>
      <c r="D375" s="730" t="s">
        <v>1573</v>
      </c>
      <c r="E375" s="758">
        <v>44439</v>
      </c>
      <c r="F375" s="758">
        <v>44446</v>
      </c>
      <c r="G375" s="758">
        <v>44477</v>
      </c>
    </row>
    <row r="376" s="635" customFormat="1" customHeight="1" spans="1:7">
      <c r="A376" s="711"/>
      <c r="B376" s="758" t="s">
        <v>1798</v>
      </c>
      <c r="C376" s="758" t="s">
        <v>1799</v>
      </c>
      <c r="D376" s="732"/>
      <c r="E376" s="758">
        <v>44446</v>
      </c>
      <c r="F376" s="758">
        <v>44453</v>
      </c>
      <c r="G376" s="758">
        <v>44484</v>
      </c>
    </row>
    <row r="377" s="635" customFormat="1" customHeight="1" spans="1:7">
      <c r="A377" s="711"/>
      <c r="B377" s="758" t="s">
        <v>1800</v>
      </c>
      <c r="C377" s="758" t="s">
        <v>1178</v>
      </c>
      <c r="D377" s="732"/>
      <c r="E377" s="758">
        <v>44453</v>
      </c>
      <c r="F377" s="758">
        <v>44460</v>
      </c>
      <c r="G377" s="758">
        <v>44491</v>
      </c>
    </row>
    <row r="378" s="635" customFormat="1" customHeight="1" spans="1:7">
      <c r="A378" s="711"/>
      <c r="B378" s="758" t="s">
        <v>1801</v>
      </c>
      <c r="C378" s="758" t="s">
        <v>1802</v>
      </c>
      <c r="D378" s="732"/>
      <c r="E378" s="758">
        <v>44460</v>
      </c>
      <c r="F378" s="758">
        <v>44467</v>
      </c>
      <c r="G378" s="758">
        <v>44498</v>
      </c>
    </row>
    <row r="379" s="635" customFormat="1" customHeight="1" spans="1:7">
      <c r="A379" s="711"/>
      <c r="B379" s="758"/>
      <c r="C379" s="758"/>
      <c r="D379" s="733"/>
      <c r="E379" s="758">
        <v>44467</v>
      </c>
      <c r="F379" s="758">
        <v>44474</v>
      </c>
      <c r="G379" s="758">
        <v>44505</v>
      </c>
    </row>
    <row r="380" spans="3:7">
      <c r="C380" s="646"/>
      <c r="D380" s="646"/>
      <c r="E380" s="646"/>
      <c r="G380" s="634"/>
    </row>
    <row r="381" spans="1:7">
      <c r="A381" s="645" t="s">
        <v>742</v>
      </c>
      <c r="B381" s="692" t="s">
        <v>5</v>
      </c>
      <c r="C381" s="692" t="s">
        <v>6</v>
      </c>
      <c r="D381" s="759" t="s">
        <v>7</v>
      </c>
      <c r="E381" s="759" t="s">
        <v>1778</v>
      </c>
      <c r="F381" s="686" t="s">
        <v>1530</v>
      </c>
      <c r="G381" s="686" t="s">
        <v>742</v>
      </c>
    </row>
    <row r="382" spans="1:7">
      <c r="A382" s="718" t="s">
        <v>1567</v>
      </c>
      <c r="B382" s="692"/>
      <c r="C382" s="692"/>
      <c r="D382" s="759"/>
      <c r="E382" s="759"/>
      <c r="F382" s="686" t="s">
        <v>10</v>
      </c>
      <c r="G382" s="686" t="s">
        <v>11</v>
      </c>
    </row>
    <row r="383" ht="13.5" customHeight="1" spans="2:7">
      <c r="B383" s="760" t="s">
        <v>1803</v>
      </c>
      <c r="C383" s="760" t="s">
        <v>50</v>
      </c>
      <c r="D383" s="746" t="s">
        <v>1703</v>
      </c>
      <c r="E383" s="760">
        <v>44434</v>
      </c>
      <c r="F383" s="760">
        <v>44441</v>
      </c>
      <c r="G383" s="760">
        <v>44480</v>
      </c>
    </row>
    <row r="384" ht="13.5" customHeight="1" spans="2:7">
      <c r="B384" s="760" t="s">
        <v>1804</v>
      </c>
      <c r="C384" s="760" t="s">
        <v>52</v>
      </c>
      <c r="D384" s="761"/>
      <c r="E384" s="760">
        <v>44441</v>
      </c>
      <c r="F384" s="760">
        <v>44448</v>
      </c>
      <c r="G384" s="760">
        <v>44487</v>
      </c>
    </row>
    <row r="385" ht="13.5" customHeight="1" spans="2:7">
      <c r="B385" s="760" t="s">
        <v>1805</v>
      </c>
      <c r="C385" s="760" t="s">
        <v>54</v>
      </c>
      <c r="D385" s="761"/>
      <c r="E385" s="760">
        <v>44448</v>
      </c>
      <c r="F385" s="760">
        <v>44455</v>
      </c>
      <c r="G385" s="760">
        <v>44494</v>
      </c>
    </row>
    <row r="386" ht="14.25" customHeight="1" spans="2:7">
      <c r="B386" s="760" t="s">
        <v>1806</v>
      </c>
      <c r="C386" s="760" t="s">
        <v>603</v>
      </c>
      <c r="D386" s="761"/>
      <c r="E386" s="760">
        <v>44455</v>
      </c>
      <c r="F386" s="760">
        <v>44462</v>
      </c>
      <c r="G386" s="760">
        <v>44501</v>
      </c>
    </row>
    <row r="387" ht="13.5" customHeight="1" spans="2:7">
      <c r="B387" s="760" t="s">
        <v>1807</v>
      </c>
      <c r="C387" s="760" t="s">
        <v>877</v>
      </c>
      <c r="D387" s="761"/>
      <c r="E387" s="760">
        <v>44462</v>
      </c>
      <c r="F387" s="760">
        <v>44469</v>
      </c>
      <c r="G387" s="760">
        <v>44508</v>
      </c>
    </row>
    <row r="388" ht="13.5" customHeight="1" spans="2:7">
      <c r="B388" s="760"/>
      <c r="C388" s="760"/>
      <c r="D388" s="747"/>
      <c r="E388" s="760">
        <v>44469</v>
      </c>
      <c r="F388" s="760">
        <v>44476</v>
      </c>
      <c r="G388" s="760">
        <v>44515</v>
      </c>
    </row>
    <row r="390" spans="1:7">
      <c r="A390" s="636" t="s">
        <v>267</v>
      </c>
      <c r="B390" s="693" t="s">
        <v>5</v>
      </c>
      <c r="C390" s="693" t="s">
        <v>6</v>
      </c>
      <c r="D390" s="693" t="s">
        <v>7</v>
      </c>
      <c r="E390" s="693" t="s">
        <v>1778</v>
      </c>
      <c r="F390" s="686" t="s">
        <v>1530</v>
      </c>
      <c r="G390" s="686" t="s">
        <v>267</v>
      </c>
    </row>
    <row r="391" spans="1:7">
      <c r="A391" s="636" t="s">
        <v>1808</v>
      </c>
      <c r="B391" s="693"/>
      <c r="C391" s="693"/>
      <c r="D391" s="693"/>
      <c r="E391" s="693"/>
      <c r="F391" s="686" t="s">
        <v>10</v>
      </c>
      <c r="G391" s="686" t="s">
        <v>11</v>
      </c>
    </row>
    <row r="392" ht="13.5" customHeight="1" spans="1:7">
      <c r="A392" s="762"/>
      <c r="B392" s="760" t="s">
        <v>1809</v>
      </c>
      <c r="C392" s="760" t="s">
        <v>1810</v>
      </c>
      <c r="D392" s="746" t="s">
        <v>1811</v>
      </c>
      <c r="E392" s="760">
        <v>44440</v>
      </c>
      <c r="F392" s="760">
        <v>44445</v>
      </c>
      <c r="G392" s="760">
        <v>44457</v>
      </c>
    </row>
    <row r="393" ht="13.5" customHeight="1" spans="1:7">
      <c r="A393" s="762"/>
      <c r="B393" s="760" t="s">
        <v>1812</v>
      </c>
      <c r="C393" s="760" t="s">
        <v>1813</v>
      </c>
      <c r="D393" s="761"/>
      <c r="E393" s="760">
        <v>44447</v>
      </c>
      <c r="F393" s="760">
        <v>44452</v>
      </c>
      <c r="G393" s="760">
        <v>44464</v>
      </c>
    </row>
    <row r="394" ht="13.5" customHeight="1" spans="1:7">
      <c r="A394" s="762"/>
      <c r="B394" s="760" t="s">
        <v>1814</v>
      </c>
      <c r="C394" s="760" t="s">
        <v>1815</v>
      </c>
      <c r="D394" s="761"/>
      <c r="E394" s="760">
        <v>44454</v>
      </c>
      <c r="F394" s="760">
        <v>44459</v>
      </c>
      <c r="G394" s="760">
        <v>44471</v>
      </c>
    </row>
    <row r="395" ht="13.5" customHeight="1" spans="1:7">
      <c r="A395" s="762"/>
      <c r="B395" s="760" t="s">
        <v>1816</v>
      </c>
      <c r="C395" s="760" t="s">
        <v>1817</v>
      </c>
      <c r="D395" s="761"/>
      <c r="E395" s="760">
        <v>44461</v>
      </c>
      <c r="F395" s="760">
        <v>44466</v>
      </c>
      <c r="G395" s="760">
        <v>44478</v>
      </c>
    </row>
    <row r="396" ht="13.5" customHeight="1" spans="1:7">
      <c r="A396" s="762"/>
      <c r="B396" s="760" t="s">
        <v>1818</v>
      </c>
      <c r="C396" s="760" t="s">
        <v>1819</v>
      </c>
      <c r="D396" s="747"/>
      <c r="E396" s="760">
        <v>44468</v>
      </c>
      <c r="F396" s="760">
        <v>44473</v>
      </c>
      <c r="G396" s="760">
        <v>44485</v>
      </c>
    </row>
    <row r="397" spans="2:7">
      <c r="B397" s="680"/>
      <c r="C397" s="680"/>
      <c r="D397" s="680"/>
      <c r="E397" s="680"/>
      <c r="F397" s="680"/>
      <c r="G397" s="680"/>
    </row>
    <row r="398" spans="1:7">
      <c r="A398" s="636" t="s">
        <v>254</v>
      </c>
      <c r="B398" s="693" t="s">
        <v>5</v>
      </c>
      <c r="C398" s="693" t="s">
        <v>6</v>
      </c>
      <c r="D398" s="693" t="s">
        <v>7</v>
      </c>
      <c r="E398" s="693" t="s">
        <v>1778</v>
      </c>
      <c r="F398" s="686" t="s">
        <v>1530</v>
      </c>
      <c r="G398" s="686" t="s">
        <v>254</v>
      </c>
    </row>
    <row r="399" spans="1:7">
      <c r="A399" s="636" t="s">
        <v>1808</v>
      </c>
      <c r="B399" s="693"/>
      <c r="C399" s="693"/>
      <c r="D399" s="693"/>
      <c r="E399" s="693"/>
      <c r="F399" s="686" t="s">
        <v>10</v>
      </c>
      <c r="G399" s="686" t="s">
        <v>11</v>
      </c>
    </row>
    <row r="400" ht="13.5" customHeight="1" spans="2:7">
      <c r="B400" s="760" t="s">
        <v>1809</v>
      </c>
      <c r="C400" s="760" t="s">
        <v>1810</v>
      </c>
      <c r="D400" s="746" t="s">
        <v>1811</v>
      </c>
      <c r="E400" s="760">
        <v>44440</v>
      </c>
      <c r="F400" s="760">
        <v>44445</v>
      </c>
      <c r="G400" s="760">
        <v>44461</v>
      </c>
    </row>
    <row r="401" ht="13.5" customHeight="1" spans="2:7">
      <c r="B401" s="760" t="s">
        <v>1812</v>
      </c>
      <c r="C401" s="760" t="s">
        <v>1813</v>
      </c>
      <c r="D401" s="761"/>
      <c r="E401" s="760">
        <v>44447</v>
      </c>
      <c r="F401" s="760">
        <v>44452</v>
      </c>
      <c r="G401" s="760">
        <v>44468</v>
      </c>
    </row>
    <row r="402" ht="13.5" customHeight="1" spans="2:7">
      <c r="B402" s="760" t="s">
        <v>1814</v>
      </c>
      <c r="C402" s="760" t="s">
        <v>1815</v>
      </c>
      <c r="D402" s="761"/>
      <c r="E402" s="760">
        <v>44454</v>
      </c>
      <c r="F402" s="760">
        <v>44459</v>
      </c>
      <c r="G402" s="760">
        <v>44475</v>
      </c>
    </row>
    <row r="403" ht="13.5" customHeight="1" spans="2:7">
      <c r="B403" s="760" t="s">
        <v>1816</v>
      </c>
      <c r="C403" s="760" t="s">
        <v>1817</v>
      </c>
      <c r="D403" s="761"/>
      <c r="E403" s="760">
        <v>44461</v>
      </c>
      <c r="F403" s="760">
        <v>44466</v>
      </c>
      <c r="G403" s="760">
        <v>44482</v>
      </c>
    </row>
    <row r="404" ht="13.5" customHeight="1" spans="2:7">
      <c r="B404" s="760" t="s">
        <v>1818</v>
      </c>
      <c r="C404" s="760" t="s">
        <v>1819</v>
      </c>
      <c r="D404" s="747"/>
      <c r="E404" s="760">
        <v>44468</v>
      </c>
      <c r="F404" s="760">
        <v>44473</v>
      </c>
      <c r="G404" s="760">
        <v>44489</v>
      </c>
    </row>
    <row r="405" spans="3:3">
      <c r="C405" s="763"/>
    </row>
  </sheetData>
  <mergeCells count="223">
    <mergeCell ref="A1:G1"/>
    <mergeCell ref="A4:G4"/>
    <mergeCell ref="B7:B8"/>
    <mergeCell ref="B16:B17"/>
    <mergeCell ref="B24:B25"/>
    <mergeCell ref="B32:B33"/>
    <mergeCell ref="B40:B41"/>
    <mergeCell ref="B48:B49"/>
    <mergeCell ref="B56:B57"/>
    <mergeCell ref="B65:B66"/>
    <mergeCell ref="B73:B74"/>
    <mergeCell ref="B82:B83"/>
    <mergeCell ref="B90:B91"/>
    <mergeCell ref="B98:B99"/>
    <mergeCell ref="B107:B108"/>
    <mergeCell ref="B115:B116"/>
    <mergeCell ref="B124:B125"/>
    <mergeCell ref="B133:B134"/>
    <mergeCell ref="B140:B141"/>
    <mergeCell ref="B149:B150"/>
    <mergeCell ref="B157:B158"/>
    <mergeCell ref="B165:B166"/>
    <mergeCell ref="B174:B175"/>
    <mergeCell ref="B183:B184"/>
    <mergeCell ref="B192:B193"/>
    <mergeCell ref="B200:B201"/>
    <mergeCell ref="B208:B209"/>
    <mergeCell ref="B217:B218"/>
    <mergeCell ref="B226:B227"/>
    <mergeCell ref="B234:B235"/>
    <mergeCell ref="B243:B244"/>
    <mergeCell ref="B251:B252"/>
    <mergeCell ref="B260:B261"/>
    <mergeCell ref="B268:B269"/>
    <mergeCell ref="B277:B278"/>
    <mergeCell ref="B285:B286"/>
    <mergeCell ref="B293:B294"/>
    <mergeCell ref="B301:B302"/>
    <mergeCell ref="B309:B310"/>
    <mergeCell ref="B317:B318"/>
    <mergeCell ref="B325:B326"/>
    <mergeCell ref="B333:B334"/>
    <mergeCell ref="B341:B342"/>
    <mergeCell ref="B349:B350"/>
    <mergeCell ref="B357:B358"/>
    <mergeCell ref="B365:B366"/>
    <mergeCell ref="B373:B374"/>
    <mergeCell ref="B381:B382"/>
    <mergeCell ref="B390:B391"/>
    <mergeCell ref="B398:B399"/>
    <mergeCell ref="C7:C8"/>
    <mergeCell ref="C16:C17"/>
    <mergeCell ref="C24:C25"/>
    <mergeCell ref="C32:C33"/>
    <mergeCell ref="C40:C41"/>
    <mergeCell ref="C48:C49"/>
    <mergeCell ref="C56:C57"/>
    <mergeCell ref="C65:C66"/>
    <mergeCell ref="C73:C74"/>
    <mergeCell ref="C82:C83"/>
    <mergeCell ref="C90:C91"/>
    <mergeCell ref="C98:C99"/>
    <mergeCell ref="C107:C108"/>
    <mergeCell ref="C115:C116"/>
    <mergeCell ref="C124:C125"/>
    <mergeCell ref="C133:C134"/>
    <mergeCell ref="C140:C141"/>
    <mergeCell ref="C149:C150"/>
    <mergeCell ref="C157:C158"/>
    <mergeCell ref="C165:C166"/>
    <mergeCell ref="C174:C175"/>
    <mergeCell ref="C183:C184"/>
    <mergeCell ref="C192:C193"/>
    <mergeCell ref="C200:C201"/>
    <mergeCell ref="C208:C209"/>
    <mergeCell ref="C217:C218"/>
    <mergeCell ref="C226:C227"/>
    <mergeCell ref="C234:C235"/>
    <mergeCell ref="C243:C244"/>
    <mergeCell ref="C251:C252"/>
    <mergeCell ref="C260:C261"/>
    <mergeCell ref="C268:C269"/>
    <mergeCell ref="C277:C278"/>
    <mergeCell ref="C285:C286"/>
    <mergeCell ref="C293:C294"/>
    <mergeCell ref="C301:C302"/>
    <mergeCell ref="C309:C310"/>
    <mergeCell ref="C317:C318"/>
    <mergeCell ref="C325:C326"/>
    <mergeCell ref="C333:C334"/>
    <mergeCell ref="C341:C342"/>
    <mergeCell ref="C349:C350"/>
    <mergeCell ref="C357:C358"/>
    <mergeCell ref="C365:C366"/>
    <mergeCell ref="C373:C374"/>
    <mergeCell ref="C381:C382"/>
    <mergeCell ref="C390:C391"/>
    <mergeCell ref="C398:C399"/>
    <mergeCell ref="D7:D8"/>
    <mergeCell ref="D16:D17"/>
    <mergeCell ref="D24:D25"/>
    <mergeCell ref="D32:D33"/>
    <mergeCell ref="D40:D41"/>
    <mergeCell ref="D42:D46"/>
    <mergeCell ref="D48:D49"/>
    <mergeCell ref="D50:D54"/>
    <mergeCell ref="D56:D57"/>
    <mergeCell ref="D65:D66"/>
    <mergeCell ref="D73:D74"/>
    <mergeCell ref="D82:D83"/>
    <mergeCell ref="D90:D91"/>
    <mergeCell ref="D98:D99"/>
    <mergeCell ref="D107:D108"/>
    <mergeCell ref="D115:D116"/>
    <mergeCell ref="D124:D125"/>
    <mergeCell ref="D140:D141"/>
    <mergeCell ref="D149:D150"/>
    <mergeCell ref="D151:D155"/>
    <mergeCell ref="D157:D158"/>
    <mergeCell ref="D159:D163"/>
    <mergeCell ref="D165:D166"/>
    <mergeCell ref="D167:D172"/>
    <mergeCell ref="D174:D175"/>
    <mergeCell ref="D176:D181"/>
    <mergeCell ref="D183:D184"/>
    <mergeCell ref="D185:D190"/>
    <mergeCell ref="D192:D193"/>
    <mergeCell ref="D194:D198"/>
    <mergeCell ref="D200:D201"/>
    <mergeCell ref="D202:D206"/>
    <mergeCell ref="D208:D209"/>
    <mergeCell ref="D210:D214"/>
    <mergeCell ref="D217:D218"/>
    <mergeCell ref="D219:D223"/>
    <mergeCell ref="D226:D227"/>
    <mergeCell ref="D234:D235"/>
    <mergeCell ref="D236:D241"/>
    <mergeCell ref="D243:D244"/>
    <mergeCell ref="D245:D249"/>
    <mergeCell ref="D251:D252"/>
    <mergeCell ref="D253:D258"/>
    <mergeCell ref="D260:D261"/>
    <mergeCell ref="D262:D266"/>
    <mergeCell ref="D268:D269"/>
    <mergeCell ref="D270:D275"/>
    <mergeCell ref="D277:D278"/>
    <mergeCell ref="D279:D283"/>
    <mergeCell ref="D285:D286"/>
    <mergeCell ref="D287:D291"/>
    <mergeCell ref="D293:D294"/>
    <mergeCell ref="D295:D299"/>
    <mergeCell ref="D301:D302"/>
    <mergeCell ref="D303:D307"/>
    <mergeCell ref="D309:D310"/>
    <mergeCell ref="D311:D315"/>
    <mergeCell ref="D317:D318"/>
    <mergeCell ref="D325:D326"/>
    <mergeCell ref="D327:D331"/>
    <mergeCell ref="D333:D334"/>
    <mergeCell ref="D335:D339"/>
    <mergeCell ref="D341:D342"/>
    <mergeCell ref="D343:D347"/>
    <mergeCell ref="D349:D350"/>
    <mergeCell ref="D351:D355"/>
    <mergeCell ref="D357:D358"/>
    <mergeCell ref="D359:D363"/>
    <mergeCell ref="D365:D366"/>
    <mergeCell ref="D367:D371"/>
    <mergeCell ref="D373:D374"/>
    <mergeCell ref="D375:D379"/>
    <mergeCell ref="D381:D382"/>
    <mergeCell ref="D383:D388"/>
    <mergeCell ref="D390:D391"/>
    <mergeCell ref="D392:D396"/>
    <mergeCell ref="D398:D399"/>
    <mergeCell ref="D400:D404"/>
    <mergeCell ref="E7:E8"/>
    <mergeCell ref="E16:E17"/>
    <mergeCell ref="E24:E25"/>
    <mergeCell ref="E32:E33"/>
    <mergeCell ref="E40:E41"/>
    <mergeCell ref="E48:E49"/>
    <mergeCell ref="E56:E57"/>
    <mergeCell ref="E65:E66"/>
    <mergeCell ref="E73:E74"/>
    <mergeCell ref="E82:E83"/>
    <mergeCell ref="E90:E91"/>
    <mergeCell ref="E98:E99"/>
    <mergeCell ref="E107:E108"/>
    <mergeCell ref="E115:E116"/>
    <mergeCell ref="E124:E125"/>
    <mergeCell ref="E140:E141"/>
    <mergeCell ref="E149:E150"/>
    <mergeCell ref="E157:E158"/>
    <mergeCell ref="E165:E166"/>
    <mergeCell ref="E174:E175"/>
    <mergeCell ref="E183:E184"/>
    <mergeCell ref="E192:E193"/>
    <mergeCell ref="E200:E201"/>
    <mergeCell ref="E208:E209"/>
    <mergeCell ref="E217:E218"/>
    <mergeCell ref="E226:E227"/>
    <mergeCell ref="E234:E235"/>
    <mergeCell ref="E243:E244"/>
    <mergeCell ref="E251:E252"/>
    <mergeCell ref="E260:E261"/>
    <mergeCell ref="E268:E269"/>
    <mergeCell ref="E277:E278"/>
    <mergeCell ref="E285:E286"/>
    <mergeCell ref="E293:E294"/>
    <mergeCell ref="E301:E302"/>
    <mergeCell ref="E309:E310"/>
    <mergeCell ref="E317:E318"/>
    <mergeCell ref="E325:E326"/>
    <mergeCell ref="E333:E334"/>
    <mergeCell ref="E341:E342"/>
    <mergeCell ref="E349:E350"/>
    <mergeCell ref="E357:E358"/>
    <mergeCell ref="E365:E366"/>
    <mergeCell ref="E373:E374"/>
    <mergeCell ref="E381:E382"/>
    <mergeCell ref="E390:E391"/>
    <mergeCell ref="E398:E399"/>
  </mergeCells>
  <hyperlinks>
    <hyperlink ref="A115" r:id="rId1" display="Izmit Korfezi"/>
    <hyperlink ref="B135" r:id="rId2" display="TS OSAKA"/>
    <hyperlink ref="B136" r:id="rId3" display="TS BANGKOK"/>
    <hyperlink ref="B137" r:id="rId4" display="TS KAOHSIUNG"/>
    <hyperlink ref="B138" r:id="rId5" display="TS TOKYO"/>
    <hyperlink ref="A174" r:id="rId6" display="PATPARGANJ(PIPAVAV)"/>
    <hyperlink ref="B219" r:id="rId7" display="SPIL KARTIKA"/>
    <hyperlink ref="B220" r:id="rId7" display="GREEN HARMONY"/>
    <hyperlink ref="B221" r:id="rId7" display="BALTIC SOUTH"/>
    <hyperlink ref="B84" r:id="rId8" display="AL JASRAH" tooltip="Please click here for Schedule details."/>
    <hyperlink ref="C84" r:id="rId8" display="020W" tooltip="Please click here for Schedule details."/>
    <hyperlink ref="B87" r:id="rId8" display="UNAYZAH " tooltip="Please click here for Schedule details."/>
    <hyperlink ref="C87" r:id="rId8" display="023W" tooltip="Please click here for Schedule details."/>
    <hyperlink ref="B88" r:id="rId8" display="HMM NURI" tooltip="Please click here for Schedule details."/>
    <hyperlink ref="C88" r:id="rId8" display="003W" tooltip="Please click here for Schedule details."/>
    <hyperlink ref="B85" r:id="rId8" display="ZEUS LUMOS" tooltip="Please click here for Schedule details."/>
    <hyperlink ref="C85" r:id="rId8" display="003W" tooltip="Please click here for Schedule details."/>
    <hyperlink ref="B86" r:id="rId8" display="JEBEL ALI " tooltip="Please click here for Schedule details."/>
    <hyperlink ref="C86" r:id="rId8" display="019W" tooltip="Please click here for Schedule details."/>
    <hyperlink ref="B109" r:id="rId8" display="LEVERKUSEN EXPRESS " tooltip="Please click here for Schedule details."/>
    <hyperlink ref="B111" r:id="rId8" display="YM WISH" tooltip="Please click here for Schedule details."/>
    <hyperlink ref="B112" r:id="rId8" display="YM WORTH " tooltip="Please click here for Schedule details."/>
    <hyperlink ref="C112" r:id="rId8" display="031W" tooltip="Please click here for Schedule details."/>
    <hyperlink ref="B126" r:id="rId8" display="ONE MILLAU " tooltip="Please click here for Schedule details."/>
    <hyperlink ref="C126" r:id="rId8" display="031W" tooltip="Please click here for Schedule details."/>
    <hyperlink ref="B127" r:id="rId8" display="TO BE NOMINATED" tooltip="Please click here for Schedule details."/>
    <hyperlink ref="C127" r:id="rId8" display=" 001W" tooltip="Please click here for Schedule details."/>
    <hyperlink ref="B128" r:id="rId8" display="JEBEL ALI " tooltip="Please click here for Schedule details."/>
    <hyperlink ref="C128" r:id="rId8" display="019W" tooltip="Please click here for Schedule details."/>
    <hyperlink ref="B129" r:id="rId8" display="UNAYZAH" tooltip="Please click here for Schedule details."/>
    <hyperlink ref="C129" r:id="rId8" display="023W" tooltip="Please click here for Schedule details."/>
    <hyperlink ref="B130" r:id="rId8" display="PARIS EXPRESS" tooltip="Please click here for Schedule details."/>
    <hyperlink ref="C130" r:id="rId8" display="020W" tooltip="Please click here for Schedule details."/>
    <hyperlink ref="B359" r:id="rId8" display="COSCO PORTUGAL  "/>
    <hyperlink ref="C359" r:id="rId8" display="  046E"/>
    <hyperlink ref="B360" r:id="rId8" display="COSCO SHIPPING ANDES "/>
    <hyperlink ref="C360" r:id="rId8" display="019E"/>
    <hyperlink ref="B361" r:id="rId8" display="COSCO SPAIN  "/>
    <hyperlink ref="C361" r:id="rId8" display="    046E"/>
    <hyperlink ref="B362" r:id="rId8" display="COSCO NETHERLANDS  "/>
    <hyperlink ref="C362" r:id="rId8" display=" 046E"/>
    <hyperlink ref="B369" r:id="rId8" display="OOCL OAKLAND  "/>
    <hyperlink ref="C369" r:id="rId8" display="  104E"/>
    <hyperlink ref="B370" r:id="rId8" display="OOCL CHICAGO "/>
    <hyperlink ref="C370" r:id="rId8" display=" 078E"/>
    <hyperlink ref="B367" r:id="rId8" display="OOCL NEW YORK "/>
    <hyperlink ref="C367" r:id="rId8" display="080E"/>
    <hyperlink ref="B368" r:id="rId8" display="TO BE ADVISED  "/>
    <hyperlink ref="C368" r:id="rId8" display=" 003E"/>
    <hyperlink ref="B375" r:id="rId8" display="MONACO BRIDGE" tooltip="Please click here for Schedule details."/>
    <hyperlink ref="C375" r:id="rId8" display="016E" tooltip="Please click here for Schedule details."/>
    <hyperlink ref="B376" r:id="rId8" display="YM WELLHEAD " tooltip="Please click here for Schedule details."/>
    <hyperlink ref="C376" r:id="rId8" display="032E" tooltip="Please click here for Schedule details."/>
    <hyperlink ref="B377" r:id="rId8" display="YM WIDTH" tooltip="Please click here for Schedule details."/>
    <hyperlink ref="C377" r:id="rId8" display="024E" tooltip="Please click here for Schedule details."/>
    <hyperlink ref="B378" r:id="rId8" display="AL QIBLA " tooltip="Please click here for Schedule details."/>
    <hyperlink ref="C378" r:id="rId8" display=" 023E" tooltip="Please click here for Schedule details."/>
    <hyperlink ref="B392" r:id="rId8" display="OOCL ITALY"/>
    <hyperlink ref="C392" r:id="rId8" display="114S"/>
    <hyperlink ref="B393" r:id="rId8" display="COSCO FELIXSTOWE "/>
    <hyperlink ref="C393" r:id="rId8" display="   169S"/>
    <hyperlink ref="B394" r:id="rId8" display="XIN YAN TAI  "/>
    <hyperlink ref="B395" r:id="rId8" display="OOCL KUALA LUMPUR "/>
    <hyperlink ref="C395" r:id="rId8" display="148S"/>
    <hyperlink ref="B396" r:id="rId8" display="COSCO HONG KONG  "/>
    <hyperlink ref="C396" r:id="rId8" display="163S"/>
    <hyperlink ref="B400" r:id="rId8" display="OOCL ITALY"/>
    <hyperlink ref="C400" r:id="rId8" display="114S"/>
    <hyperlink ref="B401" r:id="rId8" display="COSCO FELIXSTOWE "/>
    <hyperlink ref="C401" r:id="rId8" display="   169S"/>
    <hyperlink ref="B402" r:id="rId8" display="XIN YAN TAI  "/>
    <hyperlink ref="B403" r:id="rId8" display="OOCL KUALA LUMPUR "/>
    <hyperlink ref="C403" r:id="rId8" display="148S"/>
    <hyperlink ref="B404" r:id="rId8" display="COSCO HONG KONG  "/>
    <hyperlink ref="C404" r:id="rId8" display="163S"/>
    <hyperlink ref="B327" r:id="rId8" display="APL PARIS  "/>
    <hyperlink ref="C327" r:id="rId8" display=" 0PPAHE1MA"/>
    <hyperlink ref="B328" r:id="rId8" display="APL CHARLESTON "/>
    <hyperlink ref="C328" r:id="rId8" display="   0PPAJE1MA"/>
    <hyperlink ref="B329" r:id="rId8" display="COSCO GUANGZHOU "/>
    <hyperlink ref="C329" r:id="rId8" display=" 103E"/>
    <hyperlink ref="B330" r:id="rId8" display="APL SALALAH"/>
    <hyperlink ref="C330" r:id="rId8" display="0PPANE1MA"/>
    <hyperlink ref="B331" r:id="rId8" display="CSCL LONG BEACH "/>
    <hyperlink ref="C331" r:id="rId8" display="  044E"/>
    <hyperlink ref="C311" r:id="rId9" display="0MH97E1MA"/>
    <hyperlink ref="C312" r:id="rId10" display="0MH99E1MA"/>
    <hyperlink ref="C313" r:id="rId11" display="0MH9BE1MA"/>
    <hyperlink ref="C314" r:id="rId12" display="0MH9DE1MA"/>
    <hyperlink ref="B142" r:id="rId7" display="BELAWAN"/>
    <hyperlink ref="B143" r:id="rId7" display="WAN HAI 221"/>
    <hyperlink ref="B144" r:id="rId7" display="BELAWAN"/>
    <hyperlink ref="B145" r:id="rId7" display="WHITE DRAGON"/>
    <hyperlink ref="B146" r:id="rId7" display="BELAWAN"/>
    <hyperlink ref="B147" r:id="rId7" display="ZHONG GU DONG HAI"/>
    <hyperlink ref="B151" r:id="rId7" display="WAN HAI 221"/>
    <hyperlink ref="B152" r:id="rId7" display="WAN HAI 171"/>
    <hyperlink ref="B153" r:id="rId7" display="HORAI BRIDGE"/>
    <hyperlink ref="B154" r:id="rId7" display="BELAWAN"/>
    <hyperlink ref="B155" r:id="rId7" display="ZHONG GU DONG HAI"/>
    <hyperlink ref="B159" r:id="rId7" display="ISEACO HORIZON"/>
    <hyperlink ref="B160" r:id="rId7" display="ATHENS BRIDGE"/>
    <hyperlink ref="B161" r:id="rId7" display="WAN HAI 262"/>
    <hyperlink ref="B162" r:id="rId7" display="WAN HAI 326"/>
    <hyperlink ref="B163" r:id="rId7" display="WAN HAI 262"/>
    <hyperlink ref="B167" r:id="rId8" display="OOCL NEW ZEALAND  "/>
    <hyperlink ref="C167" r:id="rId8" display="104S"/>
    <hyperlink ref="B168" r:id="rId8" display="OOCL AUSTRALIA "/>
    <hyperlink ref="C168" r:id="rId8" display=" 212S"/>
    <hyperlink ref="B169" r:id="rId8" display="VELA "/>
    <hyperlink ref="C169" r:id="rId8" display=" 260S"/>
    <hyperlink ref="B170" r:id="rId8" display="OOCL JAKARTA"/>
    <hyperlink ref="C170" r:id="rId8" display="  136S"/>
    <hyperlink ref="B171" r:id="rId8" display="OOCL NEW ZEALAND "/>
    <hyperlink ref="C171" r:id="rId8" display="105S"/>
    <hyperlink ref="B172" r:id="rId8" display="OOCL AUSTRALIA "/>
    <hyperlink ref="C172" r:id="rId8" display="  213S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077"/>
  <sheetViews>
    <sheetView topLeftCell="A901" workbookViewId="0">
      <selection activeCell="I8" sqref="I8"/>
    </sheetView>
  </sheetViews>
  <sheetFormatPr defaultColWidth="9" defaultRowHeight="15.75"/>
  <cols>
    <col min="1" max="1" width="4.375" style="267" customWidth="1"/>
    <col min="2" max="2" width="43.875" style="259" customWidth="1"/>
    <col min="3" max="3" width="15.125" style="253" customWidth="1"/>
    <col min="4" max="4" width="13.75" style="266" customWidth="1"/>
    <col min="5" max="5" width="14.875" style="266" customWidth="1"/>
    <col min="6" max="6" width="13.125" style="266" customWidth="1"/>
    <col min="7" max="7" width="18.625" style="266" customWidth="1"/>
    <col min="8" max="8" width="23.25" style="266" customWidth="1"/>
    <col min="9" max="16384" width="9" style="266"/>
  </cols>
  <sheetData>
    <row r="1" ht="67.5" customHeight="1" spans="1:7">
      <c r="A1" s="268" t="s">
        <v>1820</v>
      </c>
      <c r="B1" s="269"/>
      <c r="C1" s="268"/>
      <c r="D1" s="268"/>
      <c r="E1" s="268"/>
      <c r="F1" s="269"/>
      <c r="G1" s="268"/>
    </row>
    <row r="2" ht="33.75" customHeight="1" spans="1:7">
      <c r="A2" s="270" t="s">
        <v>1</v>
      </c>
      <c r="B2" s="271"/>
      <c r="C2" s="272"/>
      <c r="D2" s="273"/>
      <c r="E2" s="273"/>
      <c r="F2" s="273"/>
      <c r="G2" s="274">
        <v>44440</v>
      </c>
    </row>
    <row r="3" s="253" customFormat="1" ht="21.75" customHeight="1" spans="1:8">
      <c r="A3" s="275"/>
      <c r="B3" s="276"/>
      <c r="C3" s="272"/>
      <c r="D3" s="272"/>
      <c r="E3" s="272"/>
      <c r="F3" s="272"/>
      <c r="G3" s="272"/>
      <c r="H3" s="266"/>
    </row>
    <row r="4" s="253" customFormat="1" ht="15" customHeight="1" spans="1:7">
      <c r="A4" s="277" t="s">
        <v>1497</v>
      </c>
      <c r="B4" s="277"/>
      <c r="C4" s="277"/>
      <c r="D4" s="277"/>
      <c r="E4" s="277"/>
      <c r="F4" s="277"/>
      <c r="G4" s="277"/>
    </row>
    <row r="5" s="254" customFormat="1" ht="15" customHeight="1" spans="1:7">
      <c r="A5" s="278" t="s">
        <v>131</v>
      </c>
      <c r="B5" s="278"/>
      <c r="C5" s="279"/>
      <c r="D5" s="280"/>
      <c r="E5" s="280"/>
      <c r="F5" s="281"/>
      <c r="G5" s="281"/>
    </row>
    <row r="6" s="255" customFormat="1" ht="15" customHeight="1" spans="1:7">
      <c r="A6" s="282"/>
      <c r="B6" s="283" t="s">
        <v>5</v>
      </c>
      <c r="C6" s="284" t="s">
        <v>6</v>
      </c>
      <c r="D6" s="284" t="s">
        <v>1821</v>
      </c>
      <c r="E6" s="284" t="s">
        <v>1822</v>
      </c>
      <c r="F6" s="285" t="s">
        <v>1823</v>
      </c>
      <c r="G6" s="284" t="s">
        <v>131</v>
      </c>
    </row>
    <row r="7" s="255" customFormat="1" ht="15" customHeight="1" spans="1:7">
      <c r="A7" s="282"/>
      <c r="B7" s="283"/>
      <c r="C7" s="284"/>
      <c r="D7" s="284"/>
      <c r="E7" s="284" t="s">
        <v>1824</v>
      </c>
      <c r="F7" s="285" t="s">
        <v>10</v>
      </c>
      <c r="G7" s="284" t="s">
        <v>11</v>
      </c>
    </row>
    <row r="8" s="255" customFormat="1" ht="15" customHeight="1" spans="1:7">
      <c r="A8" s="282"/>
      <c r="B8" s="286" t="s">
        <v>17</v>
      </c>
      <c r="C8" s="286" t="s">
        <v>13</v>
      </c>
      <c r="D8" s="287" t="s">
        <v>1811</v>
      </c>
      <c r="E8" s="288">
        <f>F8-6</f>
        <v>44435</v>
      </c>
      <c r="F8" s="289">
        <v>44441</v>
      </c>
      <c r="G8" s="289">
        <f>F8+40</f>
        <v>44481</v>
      </c>
    </row>
    <row r="9" s="255" customFormat="1" ht="15" customHeight="1" spans="1:7">
      <c r="A9" s="282"/>
      <c r="B9" s="286" t="s">
        <v>18</v>
      </c>
      <c r="C9" s="286" t="s">
        <v>13</v>
      </c>
      <c r="D9" s="290"/>
      <c r="E9" s="288">
        <f>F9-6</f>
        <v>44442</v>
      </c>
      <c r="F9" s="289">
        <f>F8+7</f>
        <v>44448</v>
      </c>
      <c r="G9" s="289">
        <f>F9+40</f>
        <v>44488</v>
      </c>
    </row>
    <row r="10" s="255" customFormat="1" ht="15" customHeight="1" spans="1:7">
      <c r="A10" s="282"/>
      <c r="B10" s="286" t="s">
        <v>893</v>
      </c>
      <c r="C10" s="286" t="s">
        <v>99</v>
      </c>
      <c r="D10" s="290"/>
      <c r="E10" s="288">
        <f>F10-6</f>
        <v>44449</v>
      </c>
      <c r="F10" s="289">
        <f>F9+7</f>
        <v>44455</v>
      </c>
      <c r="G10" s="289">
        <f>F10+40</f>
        <v>44495</v>
      </c>
    </row>
    <row r="11" s="255" customFormat="1" ht="15" customHeight="1" spans="1:7">
      <c r="A11" s="282"/>
      <c r="B11" s="286" t="s">
        <v>827</v>
      </c>
      <c r="C11" s="291" t="s">
        <v>16</v>
      </c>
      <c r="D11" s="290"/>
      <c r="E11" s="288">
        <f>F11-6</f>
        <v>44456</v>
      </c>
      <c r="F11" s="289">
        <f>F10+7</f>
        <v>44462</v>
      </c>
      <c r="G11" s="289">
        <f>F11+40</f>
        <v>44502</v>
      </c>
    </row>
    <row r="12" s="255" customFormat="1" ht="15" customHeight="1" spans="1:7">
      <c r="A12" s="282"/>
      <c r="B12" s="286" t="s">
        <v>1825</v>
      </c>
      <c r="C12" s="291" t="s">
        <v>16</v>
      </c>
      <c r="D12" s="292"/>
      <c r="E12" s="288">
        <f>F12-6</f>
        <v>44463</v>
      </c>
      <c r="F12" s="289">
        <f>F11+7</f>
        <v>44469</v>
      </c>
      <c r="G12" s="289">
        <f>F12+40</f>
        <v>44509</v>
      </c>
    </row>
    <row r="13" s="256" customFormat="1" ht="15" customHeight="1" spans="1:7">
      <c r="A13" s="282" t="s">
        <v>1826</v>
      </c>
      <c r="B13" s="282"/>
      <c r="C13" s="293"/>
      <c r="D13" s="293"/>
      <c r="E13" s="294"/>
      <c r="F13" s="295"/>
      <c r="G13" s="295"/>
    </row>
    <row r="14" s="255" customFormat="1" ht="15" customHeight="1" spans="1:7">
      <c r="A14" s="282"/>
      <c r="B14" s="283" t="s">
        <v>5</v>
      </c>
      <c r="C14" s="284" t="s">
        <v>6</v>
      </c>
      <c r="D14" s="284" t="s">
        <v>1821</v>
      </c>
      <c r="E14" s="284" t="s">
        <v>1822</v>
      </c>
      <c r="F14" s="285" t="s">
        <v>1823</v>
      </c>
      <c r="G14" s="284" t="s">
        <v>1827</v>
      </c>
    </row>
    <row r="15" s="255" customFormat="1" ht="15" customHeight="1" spans="1:7">
      <c r="A15" s="282"/>
      <c r="B15" s="283"/>
      <c r="C15" s="284"/>
      <c r="D15" s="284"/>
      <c r="E15" s="284" t="s">
        <v>1824</v>
      </c>
      <c r="F15" s="285" t="s">
        <v>10</v>
      </c>
      <c r="G15" s="284" t="s">
        <v>11</v>
      </c>
    </row>
    <row r="16" s="255" customFormat="1" ht="15" customHeight="1" spans="1:7">
      <c r="A16" s="282"/>
      <c r="B16" s="286" t="s">
        <v>17</v>
      </c>
      <c r="C16" s="286" t="s">
        <v>13</v>
      </c>
      <c r="D16" s="296" t="s">
        <v>1509</v>
      </c>
      <c r="E16" s="297">
        <f>F16-6</f>
        <v>44435</v>
      </c>
      <c r="F16" s="289">
        <v>44441</v>
      </c>
      <c r="G16" s="298">
        <f>F16+45</f>
        <v>44486</v>
      </c>
    </row>
    <row r="17" s="255" customFormat="1" ht="15" customHeight="1" spans="1:7">
      <c r="A17" s="282"/>
      <c r="B17" s="286" t="s">
        <v>18</v>
      </c>
      <c r="C17" s="286" t="s">
        <v>13</v>
      </c>
      <c r="D17" s="296"/>
      <c r="E17" s="297">
        <f>F17-6</f>
        <v>44442</v>
      </c>
      <c r="F17" s="298">
        <f>F16+7</f>
        <v>44448</v>
      </c>
      <c r="G17" s="298">
        <f>F17+45</f>
        <v>44493</v>
      </c>
    </row>
    <row r="18" s="255" customFormat="1" ht="15" customHeight="1" spans="1:7">
      <c r="A18" s="282"/>
      <c r="B18" s="286" t="s">
        <v>893</v>
      </c>
      <c r="C18" s="286" t="s">
        <v>99</v>
      </c>
      <c r="D18" s="296"/>
      <c r="E18" s="297">
        <f>F18-6</f>
        <v>44449</v>
      </c>
      <c r="F18" s="298">
        <f>F17+7</f>
        <v>44455</v>
      </c>
      <c r="G18" s="298">
        <f>F18+45</f>
        <v>44500</v>
      </c>
    </row>
    <row r="19" s="257" customFormat="1" ht="15" customHeight="1" spans="1:7">
      <c r="A19" s="282"/>
      <c r="B19" s="286" t="s">
        <v>827</v>
      </c>
      <c r="C19" s="291" t="s">
        <v>16</v>
      </c>
      <c r="D19" s="296"/>
      <c r="E19" s="297">
        <f>F19-6</f>
        <v>44456</v>
      </c>
      <c r="F19" s="298">
        <f>F18+7</f>
        <v>44462</v>
      </c>
      <c r="G19" s="298">
        <f>F19+45</f>
        <v>44507</v>
      </c>
    </row>
    <row r="20" s="257" customFormat="1" ht="15" customHeight="1" spans="1:7">
      <c r="A20" s="282"/>
      <c r="B20" s="286" t="s">
        <v>1825</v>
      </c>
      <c r="C20" s="291" t="s">
        <v>16</v>
      </c>
      <c r="D20" s="296"/>
      <c r="E20" s="297">
        <f>F20-6</f>
        <v>44463</v>
      </c>
      <c r="F20" s="298">
        <f>F19+7</f>
        <v>44469</v>
      </c>
      <c r="G20" s="298">
        <f>F20+45</f>
        <v>44514</v>
      </c>
    </row>
    <row r="21" s="255" customFormat="1" ht="15" hidden="1" customHeight="1" spans="1:7">
      <c r="A21" s="282"/>
      <c r="B21" s="299" t="s">
        <v>5</v>
      </c>
      <c r="C21" s="300" t="s">
        <v>6</v>
      </c>
      <c r="D21" s="300" t="s">
        <v>1821</v>
      </c>
      <c r="E21" s="300" t="s">
        <v>1822</v>
      </c>
      <c r="F21" s="301" t="s">
        <v>1823</v>
      </c>
      <c r="G21" s="300" t="s">
        <v>1826</v>
      </c>
    </row>
    <row r="22" s="255" customFormat="1" ht="15" hidden="1" customHeight="1" spans="1:7">
      <c r="A22" s="282"/>
      <c r="B22" s="302"/>
      <c r="C22" s="284"/>
      <c r="D22" s="284"/>
      <c r="E22" s="284" t="s">
        <v>1824</v>
      </c>
      <c r="F22" s="285" t="s">
        <v>10</v>
      </c>
      <c r="G22" s="284" t="s">
        <v>11</v>
      </c>
    </row>
    <row r="23" s="255" customFormat="1" ht="15" hidden="1" customHeight="1" spans="1:7">
      <c r="A23" s="282"/>
      <c r="B23" s="286" t="s">
        <v>893</v>
      </c>
      <c r="C23" s="286" t="s">
        <v>99</v>
      </c>
      <c r="D23" s="296" t="s">
        <v>1573</v>
      </c>
      <c r="E23" s="297">
        <f>F23-5</f>
        <v>43950</v>
      </c>
      <c r="F23" s="289">
        <v>43955</v>
      </c>
      <c r="G23" s="298">
        <f>F23+35</f>
        <v>43990</v>
      </c>
    </row>
    <row r="24" s="255" customFormat="1" ht="15" hidden="1" customHeight="1" spans="1:7">
      <c r="A24" s="282"/>
      <c r="B24" s="286" t="s">
        <v>1828</v>
      </c>
      <c r="C24" s="286" t="s">
        <v>575</v>
      </c>
      <c r="D24" s="296"/>
      <c r="E24" s="297">
        <f>F24-5</f>
        <v>43957</v>
      </c>
      <c r="F24" s="298">
        <f>F23+7</f>
        <v>43962</v>
      </c>
      <c r="G24" s="298">
        <f>F24+35</f>
        <v>43997</v>
      </c>
    </row>
    <row r="25" s="255" customFormat="1" ht="15" hidden="1" customHeight="1" spans="1:7">
      <c r="A25" s="282"/>
      <c r="B25" s="286" t="s">
        <v>893</v>
      </c>
      <c r="C25" s="286" t="s">
        <v>99</v>
      </c>
      <c r="D25" s="296"/>
      <c r="E25" s="297">
        <f>F25-5</f>
        <v>43964</v>
      </c>
      <c r="F25" s="298">
        <f>F24+7</f>
        <v>43969</v>
      </c>
      <c r="G25" s="298">
        <f>F25+35</f>
        <v>44004</v>
      </c>
    </row>
    <row r="26" s="258" customFormat="1" ht="15" hidden="1" customHeight="1" spans="1:7">
      <c r="A26" s="282"/>
      <c r="B26" s="286" t="s">
        <v>1829</v>
      </c>
      <c r="C26" s="291" t="s">
        <v>575</v>
      </c>
      <c r="D26" s="296"/>
      <c r="E26" s="297">
        <f>F26-5</f>
        <v>43971</v>
      </c>
      <c r="F26" s="298">
        <f>F25+7</f>
        <v>43976</v>
      </c>
      <c r="G26" s="298">
        <f>F26+35</f>
        <v>44011</v>
      </c>
    </row>
    <row r="27" s="259" customFormat="1" ht="15" customHeight="1" spans="1:7">
      <c r="A27" s="282" t="s">
        <v>134</v>
      </c>
      <c r="B27" s="282"/>
      <c r="C27" s="293"/>
      <c r="D27" s="294"/>
      <c r="E27" s="294"/>
      <c r="F27" s="295"/>
      <c r="G27" s="295"/>
    </row>
    <row r="28" s="255" customFormat="1" ht="15" customHeight="1" spans="1:7">
      <c r="A28" s="282"/>
      <c r="B28" s="283" t="s">
        <v>5</v>
      </c>
      <c r="C28" s="303" t="s">
        <v>6</v>
      </c>
      <c r="D28" s="303" t="s">
        <v>1821</v>
      </c>
      <c r="E28" s="284" t="s">
        <v>1822</v>
      </c>
      <c r="F28" s="285" t="s">
        <v>1823</v>
      </c>
      <c r="G28" s="303" t="s">
        <v>134</v>
      </c>
    </row>
    <row r="29" s="255" customFormat="1" ht="15" customHeight="1" spans="1:7">
      <c r="A29" s="282"/>
      <c r="B29" s="283"/>
      <c r="C29" s="300"/>
      <c r="D29" s="300"/>
      <c r="E29" s="284" t="s">
        <v>1824</v>
      </c>
      <c r="F29" s="304" t="s">
        <v>10</v>
      </c>
      <c r="G29" s="284" t="s">
        <v>11</v>
      </c>
    </row>
    <row r="30" s="255" customFormat="1" ht="15" customHeight="1" spans="1:7">
      <c r="A30" s="282"/>
      <c r="B30" s="286" t="s">
        <v>17</v>
      </c>
      <c r="C30" s="286" t="s">
        <v>13</v>
      </c>
      <c r="D30" s="296" t="s">
        <v>1830</v>
      </c>
      <c r="E30" s="297">
        <f>F30-6</f>
        <v>44435</v>
      </c>
      <c r="F30" s="289">
        <v>44441</v>
      </c>
      <c r="G30" s="298">
        <f>F30+42</f>
        <v>44483</v>
      </c>
    </row>
    <row r="31" s="255" customFormat="1" ht="15" customHeight="1" spans="1:7">
      <c r="A31" s="282"/>
      <c r="B31" s="286" t="s">
        <v>18</v>
      </c>
      <c r="C31" s="286" t="s">
        <v>13</v>
      </c>
      <c r="D31" s="296"/>
      <c r="E31" s="297">
        <f>F31-6</f>
        <v>44442</v>
      </c>
      <c r="F31" s="298">
        <f>F30+7</f>
        <v>44448</v>
      </c>
      <c r="G31" s="298">
        <f>F31+42</f>
        <v>44490</v>
      </c>
    </row>
    <row r="32" s="255" customFormat="1" ht="15" customHeight="1" spans="1:7">
      <c r="A32" s="282"/>
      <c r="B32" s="286" t="s">
        <v>893</v>
      </c>
      <c r="C32" s="286" t="s">
        <v>99</v>
      </c>
      <c r="D32" s="296"/>
      <c r="E32" s="297">
        <f>F32-6</f>
        <v>44449</v>
      </c>
      <c r="F32" s="298">
        <f>F31+7</f>
        <v>44455</v>
      </c>
      <c r="G32" s="298">
        <f>F32+42</f>
        <v>44497</v>
      </c>
    </row>
    <row r="33" s="255" customFormat="1" ht="15.95" customHeight="1" spans="1:7">
      <c r="A33" s="282"/>
      <c r="B33" s="286" t="s">
        <v>827</v>
      </c>
      <c r="C33" s="291" t="s">
        <v>16</v>
      </c>
      <c r="D33" s="296"/>
      <c r="E33" s="297">
        <f>F33-6</f>
        <v>44456</v>
      </c>
      <c r="F33" s="298">
        <f>F32+7</f>
        <v>44462</v>
      </c>
      <c r="G33" s="298">
        <f>F33+42</f>
        <v>44504</v>
      </c>
    </row>
    <row r="34" s="255" customFormat="1" ht="15" customHeight="1" spans="1:7">
      <c r="A34" s="282"/>
      <c r="B34" s="286" t="s">
        <v>1825</v>
      </c>
      <c r="C34" s="291" t="s">
        <v>16</v>
      </c>
      <c r="D34" s="296"/>
      <c r="E34" s="297">
        <f>F34-6</f>
        <v>44463</v>
      </c>
      <c r="F34" s="298">
        <f>F33+7</f>
        <v>44469</v>
      </c>
      <c r="G34" s="298">
        <f>F34+42</f>
        <v>44511</v>
      </c>
    </row>
    <row r="35" s="256" customFormat="1" ht="15" customHeight="1" spans="1:7">
      <c r="A35" s="282" t="s">
        <v>79</v>
      </c>
      <c r="B35" s="282"/>
      <c r="C35" s="293"/>
      <c r="D35" s="294"/>
      <c r="E35" s="294"/>
      <c r="F35" s="295"/>
      <c r="G35" s="295"/>
    </row>
    <row r="36" s="255" customFormat="1" ht="15" customHeight="1" spans="1:7">
      <c r="A36" s="282"/>
      <c r="B36" s="283" t="s">
        <v>5</v>
      </c>
      <c r="C36" s="303" t="s">
        <v>6</v>
      </c>
      <c r="D36" s="303" t="s">
        <v>1821</v>
      </c>
      <c r="E36" s="284" t="s">
        <v>1822</v>
      </c>
      <c r="F36" s="285" t="s">
        <v>1823</v>
      </c>
      <c r="G36" s="303" t="s">
        <v>79</v>
      </c>
    </row>
    <row r="37" s="255" customFormat="1" ht="15" customHeight="1" spans="1:7">
      <c r="A37" s="282"/>
      <c r="B37" s="283"/>
      <c r="C37" s="300"/>
      <c r="D37" s="305"/>
      <c r="E37" s="284" t="s">
        <v>1824</v>
      </c>
      <c r="F37" s="304" t="s">
        <v>10</v>
      </c>
      <c r="G37" s="284" t="s">
        <v>11</v>
      </c>
    </row>
    <row r="38" s="255" customFormat="1" ht="15" customHeight="1" spans="1:7">
      <c r="A38" s="282"/>
      <c r="B38" s="286" t="s">
        <v>17</v>
      </c>
      <c r="C38" s="286" t="s">
        <v>13</v>
      </c>
      <c r="D38" s="287" t="s">
        <v>1509</v>
      </c>
      <c r="E38" s="297">
        <f>F38-6</f>
        <v>44435</v>
      </c>
      <c r="F38" s="289">
        <v>44441</v>
      </c>
      <c r="G38" s="298">
        <f>F38+41</f>
        <v>44482</v>
      </c>
    </row>
    <row r="39" s="255" customFormat="1" ht="14.25" customHeight="1" spans="1:7">
      <c r="A39" s="282"/>
      <c r="B39" s="286" t="s">
        <v>18</v>
      </c>
      <c r="C39" s="286" t="s">
        <v>13</v>
      </c>
      <c r="D39" s="290"/>
      <c r="E39" s="297">
        <f>F39-6</f>
        <v>44442</v>
      </c>
      <c r="F39" s="298">
        <f>F38+7</f>
        <v>44448</v>
      </c>
      <c r="G39" s="298">
        <f>F39+41</f>
        <v>44489</v>
      </c>
    </row>
    <row r="40" s="255" customFormat="1" ht="15" customHeight="1" spans="1:7">
      <c r="A40" s="282"/>
      <c r="B40" s="286" t="s">
        <v>893</v>
      </c>
      <c r="C40" s="286" t="s">
        <v>99</v>
      </c>
      <c r="D40" s="290"/>
      <c r="E40" s="297">
        <f>F40-6</f>
        <v>44449</v>
      </c>
      <c r="F40" s="298">
        <f>F39+7</f>
        <v>44455</v>
      </c>
      <c r="G40" s="298">
        <f>F40+41</f>
        <v>44496</v>
      </c>
    </row>
    <row r="41" s="255" customFormat="1" ht="15" customHeight="1" spans="1:7">
      <c r="A41" s="282"/>
      <c r="B41" s="286" t="s">
        <v>827</v>
      </c>
      <c r="C41" s="291" t="s">
        <v>16</v>
      </c>
      <c r="D41" s="290"/>
      <c r="E41" s="297">
        <f>F41-6</f>
        <v>44456</v>
      </c>
      <c r="F41" s="298">
        <f>F40+7</f>
        <v>44462</v>
      </c>
      <c r="G41" s="298">
        <f>F41+41</f>
        <v>44503</v>
      </c>
    </row>
    <row r="42" s="255" customFormat="1" ht="15" customHeight="1" spans="1:7">
      <c r="A42" s="282"/>
      <c r="B42" s="286" t="s">
        <v>1825</v>
      </c>
      <c r="C42" s="291" t="s">
        <v>16</v>
      </c>
      <c r="D42" s="292"/>
      <c r="E42" s="297">
        <f>F42-6</f>
        <v>44463</v>
      </c>
      <c r="F42" s="298">
        <f>F41+7</f>
        <v>44469</v>
      </c>
      <c r="G42" s="298">
        <f>F42+41</f>
        <v>44510</v>
      </c>
    </row>
    <row r="43" s="256" customFormat="1" ht="14.1" customHeight="1" spans="1:7">
      <c r="A43" s="282" t="s">
        <v>132</v>
      </c>
      <c r="B43" s="282"/>
      <c r="C43" s="293"/>
      <c r="D43" s="293"/>
      <c r="E43" s="294"/>
      <c r="F43" s="295"/>
      <c r="G43" s="295"/>
    </row>
    <row r="44" s="255" customFormat="1" ht="15" customHeight="1" spans="1:7">
      <c r="A44" s="282"/>
      <c r="B44" s="283" t="s">
        <v>5</v>
      </c>
      <c r="C44" s="284" t="s">
        <v>6</v>
      </c>
      <c r="D44" s="284" t="s">
        <v>1821</v>
      </c>
      <c r="E44" s="284" t="s">
        <v>1822</v>
      </c>
      <c r="F44" s="285" t="s">
        <v>1823</v>
      </c>
      <c r="G44" s="284" t="s">
        <v>132</v>
      </c>
    </row>
    <row r="45" s="255" customFormat="1" ht="15" customHeight="1" spans="1:7">
      <c r="A45" s="282"/>
      <c r="B45" s="283"/>
      <c r="C45" s="284"/>
      <c r="D45" s="284"/>
      <c r="E45" s="284" t="s">
        <v>1824</v>
      </c>
      <c r="F45" s="285" t="s">
        <v>10</v>
      </c>
      <c r="G45" s="284" t="s">
        <v>11</v>
      </c>
    </row>
    <row r="46" s="255" customFormat="1" ht="15" customHeight="1" spans="1:7">
      <c r="A46" s="282"/>
      <c r="B46" s="286" t="s">
        <v>17</v>
      </c>
      <c r="C46" s="286" t="s">
        <v>13</v>
      </c>
      <c r="D46" s="287" t="s">
        <v>1641</v>
      </c>
      <c r="E46" s="297">
        <f>F46-6</f>
        <v>44435</v>
      </c>
      <c r="F46" s="289">
        <v>44441</v>
      </c>
      <c r="G46" s="298">
        <f>F46+42</f>
        <v>44483</v>
      </c>
    </row>
    <row r="47" s="255" customFormat="1" ht="15" customHeight="1" spans="1:7">
      <c r="A47" s="282"/>
      <c r="B47" s="286" t="s">
        <v>18</v>
      </c>
      <c r="C47" s="286" t="s">
        <v>13</v>
      </c>
      <c r="D47" s="290"/>
      <c r="E47" s="297">
        <f>F47-6</f>
        <v>44442</v>
      </c>
      <c r="F47" s="298">
        <f>F46+7</f>
        <v>44448</v>
      </c>
      <c r="G47" s="298">
        <f>F47+42</f>
        <v>44490</v>
      </c>
    </row>
    <row r="48" s="255" customFormat="1" ht="15" customHeight="1" spans="1:7">
      <c r="A48" s="282"/>
      <c r="B48" s="286" t="s">
        <v>893</v>
      </c>
      <c r="C48" s="286" t="s">
        <v>99</v>
      </c>
      <c r="D48" s="290"/>
      <c r="E48" s="297">
        <f>F48-6</f>
        <v>44449</v>
      </c>
      <c r="F48" s="298">
        <f>F47+7</f>
        <v>44455</v>
      </c>
      <c r="G48" s="298">
        <f>F48+42</f>
        <v>44497</v>
      </c>
    </row>
    <row r="49" s="258" customFormat="1" ht="15" customHeight="1" spans="1:56">
      <c r="A49" s="282"/>
      <c r="B49" s="286" t="s">
        <v>827</v>
      </c>
      <c r="C49" s="291" t="s">
        <v>16</v>
      </c>
      <c r="D49" s="290"/>
      <c r="E49" s="297">
        <f>F49-6</f>
        <v>44456</v>
      </c>
      <c r="F49" s="298">
        <f>F48+7</f>
        <v>44462</v>
      </c>
      <c r="G49" s="298">
        <f>F49+42</f>
        <v>44504</v>
      </c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  <c r="V49" s="255"/>
      <c r="W49" s="255"/>
      <c r="X49" s="255"/>
      <c r="Y49" s="255"/>
      <c r="Z49" s="255"/>
      <c r="AA49" s="255"/>
      <c r="AB49" s="255"/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  <c r="BA49" s="255"/>
      <c r="BB49" s="255"/>
      <c r="BC49" s="255"/>
      <c r="BD49" s="255"/>
    </row>
    <row r="50" s="257" customFormat="1" ht="15" customHeight="1" spans="1:10">
      <c r="A50" s="282"/>
      <c r="B50" s="286" t="s">
        <v>1825</v>
      </c>
      <c r="C50" s="291" t="s">
        <v>16</v>
      </c>
      <c r="D50" s="292"/>
      <c r="E50" s="297">
        <f>F50-6</f>
        <v>44463</v>
      </c>
      <c r="F50" s="298">
        <f>F49+7</f>
        <v>44469</v>
      </c>
      <c r="G50" s="298">
        <f>F50+42</f>
        <v>44511</v>
      </c>
      <c r="H50" s="255"/>
      <c r="J50" s="255"/>
    </row>
    <row r="51" s="256" customFormat="1" ht="15" customHeight="1" spans="1:10">
      <c r="A51" s="282" t="s">
        <v>4</v>
      </c>
      <c r="B51" s="282"/>
      <c r="C51" s="294"/>
      <c r="D51" s="295"/>
      <c r="E51" s="295"/>
      <c r="F51" s="295"/>
      <c r="G51" s="306"/>
      <c r="J51" s="255"/>
    </row>
    <row r="52" s="255" customFormat="1" ht="15" customHeight="1" spans="1:7">
      <c r="A52" s="307"/>
      <c r="B52" s="283" t="s">
        <v>5</v>
      </c>
      <c r="C52" s="284" t="s">
        <v>6</v>
      </c>
      <c r="D52" s="284" t="s">
        <v>1821</v>
      </c>
      <c r="E52" s="284" t="s">
        <v>1822</v>
      </c>
      <c r="F52" s="285" t="s">
        <v>1823</v>
      </c>
      <c r="G52" s="284" t="s">
        <v>4</v>
      </c>
    </row>
    <row r="53" s="255" customFormat="1" ht="15" customHeight="1" spans="1:7">
      <c r="A53" s="307"/>
      <c r="B53" s="283"/>
      <c r="C53" s="284"/>
      <c r="D53" s="284"/>
      <c r="E53" s="284" t="s">
        <v>1824</v>
      </c>
      <c r="F53" s="285" t="s">
        <v>10</v>
      </c>
      <c r="G53" s="284" t="s">
        <v>11</v>
      </c>
    </row>
    <row r="54" s="255" customFormat="1" ht="15" customHeight="1" spans="1:7">
      <c r="A54" s="282"/>
      <c r="B54" s="286" t="s">
        <v>17</v>
      </c>
      <c r="C54" s="286" t="s">
        <v>13</v>
      </c>
      <c r="D54" s="287" t="s">
        <v>1641</v>
      </c>
      <c r="E54" s="297">
        <f>F54-6</f>
        <v>44435</v>
      </c>
      <c r="F54" s="289">
        <v>44441</v>
      </c>
      <c r="G54" s="298">
        <f>F54+37</f>
        <v>44478</v>
      </c>
    </row>
    <row r="55" s="255" customFormat="1" ht="15" customHeight="1" spans="1:7">
      <c r="A55" s="282"/>
      <c r="B55" s="286" t="s">
        <v>18</v>
      </c>
      <c r="C55" s="286" t="s">
        <v>13</v>
      </c>
      <c r="D55" s="290"/>
      <c r="E55" s="297">
        <f>F55-6</f>
        <v>44442</v>
      </c>
      <c r="F55" s="298">
        <f>F54+7</f>
        <v>44448</v>
      </c>
      <c r="G55" s="298">
        <f>F55+37</f>
        <v>44485</v>
      </c>
    </row>
    <row r="56" s="255" customFormat="1" ht="15" customHeight="1" spans="1:7">
      <c r="A56" s="282"/>
      <c r="B56" s="286" t="s">
        <v>893</v>
      </c>
      <c r="C56" s="286" t="s">
        <v>99</v>
      </c>
      <c r="D56" s="290"/>
      <c r="E56" s="297">
        <f>F56-6</f>
        <v>44449</v>
      </c>
      <c r="F56" s="298">
        <f>F55+7</f>
        <v>44455</v>
      </c>
      <c r="G56" s="298">
        <f>F56+37</f>
        <v>44492</v>
      </c>
    </row>
    <row r="57" s="255" customFormat="1" ht="14.25" customHeight="1" spans="1:7">
      <c r="A57" s="282"/>
      <c r="B57" s="286" t="s">
        <v>827</v>
      </c>
      <c r="C57" s="291" t="s">
        <v>16</v>
      </c>
      <c r="D57" s="290"/>
      <c r="E57" s="297">
        <f>F57-6</f>
        <v>44456</v>
      </c>
      <c r="F57" s="298">
        <f>F56+7</f>
        <v>44462</v>
      </c>
      <c r="G57" s="298">
        <f>F57+37</f>
        <v>44499</v>
      </c>
    </row>
    <row r="58" s="255" customFormat="1" ht="14.25" customHeight="1" spans="1:7">
      <c r="A58" s="282"/>
      <c r="B58" s="286" t="s">
        <v>1825</v>
      </c>
      <c r="C58" s="291" t="s">
        <v>16</v>
      </c>
      <c r="D58" s="292"/>
      <c r="E58" s="297">
        <f>F58-6</f>
        <v>44463</v>
      </c>
      <c r="F58" s="298">
        <f>F57+7</f>
        <v>44469</v>
      </c>
      <c r="G58" s="298">
        <f>F58+37</f>
        <v>44506</v>
      </c>
    </row>
    <row r="59" s="256" customFormat="1" ht="15" spans="1:7">
      <c r="A59" s="282" t="s">
        <v>1831</v>
      </c>
      <c r="B59" s="282"/>
      <c r="C59" s="293"/>
      <c r="D59" s="294"/>
      <c r="E59" s="294"/>
      <c r="F59" s="295"/>
      <c r="G59" s="295"/>
    </row>
    <row r="60" s="255" customFormat="1" ht="15" hidden="1" customHeight="1" spans="1:7">
      <c r="A60" s="307"/>
      <c r="B60" s="308" t="s">
        <v>5</v>
      </c>
      <c r="C60" s="284" t="s">
        <v>6</v>
      </c>
      <c r="D60" s="284" t="s">
        <v>1821</v>
      </c>
      <c r="E60" s="284" t="s">
        <v>1822</v>
      </c>
      <c r="F60" s="285" t="s">
        <v>1823</v>
      </c>
      <c r="G60" s="284" t="s">
        <v>57</v>
      </c>
    </row>
    <row r="61" s="255" customFormat="1" ht="15" hidden="1" customHeight="1" spans="1:7">
      <c r="A61" s="307"/>
      <c r="B61" s="308"/>
      <c r="C61" s="284"/>
      <c r="D61" s="284"/>
      <c r="E61" s="284" t="s">
        <v>1824</v>
      </c>
      <c r="F61" s="285" t="s">
        <v>10</v>
      </c>
      <c r="G61" s="284" t="s">
        <v>11</v>
      </c>
    </row>
    <row r="62" s="255" customFormat="1" ht="15" hidden="1" customHeight="1" spans="1:7">
      <c r="A62" s="282"/>
      <c r="B62" s="286" t="s">
        <v>1832</v>
      </c>
      <c r="C62" s="286" t="s">
        <v>179</v>
      </c>
      <c r="D62" s="287" t="s">
        <v>1833</v>
      </c>
      <c r="E62" s="297">
        <f>F62-5</f>
        <v>43554</v>
      </c>
      <c r="F62" s="289">
        <v>43559</v>
      </c>
      <c r="G62" s="298">
        <f>F62+33</f>
        <v>43592</v>
      </c>
    </row>
    <row r="63" s="255" customFormat="1" ht="15" hidden="1" customHeight="1" spans="1:7">
      <c r="A63" s="282"/>
      <c r="B63" s="286" t="s">
        <v>1834</v>
      </c>
      <c r="C63" s="286" t="s">
        <v>864</v>
      </c>
      <c r="D63" s="290"/>
      <c r="E63" s="297">
        <f>F63-5</f>
        <v>43561</v>
      </c>
      <c r="F63" s="298">
        <f>F62+7</f>
        <v>43566</v>
      </c>
      <c r="G63" s="298">
        <f>F63+33</f>
        <v>43599</v>
      </c>
    </row>
    <row r="64" s="255" customFormat="1" ht="15" hidden="1" customHeight="1" spans="1:7">
      <c r="A64" s="282"/>
      <c r="B64" s="309" t="s">
        <v>1835</v>
      </c>
      <c r="C64" s="286" t="s">
        <v>179</v>
      </c>
      <c r="D64" s="290"/>
      <c r="E64" s="297">
        <f>F64-5</f>
        <v>43568</v>
      </c>
      <c r="F64" s="298">
        <f>F63+7</f>
        <v>43573</v>
      </c>
      <c r="G64" s="298">
        <f>F64+33</f>
        <v>43606</v>
      </c>
    </row>
    <row r="65" s="255" customFormat="1" ht="14.25" hidden="1" customHeight="1" spans="1:7">
      <c r="A65" s="282"/>
      <c r="B65" s="286" t="s">
        <v>12</v>
      </c>
      <c r="C65" s="291" t="s">
        <v>95</v>
      </c>
      <c r="D65" s="290"/>
      <c r="E65" s="297">
        <f>F65-5</f>
        <v>43575</v>
      </c>
      <c r="F65" s="298">
        <f>F64+7</f>
        <v>43580</v>
      </c>
      <c r="G65" s="298">
        <f>F65+33</f>
        <v>43613</v>
      </c>
    </row>
    <row r="66" s="255" customFormat="1" ht="14.25" hidden="1" customHeight="1" spans="1:7">
      <c r="A66" s="282"/>
      <c r="B66" s="286" t="s">
        <v>15</v>
      </c>
      <c r="C66" s="291" t="s">
        <v>905</v>
      </c>
      <c r="D66" s="292"/>
      <c r="E66" s="297">
        <f>F66-5</f>
        <v>43582</v>
      </c>
      <c r="F66" s="298">
        <f>F65+7</f>
        <v>43587</v>
      </c>
      <c r="G66" s="298">
        <f>F66+33</f>
        <v>43620</v>
      </c>
    </row>
    <row r="67" s="255" customFormat="1" ht="15" hidden="1" customHeight="1" spans="1:7">
      <c r="A67" s="307"/>
      <c r="B67" s="310" t="s">
        <v>5</v>
      </c>
      <c r="C67" s="284" t="s">
        <v>6</v>
      </c>
      <c r="D67" s="284" t="s">
        <v>1821</v>
      </c>
      <c r="E67" s="284" t="s">
        <v>1822</v>
      </c>
      <c r="F67" s="285" t="s">
        <v>1823</v>
      </c>
      <c r="G67" s="284" t="s">
        <v>57</v>
      </c>
    </row>
    <row r="68" s="255" customFormat="1" ht="15" hidden="1" customHeight="1" spans="1:7">
      <c r="A68" s="307"/>
      <c r="B68" s="310"/>
      <c r="C68" s="284"/>
      <c r="D68" s="284"/>
      <c r="E68" s="284" t="s">
        <v>1824</v>
      </c>
      <c r="F68" s="285" t="s">
        <v>10</v>
      </c>
      <c r="G68" s="284" t="s">
        <v>11</v>
      </c>
    </row>
    <row r="69" s="255" customFormat="1" ht="15" hidden="1" customHeight="1" spans="1:7">
      <c r="A69" s="282"/>
      <c r="B69" s="286"/>
      <c r="C69" s="286"/>
      <c r="D69" s="287" t="s">
        <v>1836</v>
      </c>
      <c r="E69" s="297">
        <f>F69-5</f>
        <v>44256</v>
      </c>
      <c r="F69" s="289">
        <v>44261</v>
      </c>
      <c r="G69" s="298">
        <f>F69+35</f>
        <v>44296</v>
      </c>
    </row>
    <row r="70" s="255" customFormat="1" ht="15" hidden="1" customHeight="1" spans="1:7">
      <c r="A70" s="282"/>
      <c r="B70" s="286"/>
      <c r="C70" s="286"/>
      <c r="D70" s="290"/>
      <c r="E70" s="297">
        <f>F70-5</f>
        <v>44263</v>
      </c>
      <c r="F70" s="298">
        <f>F69+7</f>
        <v>44268</v>
      </c>
      <c r="G70" s="298">
        <f>F70+35</f>
        <v>44303</v>
      </c>
    </row>
    <row r="71" s="255" customFormat="1" ht="15" hidden="1" customHeight="1" spans="1:7">
      <c r="A71" s="282"/>
      <c r="B71" s="286"/>
      <c r="C71" s="286"/>
      <c r="D71" s="290"/>
      <c r="E71" s="297">
        <f>F71-5</f>
        <v>44270</v>
      </c>
      <c r="F71" s="298">
        <f>F70+7</f>
        <v>44275</v>
      </c>
      <c r="G71" s="298">
        <f>F71+35</f>
        <v>44310</v>
      </c>
    </row>
    <row r="72" s="255" customFormat="1" ht="14.25" hidden="1" customHeight="1" spans="1:7">
      <c r="A72" s="282"/>
      <c r="B72" s="311"/>
      <c r="C72" s="286"/>
      <c r="D72" s="290"/>
      <c r="E72" s="297">
        <f>F72-5</f>
        <v>44277</v>
      </c>
      <c r="F72" s="298">
        <f>F71+7</f>
        <v>44282</v>
      </c>
      <c r="G72" s="298">
        <f>F72+35</f>
        <v>44317</v>
      </c>
    </row>
    <row r="73" s="255" customFormat="1" ht="14.25" hidden="1" customHeight="1" spans="1:7">
      <c r="A73" s="282"/>
      <c r="B73" s="311"/>
      <c r="C73" s="286"/>
      <c r="D73" s="292"/>
      <c r="E73" s="297">
        <f>F73-5</f>
        <v>44284</v>
      </c>
      <c r="F73" s="298">
        <f>F72+7</f>
        <v>44289</v>
      </c>
      <c r="G73" s="298">
        <f>F73+35</f>
        <v>44324</v>
      </c>
    </row>
    <row r="74" s="255" customFormat="1" ht="15" customHeight="1" spans="1:7">
      <c r="A74" s="307"/>
      <c r="B74" s="283" t="s">
        <v>5</v>
      </c>
      <c r="C74" s="284" t="s">
        <v>6</v>
      </c>
      <c r="D74" s="284" t="s">
        <v>1821</v>
      </c>
      <c r="E74" s="284" t="s">
        <v>1822</v>
      </c>
      <c r="F74" s="285" t="s">
        <v>1823</v>
      </c>
      <c r="G74" s="284" t="s">
        <v>57</v>
      </c>
    </row>
    <row r="75" s="255" customFormat="1" ht="15" customHeight="1" spans="1:7">
      <c r="A75" s="307"/>
      <c r="B75" s="283"/>
      <c r="C75" s="284"/>
      <c r="D75" s="284"/>
      <c r="E75" s="284" t="s">
        <v>1824</v>
      </c>
      <c r="F75" s="285" t="s">
        <v>10</v>
      </c>
      <c r="G75" s="284" t="s">
        <v>11</v>
      </c>
    </row>
    <row r="76" s="255" customFormat="1" ht="15" customHeight="1" spans="1:7">
      <c r="A76" s="282"/>
      <c r="B76" s="311" t="s">
        <v>37</v>
      </c>
      <c r="C76" s="286" t="s">
        <v>1837</v>
      </c>
      <c r="D76" s="287" t="s">
        <v>1641</v>
      </c>
      <c r="E76" s="297">
        <f>F76-5</f>
        <v>44438</v>
      </c>
      <c r="F76" s="289">
        <v>44443</v>
      </c>
      <c r="G76" s="298">
        <f>F76+35</f>
        <v>44478</v>
      </c>
    </row>
    <row r="77" s="255" customFormat="1" ht="15" customHeight="1" spans="1:7">
      <c r="A77" s="282"/>
      <c r="B77" s="286" t="s">
        <v>835</v>
      </c>
      <c r="C77" s="286" t="s">
        <v>1838</v>
      </c>
      <c r="D77" s="290"/>
      <c r="E77" s="297">
        <f>F77-5</f>
        <v>44445</v>
      </c>
      <c r="F77" s="298">
        <f>F76+7</f>
        <v>44450</v>
      </c>
      <c r="G77" s="298">
        <f>F77+35</f>
        <v>44485</v>
      </c>
    </row>
    <row r="78" s="255" customFormat="1" ht="15" customHeight="1" spans="1:7">
      <c r="A78" s="282"/>
      <c r="B78" s="286" t="s">
        <v>41</v>
      </c>
      <c r="C78" s="286" t="s">
        <v>1839</v>
      </c>
      <c r="D78" s="290"/>
      <c r="E78" s="297">
        <f>F78-5</f>
        <v>44452</v>
      </c>
      <c r="F78" s="298">
        <f>F77+7</f>
        <v>44457</v>
      </c>
      <c r="G78" s="298">
        <f>F78+35</f>
        <v>44492</v>
      </c>
    </row>
    <row r="79" s="255" customFormat="1" ht="14.25" customHeight="1" spans="1:7">
      <c r="A79" s="282"/>
      <c r="B79" s="311" t="s">
        <v>838</v>
      </c>
      <c r="C79" s="311" t="s">
        <v>1840</v>
      </c>
      <c r="D79" s="290"/>
      <c r="E79" s="297">
        <f>F79-5</f>
        <v>44459</v>
      </c>
      <c r="F79" s="298">
        <f>F78+7</f>
        <v>44464</v>
      </c>
      <c r="G79" s="298">
        <f>F79+35</f>
        <v>44499</v>
      </c>
    </row>
    <row r="80" s="255" customFormat="1" ht="14.25" customHeight="1" spans="1:7">
      <c r="A80" s="282"/>
      <c r="B80" s="311" t="s">
        <v>1841</v>
      </c>
      <c r="C80" s="286" t="s">
        <v>1842</v>
      </c>
      <c r="D80" s="292"/>
      <c r="E80" s="297">
        <f>F80-5</f>
        <v>44466</v>
      </c>
      <c r="F80" s="298">
        <f>F79+7</f>
        <v>44471</v>
      </c>
      <c r="G80" s="298">
        <f>F80+35</f>
        <v>44506</v>
      </c>
    </row>
    <row r="81" s="256" customFormat="1" ht="15" customHeight="1" spans="1:7">
      <c r="A81" s="282" t="s">
        <v>127</v>
      </c>
      <c r="B81" s="282"/>
      <c r="C81" s="293"/>
      <c r="D81" s="294"/>
      <c r="E81" s="294"/>
      <c r="F81" s="295"/>
      <c r="G81" s="312"/>
    </row>
    <row r="82" s="255" customFormat="1" ht="15" hidden="1" customHeight="1" spans="1:7">
      <c r="A82" s="282"/>
      <c r="B82" s="302" t="s">
        <v>5</v>
      </c>
      <c r="C82" s="303" t="s">
        <v>6</v>
      </c>
      <c r="D82" s="284" t="s">
        <v>1821</v>
      </c>
      <c r="E82" s="284" t="s">
        <v>1822</v>
      </c>
      <c r="F82" s="285" t="s">
        <v>1823</v>
      </c>
      <c r="G82" s="284" t="s">
        <v>1843</v>
      </c>
    </row>
    <row r="83" s="255" customFormat="1" ht="15" hidden="1" customHeight="1" spans="1:7">
      <c r="A83" s="282"/>
      <c r="B83" s="302"/>
      <c r="C83" s="300"/>
      <c r="D83" s="284"/>
      <c r="E83" s="284" t="s">
        <v>1824</v>
      </c>
      <c r="F83" s="285" t="s">
        <v>10</v>
      </c>
      <c r="G83" s="284" t="s">
        <v>11</v>
      </c>
    </row>
    <row r="84" s="255" customFormat="1" ht="15" hidden="1" customHeight="1" spans="1:7">
      <c r="A84" s="282"/>
      <c r="B84" s="286" t="s">
        <v>1844</v>
      </c>
      <c r="C84" s="286" t="s">
        <v>1845</v>
      </c>
      <c r="D84" s="296" t="s">
        <v>1836</v>
      </c>
      <c r="E84" s="313">
        <f>F84-5</f>
        <v>43710</v>
      </c>
      <c r="F84" s="314">
        <v>43715</v>
      </c>
      <c r="G84" s="314">
        <f>F84+48</f>
        <v>43763</v>
      </c>
    </row>
    <row r="85" s="255" customFormat="1" ht="15" hidden="1" customHeight="1" spans="1:7">
      <c r="A85" s="282"/>
      <c r="B85" s="286" t="s">
        <v>1846</v>
      </c>
      <c r="C85" s="286" t="s">
        <v>1847</v>
      </c>
      <c r="D85" s="296"/>
      <c r="E85" s="313">
        <f>F85-5</f>
        <v>43717</v>
      </c>
      <c r="F85" s="314">
        <f>F84+7</f>
        <v>43722</v>
      </c>
      <c r="G85" s="314">
        <f>F85+48</f>
        <v>43770</v>
      </c>
    </row>
    <row r="86" s="255" customFormat="1" ht="15" hidden="1" customHeight="1" spans="1:7">
      <c r="A86" s="282"/>
      <c r="B86" s="286" t="s">
        <v>1848</v>
      </c>
      <c r="C86" s="286" t="s">
        <v>1849</v>
      </c>
      <c r="D86" s="296"/>
      <c r="E86" s="313">
        <f>F86-5</f>
        <v>43724</v>
      </c>
      <c r="F86" s="314">
        <f>F85+7</f>
        <v>43729</v>
      </c>
      <c r="G86" s="314">
        <f>F86+48</f>
        <v>43777</v>
      </c>
    </row>
    <row r="87" s="255" customFormat="1" ht="15" hidden="1" customHeight="1" spans="1:7">
      <c r="A87" s="282"/>
      <c r="B87" s="286" t="s">
        <v>1850</v>
      </c>
      <c r="C87" s="286" t="s">
        <v>1851</v>
      </c>
      <c r="D87" s="296"/>
      <c r="E87" s="313">
        <f>F87-5</f>
        <v>43731</v>
      </c>
      <c r="F87" s="314">
        <f>F86+7</f>
        <v>43736</v>
      </c>
      <c r="G87" s="314">
        <f>F87+48</f>
        <v>43784</v>
      </c>
    </row>
    <row r="88" s="255" customFormat="1" ht="15" hidden="1" customHeight="1" spans="1:7">
      <c r="A88" s="282"/>
      <c r="B88" s="309" t="s">
        <v>99</v>
      </c>
      <c r="C88" s="309" t="s">
        <v>99</v>
      </c>
      <c r="D88" s="296"/>
      <c r="E88" s="313">
        <f>F88-5</f>
        <v>43738</v>
      </c>
      <c r="F88" s="314">
        <f>F87+7</f>
        <v>43743</v>
      </c>
      <c r="G88" s="314">
        <f>F88+48</f>
        <v>43791</v>
      </c>
    </row>
    <row r="89" s="255" customFormat="1" ht="15" hidden="1" customHeight="1" spans="1:7">
      <c r="A89" s="282"/>
      <c r="B89" s="315" t="s">
        <v>5</v>
      </c>
      <c r="C89" s="303" t="s">
        <v>6</v>
      </c>
      <c r="D89" s="284" t="s">
        <v>1821</v>
      </c>
      <c r="E89" s="284" t="s">
        <v>1822</v>
      </c>
      <c r="F89" s="285" t="s">
        <v>1823</v>
      </c>
      <c r="G89" s="284" t="s">
        <v>1843</v>
      </c>
    </row>
    <row r="90" s="255" customFormat="1" ht="15" hidden="1" customHeight="1" spans="1:7">
      <c r="A90" s="282"/>
      <c r="B90" s="316"/>
      <c r="C90" s="300"/>
      <c r="D90" s="284"/>
      <c r="E90" s="284" t="s">
        <v>1824</v>
      </c>
      <c r="F90" s="285" t="s">
        <v>10</v>
      </c>
      <c r="G90" s="284" t="s">
        <v>11</v>
      </c>
    </row>
    <row r="91" s="255" customFormat="1" ht="15" hidden="1" customHeight="1" spans="1:7">
      <c r="A91" s="282"/>
      <c r="B91" s="309" t="s">
        <v>1852</v>
      </c>
      <c r="C91" s="311" t="s">
        <v>1386</v>
      </c>
      <c r="D91" s="296" t="s">
        <v>1573</v>
      </c>
      <c r="E91" s="313">
        <f>F91-5</f>
        <v>43556</v>
      </c>
      <c r="F91" s="314">
        <v>43561</v>
      </c>
      <c r="G91" s="314">
        <f>F91+44</f>
        <v>43605</v>
      </c>
    </row>
    <row r="92" s="255" customFormat="1" ht="15" hidden="1" customHeight="1" spans="1:7">
      <c r="A92" s="282"/>
      <c r="B92" s="309" t="s">
        <v>1853</v>
      </c>
      <c r="C92" s="311" t="s">
        <v>1854</v>
      </c>
      <c r="D92" s="296"/>
      <c r="E92" s="313">
        <f>F92-5</f>
        <v>43563</v>
      </c>
      <c r="F92" s="314">
        <f>F91+7</f>
        <v>43568</v>
      </c>
      <c r="G92" s="314">
        <f>F92+44</f>
        <v>43612</v>
      </c>
    </row>
    <row r="93" s="255" customFormat="1" ht="15" hidden="1" customHeight="1" spans="1:7">
      <c r="A93" s="282"/>
      <c r="B93" s="309" t="s">
        <v>1855</v>
      </c>
      <c r="C93" s="311" t="s">
        <v>1854</v>
      </c>
      <c r="D93" s="296"/>
      <c r="E93" s="313">
        <f>F93-5</f>
        <v>43570</v>
      </c>
      <c r="F93" s="314">
        <f>F92+7</f>
        <v>43575</v>
      </c>
      <c r="G93" s="314">
        <f>F93+44</f>
        <v>43619</v>
      </c>
    </row>
    <row r="94" s="255" customFormat="1" ht="15" hidden="1" customHeight="1" spans="1:7">
      <c r="A94" s="282"/>
      <c r="B94" s="309" t="s">
        <v>1856</v>
      </c>
      <c r="C94" s="317" t="s">
        <v>1854</v>
      </c>
      <c r="D94" s="296"/>
      <c r="E94" s="313">
        <f>F94-5</f>
        <v>43577</v>
      </c>
      <c r="F94" s="314">
        <f>F93+7</f>
        <v>43582</v>
      </c>
      <c r="G94" s="314">
        <f>F94+44</f>
        <v>43626</v>
      </c>
    </row>
    <row r="95" s="255" customFormat="1" ht="15" hidden="1" customHeight="1" spans="1:7">
      <c r="A95" s="282"/>
      <c r="B95" s="309" t="s">
        <v>1857</v>
      </c>
      <c r="C95" s="311" t="s">
        <v>1386</v>
      </c>
      <c r="D95" s="296"/>
      <c r="E95" s="313">
        <f>F95-5</f>
        <v>43584</v>
      </c>
      <c r="F95" s="314">
        <f>F94+7</f>
        <v>43589</v>
      </c>
      <c r="G95" s="314">
        <f>F95+44</f>
        <v>43633</v>
      </c>
    </row>
    <row r="96" s="255" customFormat="1" ht="15" customHeight="1" spans="1:7">
      <c r="A96" s="282"/>
      <c r="B96" s="283" t="s">
        <v>5</v>
      </c>
      <c r="C96" s="303" t="s">
        <v>6</v>
      </c>
      <c r="D96" s="284" t="s">
        <v>1821</v>
      </c>
      <c r="E96" s="284" t="s">
        <v>1822</v>
      </c>
      <c r="F96" s="285" t="s">
        <v>1823</v>
      </c>
      <c r="G96" s="284" t="s">
        <v>1843</v>
      </c>
    </row>
    <row r="97" s="255" customFormat="1" ht="15" customHeight="1" spans="1:7">
      <c r="A97" s="282"/>
      <c r="B97" s="283"/>
      <c r="C97" s="300"/>
      <c r="D97" s="284"/>
      <c r="E97" s="284" t="s">
        <v>1824</v>
      </c>
      <c r="F97" s="285" t="s">
        <v>10</v>
      </c>
      <c r="G97" s="284" t="s">
        <v>11</v>
      </c>
    </row>
    <row r="98" s="255" customFormat="1" ht="15" customHeight="1" spans="1:7">
      <c r="A98" s="282"/>
      <c r="B98" s="318" t="s">
        <v>832</v>
      </c>
      <c r="C98" s="286" t="s">
        <v>1858</v>
      </c>
      <c r="D98" s="296" t="s">
        <v>1653</v>
      </c>
      <c r="E98" s="313">
        <f>F98-7</f>
        <v>44435</v>
      </c>
      <c r="F98" s="314">
        <v>44442</v>
      </c>
      <c r="G98" s="314">
        <f>F98+41</f>
        <v>44483</v>
      </c>
    </row>
    <row r="99" s="255" customFormat="1" ht="15" customHeight="1" spans="1:7">
      <c r="A99" s="282"/>
      <c r="B99" s="318" t="s">
        <v>37</v>
      </c>
      <c r="C99" s="286" t="s">
        <v>1859</v>
      </c>
      <c r="D99" s="296"/>
      <c r="E99" s="313">
        <f>F99-7</f>
        <v>44442</v>
      </c>
      <c r="F99" s="314">
        <f>F98+7</f>
        <v>44449</v>
      </c>
      <c r="G99" s="314">
        <f>F99+41</f>
        <v>44490</v>
      </c>
    </row>
    <row r="100" s="255" customFormat="1" ht="15" customHeight="1" spans="1:7">
      <c r="A100" s="282"/>
      <c r="B100" s="318" t="s">
        <v>835</v>
      </c>
      <c r="C100" s="286" t="s">
        <v>1860</v>
      </c>
      <c r="D100" s="296"/>
      <c r="E100" s="313">
        <f>F100-7</f>
        <v>44449</v>
      </c>
      <c r="F100" s="314">
        <f>F99+7</f>
        <v>44456</v>
      </c>
      <c r="G100" s="314">
        <f>F100+41</f>
        <v>44497</v>
      </c>
    </row>
    <row r="101" s="255" customFormat="1" ht="15" customHeight="1" spans="1:7">
      <c r="A101" s="282"/>
      <c r="B101" s="318" t="s">
        <v>41</v>
      </c>
      <c r="C101" s="286" t="s">
        <v>1861</v>
      </c>
      <c r="D101" s="296"/>
      <c r="E101" s="313">
        <f>F101-7</f>
        <v>44456</v>
      </c>
      <c r="F101" s="314">
        <f>F100+7</f>
        <v>44463</v>
      </c>
      <c r="G101" s="314">
        <f>F101+41</f>
        <v>44504</v>
      </c>
    </row>
    <row r="102" s="255" customFormat="1" ht="15" customHeight="1" spans="1:7">
      <c r="A102" s="282"/>
      <c r="B102" s="318" t="s">
        <v>838</v>
      </c>
      <c r="C102" s="318" t="s">
        <v>1862</v>
      </c>
      <c r="D102" s="296"/>
      <c r="E102" s="313">
        <f>F102-7</f>
        <v>44463</v>
      </c>
      <c r="F102" s="314">
        <f>F101+7</f>
        <v>44470</v>
      </c>
      <c r="G102" s="314">
        <f>F102+41</f>
        <v>44511</v>
      </c>
    </row>
    <row r="103" s="256" customFormat="1" ht="15.95" customHeight="1" spans="1:6">
      <c r="A103" s="282" t="s">
        <v>116</v>
      </c>
      <c r="B103" s="282"/>
      <c r="C103" s="319"/>
      <c r="F103" s="294"/>
    </row>
    <row r="104" s="255" customFormat="1" ht="15" customHeight="1" spans="1:7">
      <c r="A104" s="282"/>
      <c r="B104" s="320" t="s">
        <v>5</v>
      </c>
      <c r="C104" s="303" t="s">
        <v>6</v>
      </c>
      <c r="D104" s="303" t="s">
        <v>1821</v>
      </c>
      <c r="E104" s="284" t="s">
        <v>1822</v>
      </c>
      <c r="F104" s="285" t="s">
        <v>1823</v>
      </c>
      <c r="G104" s="284" t="s">
        <v>116</v>
      </c>
    </row>
    <row r="105" s="255" customFormat="1" ht="15" customHeight="1" spans="1:7">
      <c r="A105" s="282"/>
      <c r="B105" s="321"/>
      <c r="C105" s="300"/>
      <c r="D105" s="300"/>
      <c r="E105" s="284" t="s">
        <v>1824</v>
      </c>
      <c r="F105" s="322" t="s">
        <v>10</v>
      </c>
      <c r="G105" s="303" t="s">
        <v>11</v>
      </c>
    </row>
    <row r="106" s="255" customFormat="1" ht="15" customHeight="1" spans="1:7">
      <c r="A106" s="282"/>
      <c r="B106" s="286" t="s">
        <v>893</v>
      </c>
      <c r="C106" s="286" t="s">
        <v>99</v>
      </c>
      <c r="D106" s="323" t="s">
        <v>1532</v>
      </c>
      <c r="E106" s="324">
        <f>F106-6</f>
        <v>44434</v>
      </c>
      <c r="F106" s="325">
        <v>44440</v>
      </c>
      <c r="G106" s="326">
        <f>F106+33</f>
        <v>44473</v>
      </c>
    </row>
    <row r="107" s="255" customFormat="1" ht="15" customHeight="1" spans="1:7">
      <c r="A107" s="282"/>
      <c r="B107" s="286" t="s">
        <v>893</v>
      </c>
      <c r="C107" s="286" t="s">
        <v>99</v>
      </c>
      <c r="D107" s="323"/>
      <c r="E107" s="324">
        <f>F107-6</f>
        <v>44441</v>
      </c>
      <c r="F107" s="326">
        <f>F106+7</f>
        <v>44447</v>
      </c>
      <c r="G107" s="326">
        <f>F107+33</f>
        <v>44480</v>
      </c>
    </row>
    <row r="108" s="255" customFormat="1" ht="15" customHeight="1" spans="1:7">
      <c r="A108" s="282"/>
      <c r="B108" s="286" t="s">
        <v>893</v>
      </c>
      <c r="C108" s="286" t="s">
        <v>99</v>
      </c>
      <c r="D108" s="323"/>
      <c r="E108" s="324">
        <f>F108-6</f>
        <v>44448</v>
      </c>
      <c r="F108" s="326">
        <f>F107+7</f>
        <v>44454</v>
      </c>
      <c r="G108" s="326">
        <f>F108+33</f>
        <v>44487</v>
      </c>
    </row>
    <row r="109" s="255" customFormat="1" ht="15" customHeight="1" spans="1:7">
      <c r="A109" s="282"/>
      <c r="B109" s="286" t="s">
        <v>893</v>
      </c>
      <c r="C109" s="286" t="s">
        <v>99</v>
      </c>
      <c r="D109" s="323"/>
      <c r="E109" s="324">
        <f>F109-6</f>
        <v>44455</v>
      </c>
      <c r="F109" s="326">
        <f>F108+7</f>
        <v>44461</v>
      </c>
      <c r="G109" s="326">
        <f>F109+33</f>
        <v>44494</v>
      </c>
    </row>
    <row r="110" s="255" customFormat="1" ht="15" customHeight="1" spans="1:7">
      <c r="A110" s="282"/>
      <c r="B110" s="318" t="s">
        <v>1863</v>
      </c>
      <c r="C110" s="286" t="s">
        <v>1864</v>
      </c>
      <c r="D110" s="323"/>
      <c r="E110" s="324">
        <f>F110-6</f>
        <v>44462</v>
      </c>
      <c r="F110" s="326">
        <f>F109+7</f>
        <v>44468</v>
      </c>
      <c r="G110" s="326">
        <f>F110+33</f>
        <v>44501</v>
      </c>
    </row>
    <row r="111" s="256" customFormat="1" ht="15" customHeight="1" spans="1:7">
      <c r="A111" s="282" t="s">
        <v>1865</v>
      </c>
      <c r="B111" s="282"/>
      <c r="C111" s="293"/>
      <c r="D111" s="294"/>
      <c r="E111" s="294"/>
      <c r="F111" s="295"/>
      <c r="G111" s="327"/>
    </row>
    <row r="112" s="255" customFormat="1" ht="15" customHeight="1" spans="1:7">
      <c r="A112" s="282"/>
      <c r="B112" s="328" t="s">
        <v>5</v>
      </c>
      <c r="C112" s="303" t="s">
        <v>6</v>
      </c>
      <c r="D112" s="284" t="s">
        <v>1821</v>
      </c>
      <c r="E112" s="284" t="s">
        <v>1822</v>
      </c>
      <c r="F112" s="285" t="s">
        <v>1823</v>
      </c>
      <c r="G112" s="284" t="s">
        <v>1865</v>
      </c>
    </row>
    <row r="113" s="255" customFormat="1" ht="15" customHeight="1" spans="1:7">
      <c r="A113" s="282"/>
      <c r="B113" s="329"/>
      <c r="C113" s="300"/>
      <c r="D113" s="284"/>
      <c r="E113" s="284" t="s">
        <v>1824</v>
      </c>
      <c r="F113" s="285" t="s">
        <v>10</v>
      </c>
      <c r="G113" s="300" t="s">
        <v>11</v>
      </c>
    </row>
    <row r="114" s="255" customFormat="1" ht="15" customHeight="1" spans="1:7">
      <c r="A114" s="282"/>
      <c r="B114" s="318" t="s">
        <v>146</v>
      </c>
      <c r="C114" s="318" t="s">
        <v>1866</v>
      </c>
      <c r="D114" s="330" t="s">
        <v>1653</v>
      </c>
      <c r="E114" s="331">
        <f>F114-7</f>
        <v>44433</v>
      </c>
      <c r="F114" s="314">
        <v>44440</v>
      </c>
      <c r="G114" s="314">
        <f>F114+40</f>
        <v>44480</v>
      </c>
    </row>
    <row r="115" s="255" customFormat="1" ht="15" customHeight="1" spans="1:7">
      <c r="A115" s="282"/>
      <c r="B115" s="318" t="s">
        <v>149</v>
      </c>
      <c r="C115" s="318" t="s">
        <v>1867</v>
      </c>
      <c r="D115" s="330"/>
      <c r="E115" s="331">
        <f>F115-7</f>
        <v>44440</v>
      </c>
      <c r="F115" s="314">
        <f>F114+7</f>
        <v>44447</v>
      </c>
      <c r="G115" s="314">
        <f>F115+40</f>
        <v>44487</v>
      </c>
    </row>
    <row r="116" s="255" customFormat="1" ht="15" customHeight="1" spans="1:7">
      <c r="A116" s="282"/>
      <c r="B116" s="318" t="s">
        <v>1868</v>
      </c>
      <c r="C116" s="318" t="s">
        <v>1869</v>
      </c>
      <c r="D116" s="330"/>
      <c r="E116" s="331">
        <f>F116-7</f>
        <v>44447</v>
      </c>
      <c r="F116" s="314">
        <f>F115+7</f>
        <v>44454</v>
      </c>
      <c r="G116" s="314">
        <f>F116+40</f>
        <v>44494</v>
      </c>
    </row>
    <row r="117" s="255" customFormat="1" ht="15" customHeight="1" spans="1:7">
      <c r="A117" s="282"/>
      <c r="B117" s="318" t="s">
        <v>1870</v>
      </c>
      <c r="C117" s="318" t="s">
        <v>1871</v>
      </c>
      <c r="D117" s="330"/>
      <c r="E117" s="331">
        <f>F117-7</f>
        <v>44454</v>
      </c>
      <c r="F117" s="314">
        <f>F116+7</f>
        <v>44461</v>
      </c>
      <c r="G117" s="314">
        <f>F117+40</f>
        <v>44501</v>
      </c>
    </row>
    <row r="118" s="255" customFormat="1" ht="15" customHeight="1" spans="1:7">
      <c r="A118" s="282"/>
      <c r="B118" s="318" t="s">
        <v>1863</v>
      </c>
      <c r="C118" s="318" t="s">
        <v>1864</v>
      </c>
      <c r="D118" s="330"/>
      <c r="E118" s="331">
        <f>F118-7</f>
        <v>44461</v>
      </c>
      <c r="F118" s="314">
        <f>F117+7</f>
        <v>44468</v>
      </c>
      <c r="G118" s="314">
        <f>F118+40</f>
        <v>44508</v>
      </c>
    </row>
    <row r="119" s="256" customFormat="1" ht="17.25" customHeight="1" spans="1:8">
      <c r="A119" s="282" t="s">
        <v>1872</v>
      </c>
      <c r="B119" s="282"/>
      <c r="C119" s="293"/>
      <c r="D119" s="294"/>
      <c r="E119" s="294"/>
      <c r="F119" s="295"/>
      <c r="G119" s="295"/>
      <c r="H119" s="332"/>
    </row>
    <row r="120" s="255" customFormat="1" ht="15" hidden="1" customHeight="1" spans="1:8">
      <c r="A120" s="282"/>
      <c r="B120" s="333" t="s">
        <v>5</v>
      </c>
      <c r="C120" s="303" t="s">
        <v>6</v>
      </c>
      <c r="D120" s="303" t="s">
        <v>1821</v>
      </c>
      <c r="E120" s="303" t="s">
        <v>1822</v>
      </c>
      <c r="F120" s="285" t="s">
        <v>1823</v>
      </c>
      <c r="G120" s="303" t="s">
        <v>1872</v>
      </c>
      <c r="H120" s="334"/>
    </row>
    <row r="121" s="255" customFormat="1" ht="15" hidden="1" customHeight="1" spans="1:8">
      <c r="A121" s="282"/>
      <c r="B121" s="335"/>
      <c r="C121" s="300"/>
      <c r="D121" s="305"/>
      <c r="E121" s="284" t="s">
        <v>1824</v>
      </c>
      <c r="F121" s="304" t="s">
        <v>10</v>
      </c>
      <c r="G121" s="284" t="s">
        <v>11</v>
      </c>
      <c r="H121" s="257"/>
    </row>
    <row r="122" s="255" customFormat="1" ht="15" hidden="1" customHeight="1" spans="1:7">
      <c r="A122" s="282"/>
      <c r="B122" s="286" t="s">
        <v>1835</v>
      </c>
      <c r="C122" s="286" t="s">
        <v>1386</v>
      </c>
      <c r="D122" s="296" t="s">
        <v>1509</v>
      </c>
      <c r="E122" s="297">
        <f>F122-5</f>
        <v>43799</v>
      </c>
      <c r="F122" s="289">
        <v>43804</v>
      </c>
      <c r="G122" s="298">
        <f>F122+40</f>
        <v>43844</v>
      </c>
    </row>
    <row r="123" s="255" customFormat="1" ht="15" hidden="1" customHeight="1" spans="1:7">
      <c r="A123" s="282"/>
      <c r="B123" s="286" t="s">
        <v>12</v>
      </c>
      <c r="C123" s="286" t="s">
        <v>1873</v>
      </c>
      <c r="D123" s="296"/>
      <c r="E123" s="297">
        <f>F123-5</f>
        <v>43806</v>
      </c>
      <c r="F123" s="298">
        <f>F122+7</f>
        <v>43811</v>
      </c>
      <c r="G123" s="298">
        <f>F123+40</f>
        <v>43851</v>
      </c>
    </row>
    <row r="124" s="255" customFormat="1" ht="15" hidden="1" customHeight="1" spans="1:7">
      <c r="A124" s="282"/>
      <c r="B124" s="286" t="s">
        <v>15</v>
      </c>
      <c r="C124" s="286" t="s">
        <v>1854</v>
      </c>
      <c r="D124" s="296"/>
      <c r="E124" s="297">
        <f>F124-5</f>
        <v>43813</v>
      </c>
      <c r="F124" s="298">
        <f>F123+7</f>
        <v>43818</v>
      </c>
      <c r="G124" s="298">
        <f>F124+40</f>
        <v>43858</v>
      </c>
    </row>
    <row r="125" s="255" customFormat="1" ht="15" hidden="1" spans="1:11">
      <c r="A125" s="282"/>
      <c r="B125" s="286" t="s">
        <v>17</v>
      </c>
      <c r="C125" s="291" t="s">
        <v>1873</v>
      </c>
      <c r="D125" s="296"/>
      <c r="E125" s="297">
        <f>F125-5</f>
        <v>43820</v>
      </c>
      <c r="F125" s="298">
        <f>F124+7</f>
        <v>43825</v>
      </c>
      <c r="G125" s="298">
        <f>F125+40</f>
        <v>43865</v>
      </c>
      <c r="H125" s="257"/>
      <c r="I125" s="257"/>
      <c r="J125" s="257"/>
      <c r="K125" s="257"/>
    </row>
    <row r="126" s="255" customFormat="1" ht="15" hidden="1" spans="1:11">
      <c r="A126" s="282"/>
      <c r="B126" s="286" t="s">
        <v>827</v>
      </c>
      <c r="C126" s="291" t="s">
        <v>1854</v>
      </c>
      <c r="D126" s="296"/>
      <c r="E126" s="297">
        <f>F126-5</f>
        <v>43827</v>
      </c>
      <c r="F126" s="298">
        <f>F125+7</f>
        <v>43832</v>
      </c>
      <c r="G126" s="298">
        <f>F126+40</f>
        <v>43872</v>
      </c>
      <c r="H126" s="257"/>
      <c r="I126" s="257"/>
      <c r="J126" s="257"/>
      <c r="K126" s="257"/>
    </row>
    <row r="127" s="255" customFormat="1" ht="15" customHeight="1" spans="1:8">
      <c r="A127" s="282"/>
      <c r="B127" s="328" t="s">
        <v>5</v>
      </c>
      <c r="C127" s="303" t="s">
        <v>6</v>
      </c>
      <c r="D127" s="303" t="s">
        <v>1821</v>
      </c>
      <c r="E127" s="303" t="s">
        <v>1822</v>
      </c>
      <c r="F127" s="285" t="s">
        <v>1823</v>
      </c>
      <c r="G127" s="303" t="s">
        <v>1872</v>
      </c>
      <c r="H127" s="334"/>
    </row>
    <row r="128" s="255" customFormat="1" ht="15" customHeight="1" spans="1:8">
      <c r="A128" s="282"/>
      <c r="B128" s="329"/>
      <c r="C128" s="300"/>
      <c r="D128" s="305"/>
      <c r="E128" s="284" t="s">
        <v>1824</v>
      </c>
      <c r="F128" s="304" t="s">
        <v>10</v>
      </c>
      <c r="G128" s="284" t="s">
        <v>11</v>
      </c>
      <c r="H128" s="257"/>
    </row>
    <row r="129" s="255" customFormat="1" ht="15" customHeight="1" spans="1:7">
      <c r="A129" s="282"/>
      <c r="B129" s="286" t="s">
        <v>17</v>
      </c>
      <c r="C129" s="286" t="s">
        <v>13</v>
      </c>
      <c r="D129" s="296" t="s">
        <v>1641</v>
      </c>
      <c r="E129" s="297">
        <f>F129-6</f>
        <v>44435</v>
      </c>
      <c r="F129" s="289">
        <v>44441</v>
      </c>
      <c r="G129" s="298">
        <f>F129+40</f>
        <v>44481</v>
      </c>
    </row>
    <row r="130" s="255" customFormat="1" ht="15" customHeight="1" spans="1:7">
      <c r="A130" s="282"/>
      <c r="B130" s="286" t="s">
        <v>18</v>
      </c>
      <c r="C130" s="286" t="s">
        <v>13</v>
      </c>
      <c r="D130" s="296"/>
      <c r="E130" s="297">
        <f>F130-6</f>
        <v>44442</v>
      </c>
      <c r="F130" s="298">
        <f>F129+7</f>
        <v>44448</v>
      </c>
      <c r="G130" s="298">
        <f>F130+40</f>
        <v>44488</v>
      </c>
    </row>
    <row r="131" s="255" customFormat="1" ht="15" customHeight="1" spans="1:7">
      <c r="A131" s="282"/>
      <c r="B131" s="286" t="s">
        <v>893</v>
      </c>
      <c r="C131" s="286" t="s">
        <v>99</v>
      </c>
      <c r="D131" s="296"/>
      <c r="E131" s="297">
        <f>F131-6</f>
        <v>44449</v>
      </c>
      <c r="F131" s="298">
        <f>F130+7</f>
        <v>44455</v>
      </c>
      <c r="G131" s="298">
        <f>F131+40</f>
        <v>44495</v>
      </c>
    </row>
    <row r="132" s="255" customFormat="1" ht="15" spans="1:11">
      <c r="A132" s="282"/>
      <c r="B132" s="286" t="s">
        <v>827</v>
      </c>
      <c r="C132" s="291" t="s">
        <v>16</v>
      </c>
      <c r="D132" s="296"/>
      <c r="E132" s="297">
        <f>F132-6</f>
        <v>44456</v>
      </c>
      <c r="F132" s="298">
        <f>F131+7</f>
        <v>44462</v>
      </c>
      <c r="G132" s="298">
        <f>F132+40</f>
        <v>44502</v>
      </c>
      <c r="H132" s="257"/>
      <c r="I132" s="257"/>
      <c r="J132" s="257"/>
      <c r="K132" s="257"/>
    </row>
    <row r="133" s="255" customFormat="1" ht="15" spans="1:11">
      <c r="A133" s="282"/>
      <c r="B133" s="286" t="s">
        <v>1825</v>
      </c>
      <c r="C133" s="291" t="s">
        <v>16</v>
      </c>
      <c r="D133" s="296"/>
      <c r="E133" s="297">
        <f>F133-6</f>
        <v>44463</v>
      </c>
      <c r="F133" s="298">
        <f>F132+7</f>
        <v>44469</v>
      </c>
      <c r="G133" s="298">
        <f>F133+40</f>
        <v>44509</v>
      </c>
      <c r="H133" s="257"/>
      <c r="I133" s="257"/>
      <c r="J133" s="257"/>
      <c r="K133" s="257"/>
    </row>
    <row r="134" s="255" customFormat="1" ht="15" hidden="1" customHeight="1" spans="1:8">
      <c r="A134" s="282"/>
      <c r="B134" s="333" t="s">
        <v>5</v>
      </c>
      <c r="C134" s="303" t="s">
        <v>6</v>
      </c>
      <c r="D134" s="303" t="s">
        <v>1821</v>
      </c>
      <c r="E134" s="303" t="s">
        <v>1822</v>
      </c>
      <c r="F134" s="285" t="s">
        <v>1823</v>
      </c>
      <c r="G134" s="303" t="s">
        <v>1872</v>
      </c>
      <c r="H134" s="334"/>
    </row>
    <row r="135" s="255" customFormat="1" ht="15" hidden="1" customHeight="1" spans="1:8">
      <c r="A135" s="282"/>
      <c r="B135" s="335"/>
      <c r="C135" s="300"/>
      <c r="D135" s="300"/>
      <c r="E135" s="284" t="s">
        <v>1824</v>
      </c>
      <c r="F135" s="304" t="s">
        <v>10</v>
      </c>
      <c r="G135" s="284" t="s">
        <v>11</v>
      </c>
      <c r="H135" s="257"/>
    </row>
    <row r="136" s="255" customFormat="1" ht="15" hidden="1" customHeight="1" spans="1:7">
      <c r="A136" s="282"/>
      <c r="B136" s="286" t="s">
        <v>1874</v>
      </c>
      <c r="C136" s="286" t="s">
        <v>1875</v>
      </c>
      <c r="D136" s="287" t="s">
        <v>1836</v>
      </c>
      <c r="E136" s="297">
        <f>F136-5</f>
        <v>43800</v>
      </c>
      <c r="F136" s="289">
        <v>43805</v>
      </c>
      <c r="G136" s="298">
        <f>F136+42</f>
        <v>43847</v>
      </c>
    </row>
    <row r="137" s="255" customFormat="1" ht="15" hidden="1" customHeight="1" spans="1:7">
      <c r="A137" s="282"/>
      <c r="B137" s="286" t="s">
        <v>1876</v>
      </c>
      <c r="C137" s="286" t="s">
        <v>1877</v>
      </c>
      <c r="D137" s="290"/>
      <c r="E137" s="297">
        <f>F137-5</f>
        <v>43807</v>
      </c>
      <c r="F137" s="298">
        <f>F136+7</f>
        <v>43812</v>
      </c>
      <c r="G137" s="298">
        <f>F137+42</f>
        <v>43854</v>
      </c>
    </row>
    <row r="138" s="255" customFormat="1" ht="15" hidden="1" customHeight="1" spans="1:7">
      <c r="A138" s="282"/>
      <c r="B138" s="286" t="s">
        <v>1878</v>
      </c>
      <c r="C138" s="286" t="s">
        <v>1879</v>
      </c>
      <c r="D138" s="290"/>
      <c r="E138" s="297">
        <f>F138-5</f>
        <v>43814</v>
      </c>
      <c r="F138" s="298">
        <f>F137+7</f>
        <v>43819</v>
      </c>
      <c r="G138" s="298">
        <f>F138+42</f>
        <v>43861</v>
      </c>
    </row>
    <row r="139" s="255" customFormat="1" ht="15" hidden="1" spans="1:11">
      <c r="A139" s="282"/>
      <c r="B139" s="286" t="s">
        <v>1880</v>
      </c>
      <c r="C139" s="286" t="s">
        <v>1881</v>
      </c>
      <c r="D139" s="290"/>
      <c r="E139" s="297">
        <f>F139-5</f>
        <v>43821</v>
      </c>
      <c r="F139" s="298">
        <f>F138+7</f>
        <v>43826</v>
      </c>
      <c r="G139" s="298">
        <f>F139+42</f>
        <v>43868</v>
      </c>
      <c r="H139" s="257"/>
      <c r="I139" s="257"/>
      <c r="J139" s="257"/>
      <c r="K139" s="257"/>
    </row>
    <row r="140" s="255" customFormat="1" ht="15" hidden="1" spans="1:11">
      <c r="A140" s="282"/>
      <c r="B140" s="286" t="s">
        <v>1882</v>
      </c>
      <c r="C140" s="286" t="s">
        <v>575</v>
      </c>
      <c r="D140" s="292"/>
      <c r="E140" s="297">
        <f>F140-5</f>
        <v>43828</v>
      </c>
      <c r="F140" s="298">
        <f>F139+7</f>
        <v>43833</v>
      </c>
      <c r="G140" s="298">
        <f>F140+42</f>
        <v>43875</v>
      </c>
      <c r="H140" s="257"/>
      <c r="I140" s="257"/>
      <c r="J140" s="257"/>
      <c r="K140" s="257"/>
    </row>
    <row r="141" s="255" customFormat="1" ht="15" customHeight="1" spans="1:8">
      <c r="A141" s="282"/>
      <c r="B141" s="328" t="s">
        <v>5</v>
      </c>
      <c r="C141" s="303" t="s">
        <v>6</v>
      </c>
      <c r="D141" s="303" t="s">
        <v>1821</v>
      </c>
      <c r="E141" s="303" t="s">
        <v>1822</v>
      </c>
      <c r="F141" s="285" t="s">
        <v>1823</v>
      </c>
      <c r="G141" s="303" t="s">
        <v>1872</v>
      </c>
      <c r="H141" s="334"/>
    </row>
    <row r="142" s="255" customFormat="1" ht="15" customHeight="1" spans="1:8">
      <c r="A142" s="282"/>
      <c r="B142" s="329"/>
      <c r="C142" s="300"/>
      <c r="D142" s="305"/>
      <c r="E142" s="284" t="s">
        <v>1824</v>
      </c>
      <c r="F142" s="304" t="s">
        <v>10</v>
      </c>
      <c r="G142" s="284" t="s">
        <v>11</v>
      </c>
      <c r="H142" s="257"/>
    </row>
    <row r="143" s="255" customFormat="1" ht="15" customHeight="1" spans="1:7">
      <c r="A143" s="282"/>
      <c r="B143" s="286" t="s">
        <v>1883</v>
      </c>
      <c r="C143" s="286" t="s">
        <v>50</v>
      </c>
      <c r="D143" s="296" t="s">
        <v>1836</v>
      </c>
      <c r="E143" s="297">
        <f>F143-7</f>
        <v>44435</v>
      </c>
      <c r="F143" s="289">
        <v>44442</v>
      </c>
      <c r="G143" s="298">
        <f>F143+42</f>
        <v>44484</v>
      </c>
    </row>
    <row r="144" s="255" customFormat="1" ht="15" customHeight="1" spans="1:7">
      <c r="A144" s="282"/>
      <c r="B144" s="286" t="s">
        <v>1884</v>
      </c>
      <c r="C144" s="286" t="s">
        <v>52</v>
      </c>
      <c r="D144" s="296"/>
      <c r="E144" s="297">
        <f>F144-7</f>
        <v>44442</v>
      </c>
      <c r="F144" s="298">
        <f>F143+7</f>
        <v>44449</v>
      </c>
      <c r="G144" s="298">
        <f>F144+42</f>
        <v>44491</v>
      </c>
    </row>
    <row r="145" s="255" customFormat="1" ht="15" customHeight="1" spans="1:7">
      <c r="A145" s="282"/>
      <c r="B145" s="286" t="s">
        <v>1885</v>
      </c>
      <c r="C145" s="286" t="s">
        <v>54</v>
      </c>
      <c r="D145" s="296"/>
      <c r="E145" s="297">
        <f>F145-7</f>
        <v>44449</v>
      </c>
      <c r="F145" s="298">
        <f>F144+7</f>
        <v>44456</v>
      </c>
      <c r="G145" s="298">
        <f>F145+42</f>
        <v>44498</v>
      </c>
    </row>
    <row r="146" s="255" customFormat="1" ht="15" spans="1:11">
      <c r="A146" s="282"/>
      <c r="B146" s="286" t="s">
        <v>1886</v>
      </c>
      <c r="C146" s="286" t="s">
        <v>603</v>
      </c>
      <c r="D146" s="296"/>
      <c r="E146" s="297">
        <f>F146-7</f>
        <v>44456</v>
      </c>
      <c r="F146" s="298">
        <f>F145+7</f>
        <v>44463</v>
      </c>
      <c r="G146" s="298">
        <f>F146+42</f>
        <v>44505</v>
      </c>
      <c r="H146" s="257"/>
      <c r="I146" s="257"/>
      <c r="J146" s="257"/>
      <c r="K146" s="257"/>
    </row>
    <row r="147" s="255" customFormat="1" ht="15" spans="1:11">
      <c r="A147" s="282"/>
      <c r="B147" s="286" t="s">
        <v>1887</v>
      </c>
      <c r="C147" s="286" t="s">
        <v>877</v>
      </c>
      <c r="D147" s="296"/>
      <c r="E147" s="297">
        <f>F147-7</f>
        <v>44463</v>
      </c>
      <c r="F147" s="298">
        <f>F146+7</f>
        <v>44470</v>
      </c>
      <c r="G147" s="298">
        <f>F147+42</f>
        <v>44512</v>
      </c>
      <c r="H147" s="257"/>
      <c r="I147" s="257"/>
      <c r="J147" s="257"/>
      <c r="K147" s="257"/>
    </row>
    <row r="148" s="256" customFormat="1" ht="15" spans="1:11">
      <c r="A148" s="282" t="s">
        <v>1888</v>
      </c>
      <c r="B148" s="282"/>
      <c r="C148" s="319"/>
      <c r="D148" s="294"/>
      <c r="E148" s="294"/>
      <c r="F148" s="295"/>
      <c r="G148" s="295"/>
      <c r="H148" s="332"/>
      <c r="I148" s="332"/>
      <c r="J148" s="332"/>
      <c r="K148" s="332"/>
    </row>
    <row r="149" s="255" customFormat="1" ht="15" spans="1:11">
      <c r="A149" s="282"/>
      <c r="B149" s="283" t="s">
        <v>5</v>
      </c>
      <c r="C149" s="284" t="s">
        <v>6</v>
      </c>
      <c r="D149" s="284" t="s">
        <v>1821</v>
      </c>
      <c r="E149" s="284" t="s">
        <v>1822</v>
      </c>
      <c r="F149" s="285" t="s">
        <v>1823</v>
      </c>
      <c r="G149" s="284" t="s">
        <v>1888</v>
      </c>
      <c r="H149" s="257"/>
      <c r="I149" s="257"/>
      <c r="J149" s="257"/>
      <c r="K149" s="257"/>
    </row>
    <row r="150" s="255" customFormat="1" ht="15" spans="1:11">
      <c r="A150" s="282"/>
      <c r="B150" s="328"/>
      <c r="C150" s="303"/>
      <c r="D150" s="284"/>
      <c r="E150" s="284" t="s">
        <v>1824</v>
      </c>
      <c r="F150" s="285" t="s">
        <v>10</v>
      </c>
      <c r="G150" s="284" t="s">
        <v>11</v>
      </c>
      <c r="H150" s="336"/>
      <c r="I150" s="257"/>
      <c r="J150" s="257"/>
      <c r="K150" s="257"/>
    </row>
    <row r="151" s="255" customFormat="1" ht="15" spans="1:11">
      <c r="A151" s="282"/>
      <c r="B151" s="286" t="s">
        <v>893</v>
      </c>
      <c r="C151" s="286" t="s">
        <v>99</v>
      </c>
      <c r="D151" s="337" t="s">
        <v>1720</v>
      </c>
      <c r="E151" s="331">
        <f>F151-8</f>
        <v>44433</v>
      </c>
      <c r="F151" s="325">
        <v>44441</v>
      </c>
      <c r="G151" s="314">
        <f>F151+31</f>
        <v>44472</v>
      </c>
      <c r="H151" s="257"/>
      <c r="I151" s="257"/>
      <c r="J151" s="257"/>
      <c r="K151" s="257"/>
    </row>
    <row r="152" s="255" customFormat="1" ht="15" spans="1:11">
      <c r="A152" s="282"/>
      <c r="B152" s="338" t="s">
        <v>140</v>
      </c>
      <c r="C152" s="291" t="s">
        <v>141</v>
      </c>
      <c r="D152" s="339"/>
      <c r="E152" s="331">
        <f>F152-8</f>
        <v>44440</v>
      </c>
      <c r="F152" s="314">
        <f>F151+7</f>
        <v>44448</v>
      </c>
      <c r="G152" s="314">
        <f>F152+31</f>
        <v>44479</v>
      </c>
      <c r="H152" s="257"/>
      <c r="I152" s="257"/>
      <c r="J152" s="257"/>
      <c r="K152" s="257"/>
    </row>
    <row r="153" s="255" customFormat="1" ht="15" spans="1:11">
      <c r="A153" s="282"/>
      <c r="B153" s="318" t="s">
        <v>142</v>
      </c>
      <c r="C153" s="291" t="s">
        <v>143</v>
      </c>
      <c r="D153" s="339"/>
      <c r="E153" s="331">
        <f>F153-8</f>
        <v>44447</v>
      </c>
      <c r="F153" s="314">
        <f>F152+7</f>
        <v>44455</v>
      </c>
      <c r="G153" s="314">
        <f>F153+31</f>
        <v>44486</v>
      </c>
      <c r="H153" s="257"/>
      <c r="I153" s="257"/>
      <c r="J153" s="257"/>
      <c r="K153" s="257"/>
    </row>
    <row r="154" s="253" customFormat="1" ht="15" spans="1:11">
      <c r="A154" s="340"/>
      <c r="B154" s="318" t="s">
        <v>144</v>
      </c>
      <c r="C154" s="291" t="s">
        <v>145</v>
      </c>
      <c r="D154" s="339"/>
      <c r="E154" s="331">
        <f>F154-8</f>
        <v>44454</v>
      </c>
      <c r="F154" s="314">
        <f>F153+7</f>
        <v>44462</v>
      </c>
      <c r="G154" s="314">
        <f>F154+31</f>
        <v>44493</v>
      </c>
      <c r="H154" s="334"/>
      <c r="I154" s="345"/>
      <c r="J154" s="345"/>
      <c r="K154" s="345"/>
    </row>
    <row r="155" spans="2:7">
      <c r="B155" s="286" t="s">
        <v>893</v>
      </c>
      <c r="C155" s="286" t="s">
        <v>99</v>
      </c>
      <c r="D155" s="341"/>
      <c r="E155" s="331">
        <f>F155-8</f>
        <v>44461</v>
      </c>
      <c r="F155" s="314">
        <f>F154+7</f>
        <v>44469</v>
      </c>
      <c r="G155" s="314">
        <f>F155+31</f>
        <v>44500</v>
      </c>
    </row>
    <row r="156" s="255" customFormat="1" ht="15" hidden="1" spans="1:11">
      <c r="A156" s="282"/>
      <c r="B156" s="310" t="s">
        <v>5</v>
      </c>
      <c r="C156" s="284" t="s">
        <v>6</v>
      </c>
      <c r="D156" s="284" t="s">
        <v>1821</v>
      </c>
      <c r="E156" s="284" t="s">
        <v>1822</v>
      </c>
      <c r="F156" s="285" t="s">
        <v>1823</v>
      </c>
      <c r="G156" s="284" t="s">
        <v>1888</v>
      </c>
      <c r="H156" s="257"/>
      <c r="I156" s="257"/>
      <c r="J156" s="257"/>
      <c r="K156" s="257"/>
    </row>
    <row r="157" s="255" customFormat="1" ht="15" hidden="1" spans="1:11">
      <c r="A157" s="282"/>
      <c r="B157" s="333"/>
      <c r="C157" s="303"/>
      <c r="D157" s="284"/>
      <c r="E157" s="284" t="s">
        <v>1824</v>
      </c>
      <c r="F157" s="285" t="s">
        <v>10</v>
      </c>
      <c r="G157" s="284" t="s">
        <v>11</v>
      </c>
      <c r="H157" s="336"/>
      <c r="I157" s="257"/>
      <c r="J157" s="257"/>
      <c r="K157" s="257"/>
    </row>
    <row r="158" s="255" customFormat="1" ht="15" hidden="1" spans="1:11">
      <c r="A158" s="282"/>
      <c r="B158" s="318" t="s">
        <v>863</v>
      </c>
      <c r="C158" s="318" t="s">
        <v>1889</v>
      </c>
      <c r="D158" s="337" t="s">
        <v>1573</v>
      </c>
      <c r="E158" s="331">
        <f>F158-7</f>
        <v>44286</v>
      </c>
      <c r="F158" s="325">
        <v>44293</v>
      </c>
      <c r="G158" s="314">
        <f>F158+35</f>
        <v>44328</v>
      </c>
      <c r="H158" s="257"/>
      <c r="I158" s="257"/>
      <c r="J158" s="257"/>
      <c r="K158" s="257"/>
    </row>
    <row r="159" s="255" customFormat="1" ht="15" hidden="1" spans="1:11">
      <c r="A159" s="282"/>
      <c r="B159" s="318" t="s">
        <v>1890</v>
      </c>
      <c r="C159" s="291" t="s">
        <v>16</v>
      </c>
      <c r="D159" s="339"/>
      <c r="E159" s="331">
        <f>F159-7</f>
        <v>44293</v>
      </c>
      <c r="F159" s="314">
        <f>F158+7</f>
        <v>44300</v>
      </c>
      <c r="G159" s="314">
        <f>F159+35</f>
        <v>44335</v>
      </c>
      <c r="H159" s="257"/>
      <c r="I159" s="257"/>
      <c r="J159" s="257"/>
      <c r="K159" s="257"/>
    </row>
    <row r="160" s="255" customFormat="1" ht="15" hidden="1" spans="1:11">
      <c r="A160" s="282"/>
      <c r="B160" s="318" t="s">
        <v>893</v>
      </c>
      <c r="C160" s="291" t="s">
        <v>99</v>
      </c>
      <c r="D160" s="339"/>
      <c r="E160" s="331">
        <f>F160-7</f>
        <v>44300</v>
      </c>
      <c r="F160" s="314">
        <f>F159+7</f>
        <v>44307</v>
      </c>
      <c r="G160" s="314">
        <f>F160+35</f>
        <v>44342</v>
      </c>
      <c r="H160" s="257"/>
      <c r="I160" s="257"/>
      <c r="J160" s="257"/>
      <c r="K160" s="257"/>
    </row>
    <row r="161" s="253" customFormat="1" ht="15" hidden="1" spans="1:11">
      <c r="A161" s="340"/>
      <c r="B161" s="318" t="s">
        <v>1891</v>
      </c>
      <c r="C161" s="291" t="s">
        <v>13</v>
      </c>
      <c r="D161" s="339"/>
      <c r="E161" s="331">
        <f>F161-7</f>
        <v>44307</v>
      </c>
      <c r="F161" s="314">
        <f>F160+7</f>
        <v>44314</v>
      </c>
      <c r="G161" s="314">
        <f>F161+35</f>
        <v>44349</v>
      </c>
      <c r="H161" s="334"/>
      <c r="I161" s="345"/>
      <c r="J161" s="345"/>
      <c r="K161" s="345"/>
    </row>
    <row r="162" hidden="1" spans="2:7">
      <c r="B162" s="318" t="s">
        <v>1892</v>
      </c>
      <c r="C162" s="291" t="s">
        <v>16</v>
      </c>
      <c r="D162" s="341"/>
      <c r="E162" s="331">
        <f>F162-7</f>
        <v>44314</v>
      </c>
      <c r="F162" s="314">
        <f>F161+7</f>
        <v>44321</v>
      </c>
      <c r="G162" s="314">
        <f>F162+35</f>
        <v>44356</v>
      </c>
    </row>
    <row r="163" s="255" customFormat="1" ht="15" hidden="1" spans="1:11">
      <c r="A163" s="282"/>
      <c r="B163" s="302" t="s">
        <v>5</v>
      </c>
      <c r="C163" s="284" t="s">
        <v>6</v>
      </c>
      <c r="D163" s="284" t="s">
        <v>1821</v>
      </c>
      <c r="E163" s="284" t="s">
        <v>1822</v>
      </c>
      <c r="F163" s="285" t="s">
        <v>1823</v>
      </c>
      <c r="G163" s="284" t="s">
        <v>1888</v>
      </c>
      <c r="H163" s="257"/>
      <c r="I163" s="257"/>
      <c r="J163" s="257"/>
      <c r="K163" s="257"/>
    </row>
    <row r="164" s="255" customFormat="1" ht="15" hidden="1" spans="1:11">
      <c r="A164" s="282"/>
      <c r="B164" s="342"/>
      <c r="C164" s="303"/>
      <c r="D164" s="284"/>
      <c r="E164" s="284" t="s">
        <v>1824</v>
      </c>
      <c r="F164" s="285" t="s">
        <v>10</v>
      </c>
      <c r="G164" s="284" t="s">
        <v>11</v>
      </c>
      <c r="H164" s="336"/>
      <c r="I164" s="257"/>
      <c r="J164" s="257"/>
      <c r="K164" s="257"/>
    </row>
    <row r="165" s="255" customFormat="1" ht="15" hidden="1" spans="1:11">
      <c r="A165" s="282"/>
      <c r="B165" s="318" t="s">
        <v>1893</v>
      </c>
      <c r="C165" s="291" t="s">
        <v>1894</v>
      </c>
      <c r="D165" s="337" t="s">
        <v>1653</v>
      </c>
      <c r="E165" s="331">
        <f>F165-5</f>
        <v>43832</v>
      </c>
      <c r="F165" s="325">
        <v>43837</v>
      </c>
      <c r="G165" s="314">
        <f>F165+33</f>
        <v>43870</v>
      </c>
      <c r="H165" s="257"/>
      <c r="I165" s="257"/>
      <c r="J165" s="257"/>
      <c r="K165" s="257"/>
    </row>
    <row r="166" s="255" customFormat="1" ht="15" hidden="1" spans="1:11">
      <c r="A166" s="282"/>
      <c r="B166" s="318" t="s">
        <v>807</v>
      </c>
      <c r="C166" s="291" t="s">
        <v>1895</v>
      </c>
      <c r="D166" s="339"/>
      <c r="E166" s="331">
        <f>F166-5</f>
        <v>43839</v>
      </c>
      <c r="F166" s="314">
        <f>F165+7</f>
        <v>43844</v>
      </c>
      <c r="G166" s="314">
        <f>F166+33</f>
        <v>43877</v>
      </c>
      <c r="H166" s="257"/>
      <c r="I166" s="257"/>
      <c r="J166" s="257"/>
      <c r="K166" s="257"/>
    </row>
    <row r="167" s="255" customFormat="1" ht="15" hidden="1" spans="1:11">
      <c r="A167" s="282"/>
      <c r="B167" s="318" t="s">
        <v>99</v>
      </c>
      <c r="C167" s="291" t="s">
        <v>99</v>
      </c>
      <c r="D167" s="339"/>
      <c r="E167" s="331">
        <f>F167-5</f>
        <v>43846</v>
      </c>
      <c r="F167" s="314">
        <f>F166+7</f>
        <v>43851</v>
      </c>
      <c r="G167" s="314">
        <f>F167+33</f>
        <v>43884</v>
      </c>
      <c r="H167" s="257"/>
      <c r="I167" s="257"/>
      <c r="J167" s="257"/>
      <c r="K167" s="257"/>
    </row>
    <row r="168" s="253" customFormat="1" ht="15" hidden="1" spans="1:11">
      <c r="A168" s="340"/>
      <c r="B168" s="318" t="s">
        <v>100</v>
      </c>
      <c r="C168" s="291" t="s">
        <v>1896</v>
      </c>
      <c r="D168" s="339"/>
      <c r="E168" s="331">
        <f>F168-5</f>
        <v>43853</v>
      </c>
      <c r="F168" s="314">
        <f>F167+7</f>
        <v>43858</v>
      </c>
      <c r="G168" s="314">
        <f>F168+33</f>
        <v>43891</v>
      </c>
      <c r="H168" s="334"/>
      <c r="I168" s="345"/>
      <c r="J168" s="345"/>
      <c r="K168" s="345"/>
    </row>
    <row r="169" hidden="1" spans="2:7">
      <c r="B169" s="318" t="s">
        <v>99</v>
      </c>
      <c r="C169" s="291" t="s">
        <v>99</v>
      </c>
      <c r="D169" s="341"/>
      <c r="E169" s="331">
        <f>F169-5</f>
        <v>43860</v>
      </c>
      <c r="F169" s="314">
        <f>F168+7</f>
        <v>43865</v>
      </c>
      <c r="G169" s="314">
        <f>F169+33</f>
        <v>43898</v>
      </c>
    </row>
    <row r="170" s="256" customFormat="1" ht="14.1" customHeight="1" spans="1:11">
      <c r="A170" s="282" t="s">
        <v>1897</v>
      </c>
      <c r="B170" s="282"/>
      <c r="C170" s="319"/>
      <c r="D170" s="294"/>
      <c r="E170" s="294"/>
      <c r="F170" s="295"/>
      <c r="G170" s="295"/>
      <c r="H170" s="332"/>
      <c r="I170" s="332"/>
      <c r="J170" s="332"/>
      <c r="K170" s="332"/>
    </row>
    <row r="171" s="255" customFormat="1" ht="15" hidden="1" spans="1:11">
      <c r="A171" s="282"/>
      <c r="B171" s="342" t="s">
        <v>5</v>
      </c>
      <c r="C171" s="303" t="s">
        <v>6</v>
      </c>
      <c r="D171" s="303" t="s">
        <v>1821</v>
      </c>
      <c r="E171" s="284" t="s">
        <v>1822</v>
      </c>
      <c r="F171" s="285" t="s">
        <v>1823</v>
      </c>
      <c r="G171" s="284" t="s">
        <v>1898</v>
      </c>
      <c r="H171" s="257"/>
      <c r="I171" s="257"/>
      <c r="J171" s="257"/>
      <c r="K171" s="257"/>
    </row>
    <row r="172" s="255" customFormat="1" ht="15" hidden="1" spans="1:11">
      <c r="A172" s="282"/>
      <c r="B172" s="299"/>
      <c r="C172" s="300"/>
      <c r="D172" s="300"/>
      <c r="E172" s="284" t="s">
        <v>1824</v>
      </c>
      <c r="F172" s="285" t="s">
        <v>10</v>
      </c>
      <c r="G172" s="284" t="s">
        <v>11</v>
      </c>
      <c r="H172" s="336"/>
      <c r="I172" s="257"/>
      <c r="J172" s="257"/>
      <c r="K172" s="257"/>
    </row>
    <row r="173" s="255" customFormat="1" ht="15" hidden="1" spans="1:11">
      <c r="A173" s="282"/>
      <c r="B173" s="318" t="s">
        <v>1899</v>
      </c>
      <c r="C173" s="318" t="s">
        <v>1900</v>
      </c>
      <c r="D173" s="337" t="s">
        <v>1836</v>
      </c>
      <c r="E173" s="331">
        <f>F173-7</f>
        <v>44071</v>
      </c>
      <c r="F173" s="325">
        <v>44078</v>
      </c>
      <c r="G173" s="314">
        <f>F173+34</f>
        <v>44112</v>
      </c>
      <c r="H173" s="257"/>
      <c r="I173" s="257"/>
      <c r="J173" s="257"/>
      <c r="K173" s="257"/>
    </row>
    <row r="174" s="255" customFormat="1" ht="15" hidden="1" spans="1:11">
      <c r="A174" s="282"/>
      <c r="B174" s="318" t="s">
        <v>1876</v>
      </c>
      <c r="C174" s="318" t="s">
        <v>1596</v>
      </c>
      <c r="D174" s="339"/>
      <c r="E174" s="331">
        <f>F174-7</f>
        <v>44078</v>
      </c>
      <c r="F174" s="314">
        <f>F173+7</f>
        <v>44085</v>
      </c>
      <c r="G174" s="314">
        <f>F174+34</f>
        <v>44119</v>
      </c>
      <c r="H174" s="257"/>
      <c r="I174" s="257"/>
      <c r="J174" s="257"/>
      <c r="K174" s="257"/>
    </row>
    <row r="175" s="255" customFormat="1" ht="15" hidden="1" spans="1:11">
      <c r="A175" s="282"/>
      <c r="B175" s="318" t="s">
        <v>1901</v>
      </c>
      <c r="C175" s="318" t="s">
        <v>1902</v>
      </c>
      <c r="D175" s="339"/>
      <c r="E175" s="331">
        <f>F175-7</f>
        <v>44085</v>
      </c>
      <c r="F175" s="314">
        <f>F174+7</f>
        <v>44092</v>
      </c>
      <c r="G175" s="314">
        <f>F175+34</f>
        <v>44126</v>
      </c>
      <c r="H175" s="257"/>
      <c r="I175" s="257"/>
      <c r="J175" s="257"/>
      <c r="K175" s="257"/>
    </row>
    <row r="176" s="253" customFormat="1" ht="15" hidden="1" spans="1:11">
      <c r="A176" s="340"/>
      <c r="B176" s="318" t="s">
        <v>1903</v>
      </c>
      <c r="C176" s="318" t="s">
        <v>1904</v>
      </c>
      <c r="D176" s="339"/>
      <c r="E176" s="331">
        <f>F176-7</f>
        <v>44092</v>
      </c>
      <c r="F176" s="314">
        <f>F175+7</f>
        <v>44099</v>
      </c>
      <c r="G176" s="314">
        <f>F176+34</f>
        <v>44133</v>
      </c>
      <c r="H176" s="334"/>
      <c r="I176" s="345"/>
      <c r="J176" s="345"/>
      <c r="K176" s="345"/>
    </row>
    <row r="177" hidden="1" spans="2:7">
      <c r="B177" s="318" t="s">
        <v>1882</v>
      </c>
      <c r="C177" s="318" t="s">
        <v>64</v>
      </c>
      <c r="D177" s="341"/>
      <c r="E177" s="331">
        <f>F177-7</f>
        <v>44099</v>
      </c>
      <c r="F177" s="314">
        <f>F176+7</f>
        <v>44106</v>
      </c>
      <c r="G177" s="314">
        <f>F177+34</f>
        <v>44140</v>
      </c>
    </row>
    <row r="178" s="255" customFormat="1" ht="15" spans="1:11">
      <c r="A178" s="282"/>
      <c r="B178" s="328" t="s">
        <v>5</v>
      </c>
      <c r="C178" s="303" t="s">
        <v>6</v>
      </c>
      <c r="D178" s="303" t="s">
        <v>1821</v>
      </c>
      <c r="E178" s="284" t="s">
        <v>1822</v>
      </c>
      <c r="F178" s="285" t="s">
        <v>1823</v>
      </c>
      <c r="G178" s="284" t="s">
        <v>1898</v>
      </c>
      <c r="H178" s="257"/>
      <c r="I178" s="257"/>
      <c r="J178" s="257"/>
      <c r="K178" s="257"/>
    </row>
    <row r="179" s="255" customFormat="1" ht="15" spans="1:11">
      <c r="A179" s="282"/>
      <c r="B179" s="329"/>
      <c r="C179" s="300"/>
      <c r="D179" s="300"/>
      <c r="E179" s="284" t="s">
        <v>1824</v>
      </c>
      <c r="F179" s="285" t="s">
        <v>10</v>
      </c>
      <c r="G179" s="284" t="s">
        <v>11</v>
      </c>
      <c r="H179" s="336"/>
      <c r="I179" s="257"/>
      <c r="J179" s="257"/>
      <c r="K179" s="257"/>
    </row>
    <row r="180" s="255" customFormat="1" ht="15" spans="1:11">
      <c r="A180" s="282"/>
      <c r="B180" s="338" t="s">
        <v>1905</v>
      </c>
      <c r="C180" s="318" t="s">
        <v>1906</v>
      </c>
      <c r="D180" s="337" t="s">
        <v>1586</v>
      </c>
      <c r="E180" s="331">
        <f>F180-7</f>
        <v>44433</v>
      </c>
      <c r="F180" s="325">
        <v>44440</v>
      </c>
      <c r="G180" s="314">
        <f>F180+34</f>
        <v>44474</v>
      </c>
      <c r="H180" s="257"/>
      <c r="I180" s="257"/>
      <c r="J180" s="257"/>
      <c r="K180" s="257"/>
    </row>
    <row r="181" s="255" customFormat="1" ht="15" spans="1:11">
      <c r="A181" s="282"/>
      <c r="B181" s="338" t="s">
        <v>1907</v>
      </c>
      <c r="C181" s="318" t="s">
        <v>1908</v>
      </c>
      <c r="D181" s="339"/>
      <c r="E181" s="331">
        <f>F181-7</f>
        <v>44440</v>
      </c>
      <c r="F181" s="314">
        <f>F180+7</f>
        <v>44447</v>
      </c>
      <c r="G181" s="314">
        <f>F181+34</f>
        <v>44481</v>
      </c>
      <c r="H181" s="257"/>
      <c r="I181" s="257"/>
      <c r="J181" s="257"/>
      <c r="K181" s="257"/>
    </row>
    <row r="182" s="255" customFormat="1" ht="15" spans="1:11">
      <c r="A182" s="282"/>
      <c r="B182" s="338" t="s">
        <v>1909</v>
      </c>
      <c r="C182" s="338" t="s">
        <v>1910</v>
      </c>
      <c r="D182" s="339"/>
      <c r="E182" s="331">
        <f>F182-7</f>
        <v>44447</v>
      </c>
      <c r="F182" s="314">
        <f>F181+7</f>
        <v>44454</v>
      </c>
      <c r="G182" s="314">
        <f>F182+34</f>
        <v>44488</v>
      </c>
      <c r="H182" s="257"/>
      <c r="I182" s="257"/>
      <c r="J182" s="257"/>
      <c r="K182" s="257"/>
    </row>
    <row r="183" s="253" customFormat="1" ht="15" spans="1:11">
      <c r="A183" s="340"/>
      <c r="B183" s="338" t="s">
        <v>1911</v>
      </c>
      <c r="C183" s="318" t="s">
        <v>1912</v>
      </c>
      <c r="D183" s="339"/>
      <c r="E183" s="331">
        <f>F183-7</f>
        <v>44454</v>
      </c>
      <c r="F183" s="314">
        <f>F182+7</f>
        <v>44461</v>
      </c>
      <c r="G183" s="314">
        <f>F183+34</f>
        <v>44495</v>
      </c>
      <c r="H183" s="334"/>
      <c r="I183" s="345"/>
      <c r="J183" s="345"/>
      <c r="K183" s="345"/>
    </row>
    <row r="184" spans="2:7">
      <c r="B184" s="338" t="s">
        <v>1913</v>
      </c>
      <c r="C184" s="318" t="s">
        <v>1914</v>
      </c>
      <c r="D184" s="341"/>
      <c r="E184" s="331">
        <f>F184-7</f>
        <v>44461</v>
      </c>
      <c r="F184" s="314">
        <f>F183+7</f>
        <v>44468</v>
      </c>
      <c r="G184" s="314">
        <f>F184+34</f>
        <v>44502</v>
      </c>
    </row>
    <row r="185" spans="2:7">
      <c r="B185" s="343"/>
      <c r="C185" s="343"/>
      <c r="D185" s="339"/>
      <c r="E185" s="331"/>
      <c r="F185" s="314"/>
      <c r="G185" s="314"/>
    </row>
    <row r="186" s="255" customFormat="1" ht="15" spans="1:11">
      <c r="A186" s="282"/>
      <c r="B186" s="328" t="s">
        <v>5</v>
      </c>
      <c r="C186" s="303" t="s">
        <v>6</v>
      </c>
      <c r="D186" s="303" t="s">
        <v>1821</v>
      </c>
      <c r="E186" s="284" t="s">
        <v>1822</v>
      </c>
      <c r="F186" s="285" t="s">
        <v>1823</v>
      </c>
      <c r="G186" s="284" t="s">
        <v>1898</v>
      </c>
      <c r="H186" s="257"/>
      <c r="I186" s="257"/>
      <c r="J186" s="257"/>
      <c r="K186" s="257"/>
    </row>
    <row r="187" s="255" customFormat="1" ht="15" spans="1:11">
      <c r="A187" s="282"/>
      <c r="B187" s="329"/>
      <c r="C187" s="300"/>
      <c r="D187" s="300"/>
      <c r="E187" s="284" t="s">
        <v>1824</v>
      </c>
      <c r="F187" s="285" t="s">
        <v>10</v>
      </c>
      <c r="G187" s="284" t="s">
        <v>11</v>
      </c>
      <c r="H187" s="336"/>
      <c r="I187" s="257"/>
      <c r="J187" s="257"/>
      <c r="K187" s="257"/>
    </row>
    <row r="188" s="255" customFormat="1" customHeight="1" spans="1:11">
      <c r="A188" s="282"/>
      <c r="B188" s="318" t="s">
        <v>140</v>
      </c>
      <c r="C188" s="318" t="s">
        <v>141</v>
      </c>
      <c r="D188" s="323" t="s">
        <v>1573</v>
      </c>
      <c r="E188" s="331">
        <f>F188-7</f>
        <v>44439</v>
      </c>
      <c r="F188" s="325">
        <v>44446</v>
      </c>
      <c r="G188" s="314">
        <f>F188+34</f>
        <v>44480</v>
      </c>
      <c r="H188" s="257"/>
      <c r="I188" s="257"/>
      <c r="J188" s="257"/>
      <c r="K188" s="257"/>
    </row>
    <row r="189" s="255" customFormat="1" ht="15" spans="1:11">
      <c r="A189" s="282"/>
      <c r="B189" s="318" t="s">
        <v>142</v>
      </c>
      <c r="C189" s="318" t="s">
        <v>143</v>
      </c>
      <c r="D189" s="323"/>
      <c r="E189" s="331">
        <f>F189-7</f>
        <v>44446</v>
      </c>
      <c r="F189" s="314">
        <f>F188+7</f>
        <v>44453</v>
      </c>
      <c r="G189" s="314">
        <f>F189+34</f>
        <v>44487</v>
      </c>
      <c r="H189" s="257"/>
      <c r="I189" s="257"/>
      <c r="J189" s="257"/>
      <c r="K189" s="257"/>
    </row>
    <row r="190" s="255" customFormat="1" ht="15" spans="1:11">
      <c r="A190" s="282"/>
      <c r="B190" s="318" t="s">
        <v>144</v>
      </c>
      <c r="C190" s="318" t="s">
        <v>145</v>
      </c>
      <c r="D190" s="323"/>
      <c r="E190" s="331">
        <f>F190-7</f>
        <v>44453</v>
      </c>
      <c r="F190" s="314">
        <f>F189+7</f>
        <v>44460</v>
      </c>
      <c r="G190" s="314">
        <f>F190+34</f>
        <v>44494</v>
      </c>
      <c r="H190" s="257"/>
      <c r="I190" s="257"/>
      <c r="J190" s="257"/>
      <c r="K190" s="257"/>
    </row>
    <row r="191" s="253" customFormat="1" ht="15" spans="1:11">
      <c r="A191" s="340"/>
      <c r="B191" s="286" t="s">
        <v>893</v>
      </c>
      <c r="C191" s="286" t="s">
        <v>99</v>
      </c>
      <c r="D191" s="323"/>
      <c r="E191" s="331">
        <f>F191-7</f>
        <v>44460</v>
      </c>
      <c r="F191" s="314">
        <f>F190+7</f>
        <v>44467</v>
      </c>
      <c r="G191" s="314">
        <f>F191+34</f>
        <v>44501</v>
      </c>
      <c r="H191" s="334"/>
      <c r="I191" s="345"/>
      <c r="J191" s="345"/>
      <c r="K191" s="345"/>
    </row>
    <row r="192" spans="2:7">
      <c r="B192" s="286" t="s">
        <v>1915</v>
      </c>
      <c r="C192" s="344" t="s">
        <v>1900</v>
      </c>
      <c r="D192" s="323"/>
      <c r="E192" s="331">
        <f>F192-7</f>
        <v>44467</v>
      </c>
      <c r="F192" s="314">
        <f>F191+7</f>
        <v>44474</v>
      </c>
      <c r="G192" s="314">
        <f>F192+34</f>
        <v>44508</v>
      </c>
    </row>
    <row r="193" s="256" customFormat="1" ht="14.1" customHeight="1" spans="1:11">
      <c r="A193" s="282" t="s">
        <v>865</v>
      </c>
      <c r="B193" s="282"/>
      <c r="C193" s="319"/>
      <c r="D193" s="294"/>
      <c r="E193" s="294"/>
      <c r="F193" s="295"/>
      <c r="G193" s="295"/>
      <c r="I193" s="332"/>
      <c r="J193" s="332"/>
      <c r="K193" s="332"/>
    </row>
    <row r="194" s="255" customFormat="1" ht="15" spans="1:11">
      <c r="A194" s="282"/>
      <c r="B194" s="283" t="s">
        <v>5</v>
      </c>
      <c r="C194" s="284" t="s">
        <v>6</v>
      </c>
      <c r="D194" s="284" t="s">
        <v>1821</v>
      </c>
      <c r="E194" s="284" t="s">
        <v>1822</v>
      </c>
      <c r="F194" s="285" t="s">
        <v>1823</v>
      </c>
      <c r="G194" s="284" t="s">
        <v>865</v>
      </c>
      <c r="H194" s="332"/>
      <c r="I194" s="257"/>
      <c r="J194" s="257"/>
      <c r="K194" s="257"/>
    </row>
    <row r="195" s="255" customFormat="1" ht="15" spans="1:11">
      <c r="A195" s="282"/>
      <c r="B195" s="328"/>
      <c r="C195" s="303"/>
      <c r="D195" s="284"/>
      <c r="E195" s="284" t="s">
        <v>1824</v>
      </c>
      <c r="F195" s="285" t="s">
        <v>10</v>
      </c>
      <c r="G195" s="284" t="s">
        <v>11</v>
      </c>
      <c r="H195" s="336"/>
      <c r="I195" s="257"/>
      <c r="J195" s="257"/>
      <c r="K195" s="257"/>
    </row>
    <row r="196" s="255" customFormat="1" ht="15" spans="1:11">
      <c r="A196" s="282"/>
      <c r="B196" s="318" t="s">
        <v>140</v>
      </c>
      <c r="C196" s="318" t="s">
        <v>141</v>
      </c>
      <c r="D196" s="337" t="s">
        <v>1573</v>
      </c>
      <c r="E196" s="331">
        <f>F196-6</f>
        <v>44440</v>
      </c>
      <c r="F196" s="325">
        <v>44446</v>
      </c>
      <c r="G196" s="314">
        <f>F196+36</f>
        <v>44482</v>
      </c>
      <c r="H196" s="257"/>
      <c r="I196" s="257"/>
      <c r="J196" s="257"/>
      <c r="K196" s="257"/>
    </row>
    <row r="197" s="255" customFormat="1" ht="15" spans="1:11">
      <c r="A197" s="282"/>
      <c r="B197" s="318" t="s">
        <v>142</v>
      </c>
      <c r="C197" s="318" t="s">
        <v>143</v>
      </c>
      <c r="D197" s="339"/>
      <c r="E197" s="331">
        <f>F197-6</f>
        <v>44447</v>
      </c>
      <c r="F197" s="314">
        <f>F196+7</f>
        <v>44453</v>
      </c>
      <c r="G197" s="314">
        <f>F197+36</f>
        <v>44489</v>
      </c>
      <c r="H197" s="257"/>
      <c r="I197" s="257"/>
      <c r="J197" s="257"/>
      <c r="K197" s="257"/>
    </row>
    <row r="198" s="255" customFormat="1" ht="15" spans="1:11">
      <c r="A198" s="282"/>
      <c r="B198" s="318" t="s">
        <v>144</v>
      </c>
      <c r="C198" s="318" t="s">
        <v>145</v>
      </c>
      <c r="D198" s="339"/>
      <c r="E198" s="331">
        <f>F198-6</f>
        <v>44454</v>
      </c>
      <c r="F198" s="314">
        <f>F197+7</f>
        <v>44460</v>
      </c>
      <c r="G198" s="314">
        <f>F198+36</f>
        <v>44496</v>
      </c>
      <c r="H198" s="257"/>
      <c r="I198" s="257"/>
      <c r="J198" s="257"/>
      <c r="K198" s="257"/>
    </row>
    <row r="199" s="253" customFormat="1" ht="15" spans="1:11">
      <c r="A199" s="340"/>
      <c r="B199" s="286" t="s">
        <v>893</v>
      </c>
      <c r="C199" s="286" t="s">
        <v>99</v>
      </c>
      <c r="D199" s="339"/>
      <c r="E199" s="331">
        <f>F199-6</f>
        <v>44461</v>
      </c>
      <c r="F199" s="314">
        <f>F198+7</f>
        <v>44467</v>
      </c>
      <c r="G199" s="314">
        <f>F199+36</f>
        <v>44503</v>
      </c>
      <c r="H199" s="334"/>
      <c r="I199" s="345"/>
      <c r="J199" s="345"/>
      <c r="K199" s="345"/>
    </row>
    <row r="200" spans="2:7">
      <c r="B200" s="286" t="s">
        <v>1915</v>
      </c>
      <c r="C200" s="344" t="s">
        <v>1900</v>
      </c>
      <c r="D200" s="341"/>
      <c r="E200" s="331">
        <f>F200-6</f>
        <v>44468</v>
      </c>
      <c r="F200" s="314">
        <f>F199+7</f>
        <v>44474</v>
      </c>
      <c r="G200" s="314">
        <f>F200+36</f>
        <v>44510</v>
      </c>
    </row>
    <row r="201" s="253" customFormat="1" ht="15" spans="1:7">
      <c r="A201" s="277" t="s">
        <v>1916</v>
      </c>
      <c r="B201" s="277"/>
      <c r="C201" s="277"/>
      <c r="D201" s="277"/>
      <c r="E201" s="277"/>
      <c r="F201" s="277"/>
      <c r="G201" s="277"/>
    </row>
    <row r="202" s="256" customFormat="1" ht="15" spans="1:11">
      <c r="A202" s="346" t="s">
        <v>1917</v>
      </c>
      <c r="B202" s="346"/>
      <c r="C202" s="347"/>
      <c r="F202" s="347"/>
      <c r="G202" s="347"/>
      <c r="H202" s="332"/>
      <c r="I202" s="332"/>
      <c r="J202" s="332"/>
      <c r="K202" s="332"/>
    </row>
    <row r="203" s="255" customFormat="1" ht="15" customHeight="1" spans="1:11">
      <c r="A203" s="348"/>
      <c r="B203" s="349" t="s">
        <v>5</v>
      </c>
      <c r="C203" s="311" t="s">
        <v>6</v>
      </c>
      <c r="D203" s="311" t="s">
        <v>1821</v>
      </c>
      <c r="E203" s="311" t="s">
        <v>1822</v>
      </c>
      <c r="F203" s="311" t="s">
        <v>1823</v>
      </c>
      <c r="G203" s="311" t="s">
        <v>1917</v>
      </c>
      <c r="H203" s="350"/>
      <c r="I203" s="257"/>
      <c r="J203" s="257"/>
      <c r="K203" s="257"/>
    </row>
    <row r="204" s="255" customFormat="1" ht="15" customHeight="1" spans="1:11">
      <c r="A204" s="348"/>
      <c r="B204" s="351"/>
      <c r="C204" s="352"/>
      <c r="D204" s="352"/>
      <c r="E204" s="353" t="s">
        <v>1824</v>
      </c>
      <c r="F204" s="353" t="s">
        <v>10</v>
      </c>
      <c r="G204" s="353" t="s">
        <v>11</v>
      </c>
      <c r="H204" s="350"/>
      <c r="I204" s="257"/>
      <c r="J204" s="257"/>
      <c r="K204" s="257"/>
    </row>
    <row r="205" s="255" customFormat="1" ht="15" customHeight="1" spans="1:11">
      <c r="A205" s="348"/>
      <c r="B205" s="354" t="s">
        <v>1477</v>
      </c>
      <c r="C205" s="354" t="s">
        <v>1918</v>
      </c>
      <c r="D205" s="355" t="s">
        <v>1573</v>
      </c>
      <c r="E205" s="326">
        <f>F205-4</f>
        <v>44438</v>
      </c>
      <c r="F205" s="314">
        <v>44442</v>
      </c>
      <c r="G205" s="314">
        <f>F205+34</f>
        <v>44476</v>
      </c>
      <c r="H205" s="350"/>
      <c r="I205" s="257"/>
      <c r="J205" s="257"/>
      <c r="K205" s="257"/>
    </row>
    <row r="206" s="255" customFormat="1" ht="15" customHeight="1" spans="1:11">
      <c r="A206" s="348"/>
      <c r="B206" s="356" t="s">
        <v>1479</v>
      </c>
      <c r="C206" s="356" t="s">
        <v>1919</v>
      </c>
      <c r="D206" s="357"/>
      <c r="E206" s="326">
        <f>F206-4</f>
        <v>44445</v>
      </c>
      <c r="F206" s="314">
        <f>F205+7</f>
        <v>44449</v>
      </c>
      <c r="G206" s="314">
        <f>F206+34</f>
        <v>44483</v>
      </c>
      <c r="H206" s="350"/>
      <c r="I206" s="257"/>
      <c r="J206" s="257"/>
      <c r="K206" s="257"/>
    </row>
    <row r="207" s="255" customFormat="1" ht="15" customHeight="1" spans="1:11">
      <c r="A207" s="348"/>
      <c r="B207" s="358" t="s">
        <v>1480</v>
      </c>
      <c r="C207" s="359" t="s">
        <v>1920</v>
      </c>
      <c r="D207" s="357"/>
      <c r="E207" s="326">
        <f>F207-4</f>
        <v>44452</v>
      </c>
      <c r="F207" s="314">
        <f>F206+7</f>
        <v>44456</v>
      </c>
      <c r="G207" s="314">
        <f>F207+34</f>
        <v>44490</v>
      </c>
      <c r="H207" s="350"/>
      <c r="I207" s="257"/>
      <c r="J207" s="257"/>
      <c r="K207" s="257"/>
    </row>
    <row r="208" s="255" customFormat="1" ht="15" customHeight="1" spans="1:11">
      <c r="A208" s="348"/>
      <c r="B208" s="354" t="s">
        <v>1481</v>
      </c>
      <c r="C208" s="354" t="s">
        <v>1420</v>
      </c>
      <c r="D208" s="357"/>
      <c r="E208" s="326">
        <f>F208-4</f>
        <v>44459</v>
      </c>
      <c r="F208" s="314">
        <f>F207+7</f>
        <v>44463</v>
      </c>
      <c r="G208" s="314">
        <f>F208+34</f>
        <v>44497</v>
      </c>
      <c r="H208" s="350"/>
      <c r="I208" s="257"/>
      <c r="J208" s="257"/>
      <c r="K208" s="257"/>
    </row>
    <row r="209" s="255" customFormat="1" ht="15" customHeight="1" spans="1:11">
      <c r="A209" s="348"/>
      <c r="B209" s="354" t="s">
        <v>1921</v>
      </c>
      <c r="C209" s="354" t="s">
        <v>1922</v>
      </c>
      <c r="D209" s="360"/>
      <c r="E209" s="326">
        <f>F209-4</f>
        <v>44466</v>
      </c>
      <c r="F209" s="314">
        <f>F208+7</f>
        <v>44470</v>
      </c>
      <c r="G209" s="314">
        <f>F209+34</f>
        <v>44504</v>
      </c>
      <c r="H209" s="350"/>
      <c r="I209" s="257"/>
      <c r="J209" s="257"/>
      <c r="K209" s="257"/>
    </row>
    <row r="210" s="257" customFormat="1" ht="15" customHeight="1" spans="1:8">
      <c r="A210" s="348"/>
      <c r="B210" s="361"/>
      <c r="C210" s="361"/>
      <c r="D210" s="362"/>
      <c r="E210" s="363"/>
      <c r="F210" s="364"/>
      <c r="G210" s="364"/>
      <c r="H210" s="350"/>
    </row>
    <row r="211" s="255" customFormat="1" ht="15" hidden="1" customHeight="1" spans="1:11">
      <c r="A211" s="348"/>
      <c r="B211" s="365" t="s">
        <v>5</v>
      </c>
      <c r="C211" s="311" t="s">
        <v>6</v>
      </c>
      <c r="D211" s="311" t="s">
        <v>1821</v>
      </c>
      <c r="E211" s="311" t="s">
        <v>1822</v>
      </c>
      <c r="F211" s="311" t="s">
        <v>1823</v>
      </c>
      <c r="G211" s="311" t="s">
        <v>1917</v>
      </c>
      <c r="H211" s="350"/>
      <c r="I211" s="257"/>
      <c r="J211" s="257"/>
      <c r="K211" s="257"/>
    </row>
    <row r="212" s="255" customFormat="1" ht="15" hidden="1" customHeight="1" spans="1:11">
      <c r="A212" s="348"/>
      <c r="B212" s="366"/>
      <c r="C212" s="352"/>
      <c r="D212" s="352"/>
      <c r="E212" s="353" t="s">
        <v>1824</v>
      </c>
      <c r="F212" s="353" t="s">
        <v>10</v>
      </c>
      <c r="G212" s="353" t="s">
        <v>11</v>
      </c>
      <c r="H212" s="350"/>
      <c r="I212" s="257"/>
      <c r="J212" s="257"/>
      <c r="K212" s="257"/>
    </row>
    <row r="213" s="255" customFormat="1" ht="15" hidden="1" customHeight="1" spans="1:11">
      <c r="A213" s="348"/>
      <c r="B213" s="367"/>
      <c r="C213" s="358"/>
      <c r="D213" s="367" t="s">
        <v>1641</v>
      </c>
      <c r="E213" s="368">
        <f>F213-5</f>
        <v>43768</v>
      </c>
      <c r="F213" s="369">
        <v>43773</v>
      </c>
      <c r="G213" s="369">
        <f>F213+34</f>
        <v>43807</v>
      </c>
      <c r="H213" s="350"/>
      <c r="I213" s="257"/>
      <c r="J213" s="257"/>
      <c r="K213" s="257"/>
    </row>
    <row r="214" s="255" customFormat="1" ht="15" hidden="1" customHeight="1" spans="1:11">
      <c r="A214" s="348"/>
      <c r="B214" s="367"/>
      <c r="C214" s="358"/>
      <c r="D214" s="367"/>
      <c r="E214" s="368">
        <f>F214-5</f>
        <v>43775</v>
      </c>
      <c r="F214" s="369">
        <f>F213+7</f>
        <v>43780</v>
      </c>
      <c r="G214" s="369">
        <f>F214+34</f>
        <v>43814</v>
      </c>
      <c r="H214" s="350"/>
      <c r="I214" s="257"/>
      <c r="J214" s="257"/>
      <c r="K214" s="257"/>
    </row>
    <row r="215" s="255" customFormat="1" ht="15" hidden="1" customHeight="1" spans="1:11">
      <c r="A215" s="348"/>
      <c r="B215" s="367"/>
      <c r="C215" s="358"/>
      <c r="D215" s="367"/>
      <c r="E215" s="368">
        <f>F215-5</f>
        <v>43782</v>
      </c>
      <c r="F215" s="369">
        <f>F214+7</f>
        <v>43787</v>
      </c>
      <c r="G215" s="369">
        <f>F215+34</f>
        <v>43821</v>
      </c>
      <c r="H215" s="350"/>
      <c r="I215" s="257"/>
      <c r="J215" s="257"/>
      <c r="K215" s="257"/>
    </row>
    <row r="216" s="255" customFormat="1" ht="15" hidden="1" customHeight="1" spans="1:11">
      <c r="A216" s="348"/>
      <c r="B216" s="367"/>
      <c r="C216" s="358"/>
      <c r="D216" s="367"/>
      <c r="E216" s="368">
        <f>F216-5</f>
        <v>43789</v>
      </c>
      <c r="F216" s="369">
        <f>F215+7</f>
        <v>43794</v>
      </c>
      <c r="G216" s="369">
        <f>F216+34</f>
        <v>43828</v>
      </c>
      <c r="H216" s="350"/>
      <c r="I216" s="257"/>
      <c r="J216" s="257"/>
      <c r="K216" s="257"/>
    </row>
    <row r="217" s="255" customFormat="1" ht="18" hidden="1" customHeight="1" spans="1:11">
      <c r="A217" s="340"/>
      <c r="B217" s="367"/>
      <c r="C217" s="358"/>
      <c r="D217" s="367"/>
      <c r="E217" s="368">
        <f>F217-5</f>
        <v>43796</v>
      </c>
      <c r="F217" s="369">
        <f>F216+7</f>
        <v>43801</v>
      </c>
      <c r="G217" s="369">
        <f>F217+34</f>
        <v>43835</v>
      </c>
      <c r="H217" s="350"/>
      <c r="I217" s="257"/>
      <c r="J217" s="257"/>
      <c r="K217" s="257"/>
    </row>
    <row r="218" s="255" customFormat="1" ht="15" customHeight="1" spans="1:11">
      <c r="A218" s="348"/>
      <c r="B218" s="349" t="s">
        <v>5</v>
      </c>
      <c r="C218" s="311" t="s">
        <v>6</v>
      </c>
      <c r="D218" s="311" t="s">
        <v>1821</v>
      </c>
      <c r="E218" s="311" t="s">
        <v>1822</v>
      </c>
      <c r="F218" s="311" t="s">
        <v>1823</v>
      </c>
      <c r="G218" s="311" t="s">
        <v>1917</v>
      </c>
      <c r="H218" s="350"/>
      <c r="I218" s="257"/>
      <c r="J218" s="257"/>
      <c r="K218" s="257"/>
    </row>
    <row r="219" s="255" customFormat="1" ht="15" customHeight="1" spans="1:11">
      <c r="A219" s="348"/>
      <c r="B219" s="370"/>
      <c r="C219" s="352"/>
      <c r="D219" s="352"/>
      <c r="E219" s="353" t="s">
        <v>1824</v>
      </c>
      <c r="F219" s="353" t="s">
        <v>10</v>
      </c>
      <c r="G219" s="353" t="s">
        <v>11</v>
      </c>
      <c r="H219" s="350"/>
      <c r="I219" s="257"/>
      <c r="J219" s="257"/>
      <c r="K219" s="257"/>
    </row>
    <row r="220" s="255" customFormat="1" ht="15" customHeight="1" spans="1:11">
      <c r="A220" s="348"/>
      <c r="B220" s="367" t="s">
        <v>720</v>
      </c>
      <c r="C220" s="367" t="s">
        <v>1456</v>
      </c>
      <c r="D220" s="367" t="s">
        <v>1653</v>
      </c>
      <c r="E220" s="368">
        <f>F220-5</f>
        <v>44440</v>
      </c>
      <c r="F220" s="369">
        <v>44445</v>
      </c>
      <c r="G220" s="369">
        <f>F220+32</f>
        <v>44477</v>
      </c>
      <c r="H220" s="350"/>
      <c r="I220" s="257"/>
      <c r="J220" s="257"/>
      <c r="K220" s="257"/>
    </row>
    <row r="221" s="255" customFormat="1" ht="15" customHeight="1" spans="1:11">
      <c r="A221" s="348"/>
      <c r="B221" s="367" t="s">
        <v>722</v>
      </c>
      <c r="C221" s="358" t="s">
        <v>1458</v>
      </c>
      <c r="D221" s="367"/>
      <c r="E221" s="368">
        <f>F221-5</f>
        <v>44447</v>
      </c>
      <c r="F221" s="369">
        <f>F220+7</f>
        <v>44452</v>
      </c>
      <c r="G221" s="369">
        <f>F221+32</f>
        <v>44484</v>
      </c>
      <c r="H221" s="350"/>
      <c r="I221" s="257"/>
      <c r="J221" s="257"/>
      <c r="K221" s="257"/>
    </row>
    <row r="222" s="255" customFormat="1" ht="15" customHeight="1" spans="1:11">
      <c r="A222" s="348"/>
      <c r="B222" s="371" t="s">
        <v>724</v>
      </c>
      <c r="C222" s="358" t="s">
        <v>725</v>
      </c>
      <c r="D222" s="367"/>
      <c r="E222" s="368">
        <f>F222-5</f>
        <v>44454</v>
      </c>
      <c r="F222" s="369">
        <f>F221+7</f>
        <v>44459</v>
      </c>
      <c r="G222" s="369">
        <f>F222+32</f>
        <v>44491</v>
      </c>
      <c r="H222" s="350"/>
      <c r="I222" s="257"/>
      <c r="J222" s="257"/>
      <c r="K222" s="257"/>
    </row>
    <row r="223" s="255" customFormat="1" ht="15" customHeight="1" spans="1:11">
      <c r="A223" s="348"/>
      <c r="B223" s="371" t="s">
        <v>1459</v>
      </c>
      <c r="C223" s="358" t="s">
        <v>1460</v>
      </c>
      <c r="D223" s="367"/>
      <c r="E223" s="368">
        <f>F223-5</f>
        <v>44461</v>
      </c>
      <c r="F223" s="369">
        <f>F222+7</f>
        <v>44466</v>
      </c>
      <c r="G223" s="369">
        <f>F223+32</f>
        <v>44498</v>
      </c>
      <c r="H223" s="350"/>
      <c r="I223" s="257"/>
      <c r="J223" s="257"/>
      <c r="K223" s="257"/>
    </row>
    <row r="224" s="255" customFormat="1" ht="18" customHeight="1" spans="1:11">
      <c r="A224" s="340"/>
      <c r="B224" s="367"/>
      <c r="C224" s="358"/>
      <c r="D224" s="367"/>
      <c r="E224" s="368">
        <f>F224-5</f>
        <v>44468</v>
      </c>
      <c r="F224" s="369">
        <f>F223+7</f>
        <v>44473</v>
      </c>
      <c r="G224" s="369">
        <f>F224+32</f>
        <v>44505</v>
      </c>
      <c r="H224" s="350"/>
      <c r="I224" s="257"/>
      <c r="J224" s="257"/>
      <c r="K224" s="257"/>
    </row>
    <row r="225" s="256" customFormat="1" ht="15" customHeight="1" spans="1:11">
      <c r="A225" s="372" t="s">
        <v>1435</v>
      </c>
      <c r="B225" s="373"/>
      <c r="C225" s="374"/>
      <c r="D225" s="375"/>
      <c r="E225" s="376"/>
      <c r="F225" s="347"/>
      <c r="G225" s="347"/>
      <c r="H225" s="377"/>
      <c r="I225" s="332"/>
      <c r="J225" s="332"/>
      <c r="K225" s="332"/>
    </row>
    <row r="226" s="255" customFormat="1" ht="15" hidden="1" customHeight="1" spans="1:11">
      <c r="A226" s="348"/>
      <c r="B226" s="378" t="s">
        <v>5</v>
      </c>
      <c r="C226" s="311" t="s">
        <v>6</v>
      </c>
      <c r="D226" s="311" t="s">
        <v>1821</v>
      </c>
      <c r="E226" s="311" t="s">
        <v>1822</v>
      </c>
      <c r="F226" s="311" t="s">
        <v>1823</v>
      </c>
      <c r="G226" s="311" t="s">
        <v>1435</v>
      </c>
      <c r="H226" s="350"/>
      <c r="I226" s="257"/>
      <c r="J226" s="257"/>
      <c r="K226" s="257"/>
    </row>
    <row r="227" s="255" customFormat="1" ht="15" hidden="1" customHeight="1" spans="1:11">
      <c r="A227" s="348"/>
      <c r="B227" s="379"/>
      <c r="C227" s="352"/>
      <c r="D227" s="352"/>
      <c r="E227" s="353" t="s">
        <v>1824</v>
      </c>
      <c r="F227" s="353" t="s">
        <v>10</v>
      </c>
      <c r="G227" s="353" t="s">
        <v>11</v>
      </c>
      <c r="H227" s="350"/>
      <c r="I227" s="257"/>
      <c r="J227" s="257"/>
      <c r="K227" s="257"/>
    </row>
    <row r="228" s="255" customFormat="1" ht="15" hidden="1" customHeight="1" spans="1:11">
      <c r="A228" s="348"/>
      <c r="B228" s="367" t="s">
        <v>1923</v>
      </c>
      <c r="C228" s="318" t="s">
        <v>1924</v>
      </c>
      <c r="D228" s="353" t="s">
        <v>1532</v>
      </c>
      <c r="E228" s="326">
        <f>F228-5</f>
        <v>43679</v>
      </c>
      <c r="F228" s="314">
        <v>43684</v>
      </c>
      <c r="G228" s="314">
        <f>F228+35</f>
        <v>43719</v>
      </c>
      <c r="H228" s="350"/>
      <c r="I228" s="257"/>
      <c r="J228" s="257"/>
      <c r="K228" s="257"/>
    </row>
    <row r="229" s="255" customFormat="1" ht="15" hidden="1" customHeight="1" spans="1:11">
      <c r="A229" s="348"/>
      <c r="B229" s="367" t="s">
        <v>685</v>
      </c>
      <c r="C229" s="318" t="s">
        <v>1799</v>
      </c>
      <c r="D229" s="380"/>
      <c r="E229" s="326">
        <f>F229-5</f>
        <v>43686</v>
      </c>
      <c r="F229" s="314">
        <f>F228+7</f>
        <v>43691</v>
      </c>
      <c r="G229" s="314">
        <f>F229+35</f>
        <v>43726</v>
      </c>
      <c r="H229" s="350"/>
      <c r="I229" s="257"/>
      <c r="J229" s="257"/>
      <c r="K229" s="257"/>
    </row>
    <row r="230" s="255" customFormat="1" ht="15" hidden="1" customHeight="1" spans="1:11">
      <c r="A230" s="348"/>
      <c r="B230" s="367" t="s">
        <v>618</v>
      </c>
      <c r="C230" s="318" t="s">
        <v>1453</v>
      </c>
      <c r="D230" s="380"/>
      <c r="E230" s="326">
        <f>F230-5</f>
        <v>43693</v>
      </c>
      <c r="F230" s="314">
        <f>F229+7</f>
        <v>43698</v>
      </c>
      <c r="G230" s="314">
        <f>F230+35</f>
        <v>43733</v>
      </c>
      <c r="H230" s="350"/>
      <c r="I230" s="257"/>
      <c r="J230" s="257"/>
      <c r="K230" s="257"/>
    </row>
    <row r="231" s="255" customFormat="1" ht="15" hidden="1" customHeight="1" spans="1:11">
      <c r="A231" s="348"/>
      <c r="B231" s="343" t="s">
        <v>1925</v>
      </c>
      <c r="C231" s="318" t="s">
        <v>1926</v>
      </c>
      <c r="D231" s="380"/>
      <c r="E231" s="326">
        <f>F231-5</f>
        <v>43700</v>
      </c>
      <c r="F231" s="314">
        <f>F230+7</f>
        <v>43705</v>
      </c>
      <c r="G231" s="314">
        <f>F231+35</f>
        <v>43740</v>
      </c>
      <c r="H231" s="350"/>
      <c r="I231" s="257"/>
      <c r="J231" s="257"/>
      <c r="K231" s="257"/>
    </row>
    <row r="232" s="255" customFormat="1" ht="15" hidden="1" customHeight="1" spans="1:11">
      <c r="A232" s="348"/>
      <c r="B232" s="367" t="s">
        <v>688</v>
      </c>
      <c r="C232" s="318" t="s">
        <v>1927</v>
      </c>
      <c r="D232" s="381"/>
      <c r="E232" s="326">
        <f>F232-5</f>
        <v>43707</v>
      </c>
      <c r="F232" s="314">
        <f>F231+7</f>
        <v>43712</v>
      </c>
      <c r="G232" s="314">
        <f>F232+35</f>
        <v>43747</v>
      </c>
      <c r="H232" s="350"/>
      <c r="I232" s="257"/>
      <c r="J232" s="257"/>
      <c r="K232" s="257"/>
    </row>
    <row r="233" s="255" customFormat="1" ht="15" customHeight="1" spans="1:11">
      <c r="A233" s="348"/>
      <c r="B233" s="349" t="s">
        <v>5</v>
      </c>
      <c r="C233" s="311" t="s">
        <v>6</v>
      </c>
      <c r="D233" s="311" t="s">
        <v>1821</v>
      </c>
      <c r="E233" s="311" t="s">
        <v>1822</v>
      </c>
      <c r="F233" s="311" t="s">
        <v>1823</v>
      </c>
      <c r="G233" s="311" t="s">
        <v>1435</v>
      </c>
      <c r="H233" s="350"/>
      <c r="I233" s="257"/>
      <c r="J233" s="257"/>
      <c r="K233" s="257"/>
    </row>
    <row r="234" s="255" customFormat="1" ht="15" customHeight="1" spans="1:11">
      <c r="A234" s="348"/>
      <c r="B234" s="351"/>
      <c r="C234" s="352"/>
      <c r="D234" s="352"/>
      <c r="E234" s="353" t="s">
        <v>1824</v>
      </c>
      <c r="F234" s="353" t="s">
        <v>10</v>
      </c>
      <c r="G234" s="353" t="s">
        <v>11</v>
      </c>
      <c r="H234" s="350"/>
      <c r="I234" s="257"/>
      <c r="J234" s="257"/>
      <c r="K234" s="257"/>
    </row>
    <row r="235" s="255" customFormat="1" ht="15" customHeight="1" spans="1:11">
      <c r="A235" s="348"/>
      <c r="B235" s="367" t="s">
        <v>728</v>
      </c>
      <c r="C235" s="318" t="s">
        <v>1928</v>
      </c>
      <c r="D235" s="353" t="s">
        <v>1653</v>
      </c>
      <c r="E235" s="326">
        <f>F235-5</f>
        <v>44435</v>
      </c>
      <c r="F235" s="314">
        <v>44440</v>
      </c>
      <c r="G235" s="314">
        <f>F235+35</f>
        <v>44475</v>
      </c>
      <c r="H235" s="350"/>
      <c r="I235" s="257"/>
      <c r="J235" s="257"/>
      <c r="K235" s="257"/>
    </row>
    <row r="236" s="255" customFormat="1" ht="15" customHeight="1" spans="1:11">
      <c r="A236" s="348"/>
      <c r="B236" s="367" t="s">
        <v>731</v>
      </c>
      <c r="C236" s="318" t="s">
        <v>1929</v>
      </c>
      <c r="D236" s="380"/>
      <c r="E236" s="326">
        <f>F236-5</f>
        <v>44442</v>
      </c>
      <c r="F236" s="314">
        <f>F235+7</f>
        <v>44447</v>
      </c>
      <c r="G236" s="314">
        <f>F236+35</f>
        <v>44482</v>
      </c>
      <c r="H236" s="350"/>
      <c r="I236" s="257"/>
      <c r="J236" s="257"/>
      <c r="K236" s="257"/>
    </row>
    <row r="237" s="255" customFormat="1" ht="15" customHeight="1" spans="1:11">
      <c r="A237" s="348"/>
      <c r="B237" s="367" t="s">
        <v>733</v>
      </c>
      <c r="C237" s="318" t="s">
        <v>1930</v>
      </c>
      <c r="D237" s="380"/>
      <c r="E237" s="326">
        <f>F237-5</f>
        <v>44449</v>
      </c>
      <c r="F237" s="314">
        <f>F236+7</f>
        <v>44454</v>
      </c>
      <c r="G237" s="314">
        <f>F237+35</f>
        <v>44489</v>
      </c>
      <c r="H237" s="350"/>
      <c r="I237" s="257"/>
      <c r="J237" s="257"/>
      <c r="K237" s="257"/>
    </row>
    <row r="238" s="255" customFormat="1" ht="15" customHeight="1" spans="1:11">
      <c r="A238" s="348"/>
      <c r="B238" s="343" t="s">
        <v>735</v>
      </c>
      <c r="C238" s="318" t="s">
        <v>1931</v>
      </c>
      <c r="D238" s="380"/>
      <c r="E238" s="326">
        <f>F238-5</f>
        <v>44456</v>
      </c>
      <c r="F238" s="314">
        <f>F237+7</f>
        <v>44461</v>
      </c>
      <c r="G238" s="314">
        <f>F238+35</f>
        <v>44496</v>
      </c>
      <c r="H238" s="350"/>
      <c r="I238" s="257"/>
      <c r="J238" s="257"/>
      <c r="K238" s="257"/>
    </row>
    <row r="239" s="255" customFormat="1" ht="15" customHeight="1" spans="1:11">
      <c r="A239" s="348"/>
      <c r="B239" s="318" t="s">
        <v>737</v>
      </c>
      <c r="C239" s="318" t="s">
        <v>1932</v>
      </c>
      <c r="D239" s="381"/>
      <c r="E239" s="326">
        <f>F239-5</f>
        <v>44463</v>
      </c>
      <c r="F239" s="314">
        <f>F238+7</f>
        <v>44468</v>
      </c>
      <c r="G239" s="314">
        <f>F239+35</f>
        <v>44503</v>
      </c>
      <c r="H239" s="350"/>
      <c r="I239" s="257"/>
      <c r="J239" s="257"/>
      <c r="K239" s="257"/>
    </row>
    <row r="240" s="259" customFormat="1" ht="15" spans="1:11">
      <c r="A240" s="382" t="s">
        <v>1933</v>
      </c>
      <c r="B240" s="382"/>
      <c r="C240" s="382"/>
      <c r="D240" s="382"/>
      <c r="E240" s="382"/>
      <c r="F240" s="382"/>
      <c r="G240" s="382"/>
      <c r="H240" s="383"/>
      <c r="I240" s="391"/>
      <c r="J240" s="392"/>
      <c r="K240" s="392"/>
    </row>
    <row r="241" s="259" customFormat="1" ht="15" hidden="1" customHeight="1" spans="1:7">
      <c r="A241" s="384"/>
      <c r="B241" s="385" t="s">
        <v>5</v>
      </c>
      <c r="C241" s="367" t="s">
        <v>6</v>
      </c>
      <c r="D241" s="367" t="s">
        <v>1821</v>
      </c>
      <c r="E241" s="367" t="s">
        <v>1822</v>
      </c>
      <c r="F241" s="367" t="s">
        <v>1823</v>
      </c>
      <c r="G241" s="367" t="s">
        <v>1934</v>
      </c>
    </row>
    <row r="242" s="259" customFormat="1" ht="15" hidden="1" customHeight="1" spans="1:7">
      <c r="A242" s="384"/>
      <c r="B242" s="386"/>
      <c r="C242" s="387"/>
      <c r="D242" s="387"/>
      <c r="E242" s="367" t="s">
        <v>1824</v>
      </c>
      <c r="F242" s="367" t="s">
        <v>10</v>
      </c>
      <c r="G242" s="367" t="s">
        <v>11</v>
      </c>
    </row>
    <row r="243" s="259" customFormat="1" ht="15" hidden="1" customHeight="1" spans="1:7">
      <c r="A243" s="384"/>
      <c r="B243" s="367" t="s">
        <v>99</v>
      </c>
      <c r="C243" s="318" t="s">
        <v>99</v>
      </c>
      <c r="D243" s="296" t="s">
        <v>1935</v>
      </c>
      <c r="E243" s="388">
        <f>F243-5</f>
        <v>43917</v>
      </c>
      <c r="F243" s="369">
        <v>43922</v>
      </c>
      <c r="G243" s="369">
        <f>F243+15</f>
        <v>43937</v>
      </c>
    </row>
    <row r="244" s="259" customFormat="1" ht="15" hidden="1" customHeight="1" spans="1:7">
      <c r="A244" s="384"/>
      <c r="B244" s="367" t="s">
        <v>1936</v>
      </c>
      <c r="C244" s="318" t="s">
        <v>1937</v>
      </c>
      <c r="D244" s="296"/>
      <c r="E244" s="388">
        <f>F244-5</f>
        <v>43924</v>
      </c>
      <c r="F244" s="369">
        <f>F243+7</f>
        <v>43929</v>
      </c>
      <c r="G244" s="369">
        <f>F244+15</f>
        <v>43944</v>
      </c>
    </row>
    <row r="245" s="259" customFormat="1" ht="15" hidden="1" customHeight="1" spans="1:7">
      <c r="A245" s="384"/>
      <c r="B245" s="367" t="s">
        <v>1938</v>
      </c>
      <c r="C245" s="318" t="s">
        <v>1937</v>
      </c>
      <c r="D245" s="296"/>
      <c r="E245" s="388">
        <f>F245-5</f>
        <v>43931</v>
      </c>
      <c r="F245" s="369">
        <f>F244+7</f>
        <v>43936</v>
      </c>
      <c r="G245" s="369">
        <f>F245+15</f>
        <v>43951</v>
      </c>
    </row>
    <row r="246" s="259" customFormat="1" ht="15" hidden="1" customHeight="1" spans="1:7">
      <c r="A246" s="384"/>
      <c r="B246" s="367" t="s">
        <v>1939</v>
      </c>
      <c r="C246" s="318" t="s">
        <v>1937</v>
      </c>
      <c r="D246" s="296"/>
      <c r="E246" s="388">
        <f>F246-5</f>
        <v>43938</v>
      </c>
      <c r="F246" s="369">
        <f>F245+7</f>
        <v>43943</v>
      </c>
      <c r="G246" s="369">
        <f>F246+15</f>
        <v>43958</v>
      </c>
    </row>
    <row r="247" s="259" customFormat="1" ht="15" hidden="1" spans="1:7">
      <c r="A247" s="384"/>
      <c r="B247" s="367" t="s">
        <v>1940</v>
      </c>
      <c r="C247" s="318" t="s">
        <v>1937</v>
      </c>
      <c r="D247" s="296"/>
      <c r="E247" s="388">
        <f>F247-5</f>
        <v>43945</v>
      </c>
      <c r="F247" s="369">
        <f>F246+7</f>
        <v>43950</v>
      </c>
      <c r="G247" s="369">
        <f>F247+15</f>
        <v>43965</v>
      </c>
    </row>
    <row r="248" s="259" customFormat="1" ht="15" hidden="1" spans="1:7">
      <c r="A248" s="384"/>
      <c r="B248" s="367"/>
      <c r="C248" s="318"/>
      <c r="D248" s="296"/>
      <c r="E248" s="388"/>
      <c r="F248" s="369"/>
      <c r="G248" s="369"/>
    </row>
    <row r="249" s="259" customFormat="1" ht="15" hidden="1" customHeight="1" spans="1:7">
      <c r="A249" s="384"/>
      <c r="B249" s="365" t="s">
        <v>5</v>
      </c>
      <c r="C249" s="367" t="s">
        <v>6</v>
      </c>
      <c r="D249" s="367" t="s">
        <v>1821</v>
      </c>
      <c r="E249" s="367" t="s">
        <v>1822</v>
      </c>
      <c r="F249" s="367" t="s">
        <v>1823</v>
      </c>
      <c r="G249" s="367" t="s">
        <v>1934</v>
      </c>
    </row>
    <row r="250" s="259" customFormat="1" ht="15" hidden="1" customHeight="1" spans="1:7">
      <c r="A250" s="384"/>
      <c r="B250" s="366"/>
      <c r="C250" s="387"/>
      <c r="D250" s="387"/>
      <c r="E250" s="367" t="s">
        <v>1824</v>
      </c>
      <c r="F250" s="367" t="s">
        <v>10</v>
      </c>
      <c r="G250" s="367" t="s">
        <v>11</v>
      </c>
    </row>
    <row r="251" s="259" customFormat="1" ht="15" hidden="1" customHeight="1" spans="1:7">
      <c r="A251" s="384"/>
      <c r="B251" s="367" t="s">
        <v>1941</v>
      </c>
      <c r="C251" s="318" t="s">
        <v>1942</v>
      </c>
      <c r="D251" s="296" t="s">
        <v>1943</v>
      </c>
      <c r="E251" s="388">
        <f>F251-4</f>
        <v>44011</v>
      </c>
      <c r="F251" s="369">
        <v>44015</v>
      </c>
      <c r="G251" s="369">
        <f>F251+17</f>
        <v>44032</v>
      </c>
    </row>
    <row r="252" s="259" customFormat="1" ht="15" hidden="1" customHeight="1" spans="1:7">
      <c r="A252" s="384"/>
      <c r="B252" s="367" t="s">
        <v>1944</v>
      </c>
      <c r="C252" s="318" t="s">
        <v>1945</v>
      </c>
      <c r="D252" s="296"/>
      <c r="E252" s="388">
        <f>F252-4</f>
        <v>44018</v>
      </c>
      <c r="F252" s="369">
        <f>F251+7</f>
        <v>44022</v>
      </c>
      <c r="G252" s="369">
        <f>F252+17</f>
        <v>44039</v>
      </c>
    </row>
    <row r="253" s="259" customFormat="1" ht="15" hidden="1" customHeight="1" spans="1:7">
      <c r="A253" s="384"/>
      <c r="B253" s="371" t="s">
        <v>1946</v>
      </c>
      <c r="C253" s="318" t="s">
        <v>1947</v>
      </c>
      <c r="D253" s="296"/>
      <c r="E253" s="388">
        <f>F253-4</f>
        <v>44025</v>
      </c>
      <c r="F253" s="369">
        <f>F252+7</f>
        <v>44029</v>
      </c>
      <c r="G253" s="369">
        <f>F253+17</f>
        <v>44046</v>
      </c>
    </row>
    <row r="254" s="259" customFormat="1" ht="15" hidden="1" customHeight="1" spans="1:7">
      <c r="A254" s="384"/>
      <c r="B254" s="367" t="s">
        <v>1948</v>
      </c>
      <c r="C254" s="318" t="s">
        <v>1949</v>
      </c>
      <c r="D254" s="296"/>
      <c r="E254" s="388">
        <f>F254-4</f>
        <v>44032</v>
      </c>
      <c r="F254" s="369">
        <f>F253+7</f>
        <v>44036</v>
      </c>
      <c r="G254" s="369">
        <f>F254+17</f>
        <v>44053</v>
      </c>
    </row>
    <row r="255" s="259" customFormat="1" ht="15" hidden="1" spans="1:7">
      <c r="A255" s="384"/>
      <c r="B255" s="367" t="s">
        <v>1946</v>
      </c>
      <c r="C255" s="318" t="s">
        <v>1950</v>
      </c>
      <c r="D255" s="296"/>
      <c r="E255" s="388">
        <f>F255-4</f>
        <v>44039</v>
      </c>
      <c r="F255" s="369">
        <f>F254+7</f>
        <v>44043</v>
      </c>
      <c r="G255" s="369">
        <f>F255+17</f>
        <v>44060</v>
      </c>
    </row>
    <row r="256" s="259" customFormat="1" ht="15" hidden="1" customHeight="1" spans="1:7">
      <c r="A256" s="384"/>
      <c r="B256" s="389" t="s">
        <v>5</v>
      </c>
      <c r="C256" s="390" t="s">
        <v>6</v>
      </c>
      <c r="D256" s="390" t="s">
        <v>1821</v>
      </c>
      <c r="E256" s="367" t="s">
        <v>1822</v>
      </c>
      <c r="F256" s="367" t="s">
        <v>1823</v>
      </c>
      <c r="G256" s="367" t="s">
        <v>1934</v>
      </c>
    </row>
    <row r="257" s="259" customFormat="1" ht="15" hidden="1" customHeight="1" spans="1:7">
      <c r="A257" s="384"/>
      <c r="B257" s="393"/>
      <c r="C257" s="394"/>
      <c r="D257" s="394"/>
      <c r="E257" s="367" t="s">
        <v>1824</v>
      </c>
      <c r="F257" s="367" t="s">
        <v>10</v>
      </c>
      <c r="G257" s="367" t="s">
        <v>11</v>
      </c>
    </row>
    <row r="258" s="259" customFormat="1" ht="15" hidden="1" customHeight="1" spans="1:7">
      <c r="A258" s="384"/>
      <c r="B258" s="367" t="s">
        <v>786</v>
      </c>
      <c r="C258" s="318" t="s">
        <v>1413</v>
      </c>
      <c r="D258" s="296" t="s">
        <v>1641</v>
      </c>
      <c r="E258" s="388">
        <f>F258-5</f>
        <v>43920</v>
      </c>
      <c r="F258" s="369">
        <v>43925</v>
      </c>
      <c r="G258" s="369">
        <f>F258+21</f>
        <v>43946</v>
      </c>
    </row>
    <row r="259" s="259" customFormat="1" ht="15" hidden="1" customHeight="1" spans="1:7">
      <c r="A259" s="384"/>
      <c r="B259" s="367" t="s">
        <v>615</v>
      </c>
      <c r="C259" s="318" t="s">
        <v>1951</v>
      </c>
      <c r="D259" s="296"/>
      <c r="E259" s="388">
        <f>F259-5</f>
        <v>43927</v>
      </c>
      <c r="F259" s="369">
        <f>F258+7</f>
        <v>43932</v>
      </c>
      <c r="G259" s="369">
        <f>F259+21</f>
        <v>43953</v>
      </c>
    </row>
    <row r="260" s="259" customFormat="1" ht="15" hidden="1" customHeight="1" spans="1:7">
      <c r="A260" s="384"/>
      <c r="B260" s="371" t="s">
        <v>1952</v>
      </c>
      <c r="C260" s="318" t="s">
        <v>1953</v>
      </c>
      <c r="D260" s="296"/>
      <c r="E260" s="388">
        <f>F260-5</f>
        <v>43934</v>
      </c>
      <c r="F260" s="369">
        <f>F259+7</f>
        <v>43939</v>
      </c>
      <c r="G260" s="369">
        <f>F260+21</f>
        <v>43960</v>
      </c>
    </row>
    <row r="261" s="259" customFormat="1" ht="15" hidden="1" customHeight="1" spans="1:7">
      <c r="A261" s="384"/>
      <c r="B261" s="367" t="s">
        <v>1954</v>
      </c>
      <c r="C261" s="318" t="s">
        <v>695</v>
      </c>
      <c r="D261" s="296"/>
      <c r="E261" s="388">
        <f>F261-5</f>
        <v>43941</v>
      </c>
      <c r="F261" s="369">
        <f>F260+7</f>
        <v>43946</v>
      </c>
      <c r="G261" s="369">
        <f>F261+21</f>
        <v>43967</v>
      </c>
    </row>
    <row r="262" s="259" customFormat="1" ht="15" hidden="1" spans="1:7">
      <c r="A262" s="384"/>
      <c r="B262" s="367" t="s">
        <v>682</v>
      </c>
      <c r="C262" s="318" t="s">
        <v>1955</v>
      </c>
      <c r="D262" s="296"/>
      <c r="E262" s="388">
        <f>F262-5</f>
        <v>43948</v>
      </c>
      <c r="F262" s="369">
        <f>F261+7</f>
        <v>43953</v>
      </c>
      <c r="G262" s="369">
        <f>F262+21</f>
        <v>43974</v>
      </c>
    </row>
    <row r="263" s="253" customFormat="1" ht="15" spans="1:8">
      <c r="A263" s="348"/>
      <c r="B263" s="349" t="s">
        <v>5</v>
      </c>
      <c r="C263" s="311" t="s">
        <v>6</v>
      </c>
      <c r="D263" s="311" t="s">
        <v>1821</v>
      </c>
      <c r="E263" s="311" t="s">
        <v>1822</v>
      </c>
      <c r="F263" s="311" t="s">
        <v>1823</v>
      </c>
      <c r="G263" s="367" t="s">
        <v>1934</v>
      </c>
      <c r="H263" s="395"/>
    </row>
    <row r="264" s="253" customFormat="1" ht="15" spans="1:8">
      <c r="A264" s="348"/>
      <c r="B264" s="396"/>
      <c r="C264" s="397"/>
      <c r="D264" s="397"/>
      <c r="E264" s="311" t="s">
        <v>1824</v>
      </c>
      <c r="F264" s="311" t="s">
        <v>10</v>
      </c>
      <c r="G264" s="311" t="s">
        <v>11</v>
      </c>
      <c r="H264" s="395"/>
    </row>
    <row r="265" s="253" customFormat="1" ht="15" customHeight="1" spans="1:7">
      <c r="A265" s="348"/>
      <c r="B265" s="358" t="s">
        <v>893</v>
      </c>
      <c r="C265" s="358" t="s">
        <v>99</v>
      </c>
      <c r="D265" s="287" t="s">
        <v>1573</v>
      </c>
      <c r="E265" s="326">
        <f>F265-6</f>
        <v>44438</v>
      </c>
      <c r="F265" s="314">
        <v>44444</v>
      </c>
      <c r="G265" s="314">
        <f>F265+24</f>
        <v>44468</v>
      </c>
    </row>
    <row r="266" s="253" customFormat="1" ht="15" customHeight="1" spans="1:7">
      <c r="A266" s="348"/>
      <c r="B266" s="358" t="s">
        <v>674</v>
      </c>
      <c r="C266" s="358" t="s">
        <v>1767</v>
      </c>
      <c r="D266" s="290"/>
      <c r="E266" s="326">
        <f>F266-6</f>
        <v>44445</v>
      </c>
      <c r="F266" s="314">
        <f>F265+7</f>
        <v>44451</v>
      </c>
      <c r="G266" s="314">
        <f>F266+24</f>
        <v>44475</v>
      </c>
    </row>
    <row r="267" s="253" customFormat="1" ht="15" customHeight="1" spans="1:7">
      <c r="A267" s="348"/>
      <c r="B267" s="358" t="s">
        <v>672</v>
      </c>
      <c r="C267" s="358" t="s">
        <v>1425</v>
      </c>
      <c r="D267" s="290"/>
      <c r="E267" s="326">
        <f>F267-6</f>
        <v>44452</v>
      </c>
      <c r="F267" s="314">
        <f>F266+7</f>
        <v>44458</v>
      </c>
      <c r="G267" s="314">
        <f>F267+24</f>
        <v>44482</v>
      </c>
    </row>
    <row r="268" s="253" customFormat="1" ht="15" customHeight="1" spans="1:7">
      <c r="A268" s="348"/>
      <c r="B268" s="358" t="s">
        <v>893</v>
      </c>
      <c r="C268" s="358" t="s">
        <v>99</v>
      </c>
      <c r="D268" s="290"/>
      <c r="E268" s="326">
        <f>F268-6</f>
        <v>44459</v>
      </c>
      <c r="F268" s="314">
        <f>F267+7</f>
        <v>44465</v>
      </c>
      <c r="G268" s="314">
        <f>F268+24</f>
        <v>44489</v>
      </c>
    </row>
    <row r="269" s="253" customFormat="1" ht="15" customHeight="1" spans="1:7">
      <c r="A269" s="340"/>
      <c r="B269" s="358"/>
      <c r="C269" s="358"/>
      <c r="D269" s="292"/>
      <c r="E269" s="326">
        <f>F269-6</f>
        <v>44466</v>
      </c>
      <c r="F269" s="314">
        <f>F268+7</f>
        <v>44472</v>
      </c>
      <c r="G269" s="314">
        <f>F269+24</f>
        <v>44496</v>
      </c>
    </row>
    <row r="270" s="259" customFormat="1" ht="15" hidden="1" customHeight="1" spans="1:7">
      <c r="A270" s="384"/>
      <c r="B270" s="389" t="s">
        <v>5</v>
      </c>
      <c r="C270" s="390" t="s">
        <v>6</v>
      </c>
      <c r="D270" s="390" t="s">
        <v>1821</v>
      </c>
      <c r="E270" s="367" t="s">
        <v>1822</v>
      </c>
      <c r="F270" s="367" t="s">
        <v>1823</v>
      </c>
      <c r="G270" s="367" t="s">
        <v>1934</v>
      </c>
    </row>
    <row r="271" s="259" customFormat="1" ht="15" hidden="1" customHeight="1" spans="1:7">
      <c r="A271" s="384"/>
      <c r="B271" s="393"/>
      <c r="C271" s="394"/>
      <c r="D271" s="394"/>
      <c r="E271" s="367" t="s">
        <v>1824</v>
      </c>
      <c r="F271" s="367" t="s">
        <v>10</v>
      </c>
      <c r="G271" s="367" t="s">
        <v>11</v>
      </c>
    </row>
    <row r="272" s="259" customFormat="1" ht="15" hidden="1" customHeight="1" spans="1:7">
      <c r="A272" s="384"/>
      <c r="B272" s="367" t="s">
        <v>1956</v>
      </c>
      <c r="C272" s="318" t="s">
        <v>1957</v>
      </c>
      <c r="D272" s="287" t="s">
        <v>1532</v>
      </c>
      <c r="E272" s="388">
        <f>F272-5</f>
        <v>44044</v>
      </c>
      <c r="F272" s="369">
        <v>44049</v>
      </c>
      <c r="G272" s="369">
        <f>F272+17</f>
        <v>44066</v>
      </c>
    </row>
    <row r="273" s="259" customFormat="1" ht="15" hidden="1" customHeight="1" spans="1:7">
      <c r="A273" s="384"/>
      <c r="B273" s="367" t="s">
        <v>1958</v>
      </c>
      <c r="C273" s="318" t="s">
        <v>1489</v>
      </c>
      <c r="D273" s="290"/>
      <c r="E273" s="388">
        <f>F273-5</f>
        <v>44051</v>
      </c>
      <c r="F273" s="369">
        <f>F272+7</f>
        <v>44056</v>
      </c>
      <c r="G273" s="369">
        <f>F273+17</f>
        <v>44073</v>
      </c>
    </row>
    <row r="274" s="259" customFormat="1" ht="15" hidden="1" customHeight="1" spans="1:7">
      <c r="A274" s="384"/>
      <c r="B274" s="367" t="s">
        <v>1959</v>
      </c>
      <c r="C274" s="318" t="s">
        <v>675</v>
      </c>
      <c r="D274" s="290"/>
      <c r="E274" s="388">
        <f>F274-5</f>
        <v>44058</v>
      </c>
      <c r="F274" s="369">
        <f>F273+7</f>
        <v>44063</v>
      </c>
      <c r="G274" s="369">
        <f>F274+17</f>
        <v>44080</v>
      </c>
    </row>
    <row r="275" s="259" customFormat="1" ht="15" hidden="1" customHeight="1" spans="1:7">
      <c r="A275" s="384"/>
      <c r="B275" s="318" t="s">
        <v>688</v>
      </c>
      <c r="C275" s="318" t="s">
        <v>1960</v>
      </c>
      <c r="D275" s="290"/>
      <c r="E275" s="388">
        <f>F275-5</f>
        <v>44065</v>
      </c>
      <c r="F275" s="369">
        <f>F274+7</f>
        <v>44070</v>
      </c>
      <c r="G275" s="369">
        <f>F275+17</f>
        <v>44087</v>
      </c>
    </row>
    <row r="276" s="259" customFormat="1" ht="15" hidden="1" customHeight="1" spans="1:7">
      <c r="A276" s="384"/>
      <c r="B276" s="367" t="s">
        <v>1961</v>
      </c>
      <c r="C276" s="318" t="s">
        <v>1962</v>
      </c>
      <c r="D276" s="292"/>
      <c r="E276" s="388">
        <f>F276-5</f>
        <v>44072</v>
      </c>
      <c r="F276" s="369">
        <f>F275+7</f>
        <v>44077</v>
      </c>
      <c r="G276" s="369">
        <f>F276+17</f>
        <v>44094</v>
      </c>
    </row>
    <row r="277" s="259" customFormat="1" ht="15" customHeight="1" spans="1:7">
      <c r="A277" s="384"/>
      <c r="B277" s="398" t="s">
        <v>5</v>
      </c>
      <c r="C277" s="390" t="s">
        <v>6</v>
      </c>
      <c r="D277" s="390" t="s">
        <v>1821</v>
      </c>
      <c r="E277" s="367" t="s">
        <v>1822</v>
      </c>
      <c r="F277" s="367" t="s">
        <v>1823</v>
      </c>
      <c r="G277" s="367" t="s">
        <v>1934</v>
      </c>
    </row>
    <row r="278" s="259" customFormat="1" ht="15" customHeight="1" spans="1:7">
      <c r="A278" s="384"/>
      <c r="B278" s="399"/>
      <c r="C278" s="394"/>
      <c r="D278" s="394"/>
      <c r="E278" s="367" t="s">
        <v>1824</v>
      </c>
      <c r="F278" s="367" t="s">
        <v>10</v>
      </c>
      <c r="G278" s="367" t="s">
        <v>11</v>
      </c>
    </row>
    <row r="279" s="259" customFormat="1" ht="15" customHeight="1" spans="1:7">
      <c r="A279" s="384"/>
      <c r="B279" s="367" t="s">
        <v>688</v>
      </c>
      <c r="C279" s="367" t="s">
        <v>689</v>
      </c>
      <c r="D279" s="287" t="s">
        <v>1653</v>
      </c>
      <c r="E279" s="388">
        <f>F279-8</f>
        <v>44434</v>
      </c>
      <c r="F279" s="369">
        <v>44442</v>
      </c>
      <c r="G279" s="369">
        <f>F279+17</f>
        <v>44459</v>
      </c>
    </row>
    <row r="280" s="259" customFormat="1" ht="15" customHeight="1" spans="1:7">
      <c r="A280" s="384"/>
      <c r="B280" s="367" t="s">
        <v>690</v>
      </c>
      <c r="C280" s="367" t="s">
        <v>691</v>
      </c>
      <c r="D280" s="290"/>
      <c r="E280" s="388">
        <f>F280-8</f>
        <v>44441</v>
      </c>
      <c r="F280" s="369">
        <f>F279+7</f>
        <v>44449</v>
      </c>
      <c r="G280" s="369">
        <f>F280+17</f>
        <v>44466</v>
      </c>
    </row>
    <row r="281" s="259" customFormat="1" ht="15" customHeight="1" spans="1:7">
      <c r="A281" s="384"/>
      <c r="B281" s="367" t="s">
        <v>692</v>
      </c>
      <c r="C281" s="367" t="s">
        <v>693</v>
      </c>
      <c r="D281" s="290"/>
      <c r="E281" s="388">
        <f>F281-8</f>
        <v>44448</v>
      </c>
      <c r="F281" s="369">
        <f>F280+7</f>
        <v>44456</v>
      </c>
      <c r="G281" s="369">
        <f>F281+17</f>
        <v>44473</v>
      </c>
    </row>
    <row r="282" s="259" customFormat="1" ht="15" customHeight="1" spans="1:7">
      <c r="A282" s="384"/>
      <c r="B282" s="367" t="s">
        <v>1963</v>
      </c>
      <c r="C282" s="367" t="s">
        <v>1964</v>
      </c>
      <c r="D282" s="290"/>
      <c r="E282" s="388">
        <f>F282-8</f>
        <v>44455</v>
      </c>
      <c r="F282" s="369">
        <f>F281+7</f>
        <v>44463</v>
      </c>
      <c r="G282" s="369">
        <f>F282+17</f>
        <v>44480</v>
      </c>
    </row>
    <row r="283" s="259" customFormat="1" ht="15" customHeight="1" spans="1:7">
      <c r="A283" s="384"/>
      <c r="B283" s="367"/>
      <c r="C283" s="367"/>
      <c r="D283" s="292"/>
      <c r="E283" s="388">
        <f>F283-8</f>
        <v>44462</v>
      </c>
      <c r="F283" s="369">
        <f>F282+7</f>
        <v>44470</v>
      </c>
      <c r="G283" s="369">
        <f>F283+17</f>
        <v>44487</v>
      </c>
    </row>
    <row r="284" s="259" customFormat="1" ht="15" customHeight="1" spans="1:7">
      <c r="A284" s="384"/>
      <c r="B284" s="398" t="s">
        <v>5</v>
      </c>
      <c r="C284" s="390" t="s">
        <v>6</v>
      </c>
      <c r="D284" s="390" t="s">
        <v>1821</v>
      </c>
      <c r="E284" s="367" t="s">
        <v>1822</v>
      </c>
      <c r="F284" s="367" t="s">
        <v>1823</v>
      </c>
      <c r="G284" s="367" t="s">
        <v>1934</v>
      </c>
    </row>
    <row r="285" s="259" customFormat="1" ht="15" customHeight="1" spans="1:7">
      <c r="A285" s="384"/>
      <c r="B285" s="399"/>
      <c r="C285" s="394"/>
      <c r="D285" s="394"/>
      <c r="E285" s="367" t="s">
        <v>1824</v>
      </c>
      <c r="F285" s="367" t="s">
        <v>10</v>
      </c>
      <c r="G285" s="367" t="s">
        <v>11</v>
      </c>
    </row>
    <row r="286" s="259" customFormat="1" ht="15" customHeight="1" spans="1:7">
      <c r="A286" s="384"/>
      <c r="B286" s="367" t="s">
        <v>1485</v>
      </c>
      <c r="C286" s="318" t="s">
        <v>700</v>
      </c>
      <c r="D286" s="287" t="s">
        <v>1653</v>
      </c>
      <c r="E286" s="388">
        <f>F286-8</f>
        <v>44433</v>
      </c>
      <c r="F286" s="369">
        <v>44441</v>
      </c>
      <c r="G286" s="369">
        <f>F286+20</f>
        <v>44461</v>
      </c>
    </row>
    <row r="287" s="259" customFormat="1" ht="15" customHeight="1" spans="1:7">
      <c r="A287" s="384"/>
      <c r="B287" s="367" t="s">
        <v>1488</v>
      </c>
      <c r="C287" s="318" t="s">
        <v>1489</v>
      </c>
      <c r="D287" s="290"/>
      <c r="E287" s="388">
        <f>F287-8</f>
        <v>44440</v>
      </c>
      <c r="F287" s="369">
        <f>F286+7</f>
        <v>44448</v>
      </c>
      <c r="G287" s="369">
        <f>F287+20</f>
        <v>44468</v>
      </c>
    </row>
    <row r="288" s="259" customFormat="1" ht="15" customHeight="1" spans="1:7">
      <c r="A288" s="384"/>
      <c r="B288" s="367" t="s">
        <v>1490</v>
      </c>
      <c r="C288" s="318" t="s">
        <v>1491</v>
      </c>
      <c r="D288" s="290"/>
      <c r="E288" s="388">
        <f>F288-8</f>
        <v>44447</v>
      </c>
      <c r="F288" s="369">
        <f>F287+7</f>
        <v>44455</v>
      </c>
      <c r="G288" s="369">
        <f>F288+20</f>
        <v>44475</v>
      </c>
    </row>
    <row r="289" s="259" customFormat="1" ht="15" customHeight="1" spans="1:7">
      <c r="A289" s="384"/>
      <c r="B289" s="367" t="s">
        <v>1492</v>
      </c>
      <c r="C289" s="318" t="s">
        <v>1448</v>
      </c>
      <c r="D289" s="290"/>
      <c r="E289" s="388">
        <f>F289-8</f>
        <v>44454</v>
      </c>
      <c r="F289" s="369">
        <f>F288+7</f>
        <v>44462</v>
      </c>
      <c r="G289" s="369">
        <f>F289+20</f>
        <v>44482</v>
      </c>
    </row>
    <row r="290" s="259" customFormat="1" ht="15" customHeight="1" spans="1:7">
      <c r="A290" s="384"/>
      <c r="B290" s="367" t="s">
        <v>1493</v>
      </c>
      <c r="C290" s="318" t="s">
        <v>1448</v>
      </c>
      <c r="D290" s="292"/>
      <c r="E290" s="388">
        <f>F290-8</f>
        <v>44461</v>
      </c>
      <c r="F290" s="369">
        <f>F289+7</f>
        <v>44469</v>
      </c>
      <c r="G290" s="369">
        <f>F290+20</f>
        <v>44489</v>
      </c>
    </row>
    <row r="291" s="259" customFormat="1" ht="15" customHeight="1" spans="1:7">
      <c r="A291" s="384"/>
      <c r="B291" s="398" t="s">
        <v>5</v>
      </c>
      <c r="C291" s="390" t="s">
        <v>6</v>
      </c>
      <c r="D291" s="390" t="s">
        <v>1821</v>
      </c>
      <c r="E291" s="367" t="s">
        <v>1822</v>
      </c>
      <c r="F291" s="367" t="s">
        <v>1823</v>
      </c>
      <c r="G291" s="367" t="s">
        <v>1934</v>
      </c>
    </row>
    <row r="292" s="259" customFormat="1" ht="15" customHeight="1" spans="1:7">
      <c r="A292" s="384"/>
      <c r="B292" s="399"/>
      <c r="C292" s="394"/>
      <c r="D292" s="394"/>
      <c r="E292" s="367" t="s">
        <v>1824</v>
      </c>
      <c r="F292" s="367" t="s">
        <v>10</v>
      </c>
      <c r="G292" s="367" t="s">
        <v>11</v>
      </c>
    </row>
    <row r="293" s="259" customFormat="1" ht="15" customHeight="1" spans="1:7">
      <c r="A293" s="384"/>
      <c r="B293" s="358" t="s">
        <v>893</v>
      </c>
      <c r="C293" s="358" t="s">
        <v>99</v>
      </c>
      <c r="D293" s="287" t="s">
        <v>1653</v>
      </c>
      <c r="E293" s="388">
        <f>F293-8</f>
        <v>44433</v>
      </c>
      <c r="F293" s="369">
        <v>44441</v>
      </c>
      <c r="G293" s="369">
        <f>F293+17</f>
        <v>44458</v>
      </c>
    </row>
    <row r="294" s="259" customFormat="1" ht="15" customHeight="1" spans="1:7">
      <c r="A294" s="384"/>
      <c r="B294" s="367" t="s">
        <v>1965</v>
      </c>
      <c r="C294" s="318" t="s">
        <v>1966</v>
      </c>
      <c r="D294" s="290"/>
      <c r="E294" s="388">
        <f>F294-8</f>
        <v>44440</v>
      </c>
      <c r="F294" s="369">
        <f>F293+7</f>
        <v>44448</v>
      </c>
      <c r="G294" s="369">
        <f>F294+17</f>
        <v>44465</v>
      </c>
    </row>
    <row r="295" s="259" customFormat="1" ht="15" customHeight="1" spans="1:7">
      <c r="A295" s="384"/>
      <c r="B295" s="358" t="s">
        <v>893</v>
      </c>
      <c r="C295" s="358" t="s">
        <v>99</v>
      </c>
      <c r="D295" s="290"/>
      <c r="E295" s="388">
        <f>F295-8</f>
        <v>44447</v>
      </c>
      <c r="F295" s="369">
        <f>F294+7</f>
        <v>44455</v>
      </c>
      <c r="G295" s="369">
        <f>F295+17</f>
        <v>44472</v>
      </c>
    </row>
    <row r="296" s="259" customFormat="1" ht="15" customHeight="1" spans="1:7">
      <c r="A296" s="384"/>
      <c r="B296" s="358" t="s">
        <v>893</v>
      </c>
      <c r="C296" s="358" t="s">
        <v>99</v>
      </c>
      <c r="D296" s="290"/>
      <c r="E296" s="388">
        <f>F296-8</f>
        <v>44454</v>
      </c>
      <c r="F296" s="369">
        <f>F295+7</f>
        <v>44462</v>
      </c>
      <c r="G296" s="369">
        <f>F296+17</f>
        <v>44479</v>
      </c>
    </row>
    <row r="297" s="259" customFormat="1" ht="15" customHeight="1" spans="1:7">
      <c r="A297" s="384"/>
      <c r="B297" s="367" t="s">
        <v>1948</v>
      </c>
      <c r="C297" s="318" t="s">
        <v>1967</v>
      </c>
      <c r="D297" s="292"/>
      <c r="E297" s="388">
        <f>F297-8</f>
        <v>44461</v>
      </c>
      <c r="F297" s="369">
        <f>F296+7</f>
        <v>44469</v>
      </c>
      <c r="G297" s="369">
        <f>F297+17</f>
        <v>44486</v>
      </c>
    </row>
    <row r="298" s="259" customFormat="1" ht="15" hidden="1" customHeight="1" spans="1:7">
      <c r="A298" s="384"/>
      <c r="B298" s="367"/>
      <c r="C298" s="318"/>
      <c r="D298" s="292"/>
      <c r="E298" s="388"/>
      <c r="F298" s="369"/>
      <c r="G298" s="369"/>
    </row>
    <row r="299" s="259" customFormat="1" ht="15" hidden="1" customHeight="1" spans="1:7">
      <c r="A299" s="384"/>
      <c r="B299" s="365" t="s">
        <v>5</v>
      </c>
      <c r="C299" s="367" t="s">
        <v>6</v>
      </c>
      <c r="D299" s="367" t="s">
        <v>1821</v>
      </c>
      <c r="E299" s="367" t="s">
        <v>1822</v>
      </c>
      <c r="F299" s="367" t="s">
        <v>1823</v>
      </c>
      <c r="G299" s="367" t="s">
        <v>1934</v>
      </c>
    </row>
    <row r="300" s="259" customFormat="1" ht="15" hidden="1" customHeight="1" spans="1:7">
      <c r="A300" s="384"/>
      <c r="B300" s="366"/>
      <c r="C300" s="387"/>
      <c r="D300" s="387"/>
      <c r="E300" s="367" t="s">
        <v>1824</v>
      </c>
      <c r="F300" s="367" t="s">
        <v>10</v>
      </c>
      <c r="G300" s="367" t="s">
        <v>11</v>
      </c>
    </row>
    <row r="301" s="259" customFormat="1" ht="15" hidden="1" customHeight="1" spans="1:7">
      <c r="A301" s="384"/>
      <c r="B301" s="367" t="s">
        <v>1490</v>
      </c>
      <c r="C301" s="318" t="s">
        <v>1475</v>
      </c>
      <c r="D301" s="296" t="s">
        <v>1641</v>
      </c>
      <c r="E301" s="388">
        <f>F301-6</f>
        <v>44070</v>
      </c>
      <c r="F301" s="369">
        <v>44076</v>
      </c>
      <c r="G301" s="369">
        <f>F301+15</f>
        <v>44091</v>
      </c>
    </row>
    <row r="302" s="259" customFormat="1" ht="15" hidden="1" customHeight="1" spans="1:7">
      <c r="A302" s="384"/>
      <c r="B302" s="367" t="s">
        <v>1485</v>
      </c>
      <c r="C302" s="318" t="s">
        <v>1960</v>
      </c>
      <c r="D302" s="296"/>
      <c r="E302" s="388">
        <f>F302-6</f>
        <v>44077</v>
      </c>
      <c r="F302" s="369">
        <f>F301+7</f>
        <v>44083</v>
      </c>
      <c r="G302" s="369">
        <f>F302+15</f>
        <v>44098</v>
      </c>
    </row>
    <row r="303" s="259" customFormat="1" ht="15" hidden="1" customHeight="1" spans="1:7">
      <c r="A303" s="384"/>
      <c r="B303" s="367" t="s">
        <v>1492</v>
      </c>
      <c r="C303" s="367" t="s">
        <v>1120</v>
      </c>
      <c r="D303" s="296"/>
      <c r="E303" s="388">
        <f>F303-6</f>
        <v>44084</v>
      </c>
      <c r="F303" s="369">
        <f>F302+7</f>
        <v>44090</v>
      </c>
      <c r="G303" s="369">
        <f>F303+15</f>
        <v>44105</v>
      </c>
    </row>
    <row r="304" s="259" customFormat="1" ht="15" hidden="1" customHeight="1" spans="1:7">
      <c r="A304" s="384"/>
      <c r="B304" s="367" t="s">
        <v>1493</v>
      </c>
      <c r="C304" s="318" t="s">
        <v>1120</v>
      </c>
      <c r="D304" s="296"/>
      <c r="E304" s="388">
        <f>F304-6</f>
        <v>44091</v>
      </c>
      <c r="F304" s="369">
        <f>F303+7</f>
        <v>44097</v>
      </c>
      <c r="G304" s="369">
        <f>F304+15</f>
        <v>44112</v>
      </c>
    </row>
    <row r="305" s="259" customFormat="1" ht="15" hidden="1" spans="1:7">
      <c r="A305" s="384"/>
      <c r="B305" s="367" t="s">
        <v>1968</v>
      </c>
      <c r="C305" s="318" t="s">
        <v>1969</v>
      </c>
      <c r="D305" s="296"/>
      <c r="E305" s="388">
        <f>F305-6</f>
        <v>44098</v>
      </c>
      <c r="F305" s="369">
        <f>F304+7</f>
        <v>44104</v>
      </c>
      <c r="G305" s="369">
        <f>F305+15</f>
        <v>44119</v>
      </c>
    </row>
    <row r="306" s="259" customFormat="1" ht="15" hidden="1" customHeight="1" spans="1:7">
      <c r="A306" s="384"/>
      <c r="B306" s="400" t="s">
        <v>5</v>
      </c>
      <c r="C306" s="394" t="s">
        <v>6</v>
      </c>
      <c r="D306" s="394" t="s">
        <v>1821</v>
      </c>
      <c r="E306" s="394" t="s">
        <v>1822</v>
      </c>
      <c r="F306" s="394" t="s">
        <v>1823</v>
      </c>
      <c r="G306" s="394" t="s">
        <v>1934</v>
      </c>
    </row>
    <row r="307" s="259" customFormat="1" ht="15" hidden="1" customHeight="1" spans="1:7">
      <c r="A307" s="384"/>
      <c r="B307" s="366"/>
      <c r="C307" s="387"/>
      <c r="D307" s="387"/>
      <c r="E307" s="367" t="s">
        <v>1824</v>
      </c>
      <c r="F307" s="367" t="s">
        <v>10</v>
      </c>
      <c r="G307" s="367" t="s">
        <v>11</v>
      </c>
    </row>
    <row r="308" s="259" customFormat="1" ht="15" hidden="1" customHeight="1" spans="1:7">
      <c r="A308" s="384"/>
      <c r="B308" s="367" t="s">
        <v>735</v>
      </c>
      <c r="C308" s="318" t="s">
        <v>1970</v>
      </c>
      <c r="D308" s="296" t="s">
        <v>1653</v>
      </c>
      <c r="E308" s="388">
        <f>F308-5</f>
        <v>43765</v>
      </c>
      <c r="F308" s="369">
        <v>43770</v>
      </c>
      <c r="G308" s="369">
        <f>F308+15</f>
        <v>43785</v>
      </c>
    </row>
    <row r="309" s="259" customFormat="1" ht="15" hidden="1" customHeight="1" spans="1:7">
      <c r="A309" s="384"/>
      <c r="B309" s="367" t="s">
        <v>1961</v>
      </c>
      <c r="C309" s="318" t="s">
        <v>1971</v>
      </c>
      <c r="D309" s="296"/>
      <c r="E309" s="388">
        <f>F309-5</f>
        <v>43772</v>
      </c>
      <c r="F309" s="369">
        <f>F308+7</f>
        <v>43777</v>
      </c>
      <c r="G309" s="369">
        <f>F309+15</f>
        <v>43792</v>
      </c>
    </row>
    <row r="310" s="259" customFormat="1" ht="15" hidden="1" customHeight="1" spans="1:7">
      <c r="A310" s="384"/>
      <c r="B310" s="367" t="s">
        <v>620</v>
      </c>
      <c r="C310" s="318" t="s">
        <v>1972</v>
      </c>
      <c r="D310" s="296"/>
      <c r="E310" s="388">
        <f>F310-5</f>
        <v>43779</v>
      </c>
      <c r="F310" s="369">
        <f>F309+7</f>
        <v>43784</v>
      </c>
      <c r="G310" s="369">
        <f>F310+15</f>
        <v>43799</v>
      </c>
    </row>
    <row r="311" s="259" customFormat="1" ht="15" hidden="1" customHeight="1" spans="1:7">
      <c r="A311" s="384"/>
      <c r="B311" s="343" t="s">
        <v>1956</v>
      </c>
      <c r="C311" s="318" t="s">
        <v>1973</v>
      </c>
      <c r="D311" s="296"/>
      <c r="E311" s="388">
        <f>F311-5</f>
        <v>43786</v>
      </c>
      <c r="F311" s="369">
        <f>F310+7</f>
        <v>43791</v>
      </c>
      <c r="G311" s="369">
        <f>F311+15</f>
        <v>43806</v>
      </c>
    </row>
    <row r="312" s="259" customFormat="1" ht="15" hidden="1" spans="1:7">
      <c r="A312" s="384"/>
      <c r="B312" s="367" t="s">
        <v>1974</v>
      </c>
      <c r="C312" s="318" t="s">
        <v>1975</v>
      </c>
      <c r="D312" s="296"/>
      <c r="E312" s="388">
        <f>F312-5</f>
        <v>43793</v>
      </c>
      <c r="F312" s="369">
        <f>F311+7</f>
        <v>43798</v>
      </c>
      <c r="G312" s="369">
        <f>F312+15</f>
        <v>43813</v>
      </c>
    </row>
    <row r="313" s="259" customFormat="1" ht="16.5" customHeight="1" spans="1:8">
      <c r="A313" s="346" t="s">
        <v>1976</v>
      </c>
      <c r="B313" s="346"/>
      <c r="C313" s="346"/>
      <c r="D313" s="346"/>
      <c r="E313" s="346"/>
      <c r="F313" s="346"/>
      <c r="G313" s="346"/>
      <c r="H313" s="401"/>
    </row>
    <row r="314" s="259" customFormat="1" ht="15" hidden="1" customHeight="1" spans="1:7">
      <c r="A314" s="384"/>
      <c r="B314" s="365" t="s">
        <v>5</v>
      </c>
      <c r="C314" s="367" t="s">
        <v>6</v>
      </c>
      <c r="D314" s="367" t="s">
        <v>1821</v>
      </c>
      <c r="E314" s="367" t="s">
        <v>1822</v>
      </c>
      <c r="F314" s="367" t="s">
        <v>1823</v>
      </c>
      <c r="G314" s="367" t="s">
        <v>1934</v>
      </c>
    </row>
    <row r="315" s="259" customFormat="1" ht="15" hidden="1" customHeight="1" spans="1:7">
      <c r="A315" s="384"/>
      <c r="B315" s="366"/>
      <c r="C315" s="387"/>
      <c r="D315" s="387"/>
      <c r="E315" s="367" t="s">
        <v>1824</v>
      </c>
      <c r="F315" s="367" t="s">
        <v>10</v>
      </c>
      <c r="G315" s="367" t="s">
        <v>11</v>
      </c>
    </row>
    <row r="316" s="259" customFormat="1" ht="15" hidden="1" customHeight="1" spans="1:7">
      <c r="A316" s="384"/>
      <c r="B316" s="367" t="s">
        <v>1492</v>
      </c>
      <c r="C316" s="318" t="s">
        <v>1178</v>
      </c>
      <c r="D316" s="296" t="s">
        <v>1641</v>
      </c>
      <c r="E316" s="388">
        <f>F316-5</f>
        <v>43583</v>
      </c>
      <c r="F316" s="369">
        <v>43588</v>
      </c>
      <c r="G316" s="369">
        <f>F316+15</f>
        <v>43603</v>
      </c>
    </row>
    <row r="317" s="259" customFormat="1" ht="15" hidden="1" customHeight="1" spans="1:7">
      <c r="A317" s="384"/>
      <c r="B317" s="367" t="s">
        <v>1977</v>
      </c>
      <c r="C317" s="318" t="s">
        <v>681</v>
      </c>
      <c r="D317" s="296"/>
      <c r="E317" s="388">
        <f>F317-5</f>
        <v>43590</v>
      </c>
      <c r="F317" s="369">
        <f>F316+7</f>
        <v>43595</v>
      </c>
      <c r="G317" s="369">
        <f>F317+15</f>
        <v>43610</v>
      </c>
    </row>
    <row r="318" s="259" customFormat="1" ht="15" hidden="1" customHeight="1" spans="1:7">
      <c r="A318" s="384"/>
      <c r="B318" s="367" t="s">
        <v>99</v>
      </c>
      <c r="C318" s="367" t="s">
        <v>99</v>
      </c>
      <c r="D318" s="296"/>
      <c r="E318" s="388">
        <f>F318-5</f>
        <v>43597</v>
      </c>
      <c r="F318" s="369">
        <f>F317+7</f>
        <v>43602</v>
      </c>
      <c r="G318" s="369">
        <f>F318+15</f>
        <v>43617</v>
      </c>
    </row>
    <row r="319" s="259" customFormat="1" ht="15" hidden="1" customHeight="1" spans="1:7">
      <c r="A319" s="384"/>
      <c r="B319" s="367" t="s">
        <v>790</v>
      </c>
      <c r="C319" s="318" t="s">
        <v>1172</v>
      </c>
      <c r="D319" s="296"/>
      <c r="E319" s="388">
        <f>F319-5</f>
        <v>43604</v>
      </c>
      <c r="F319" s="369">
        <f>F318+7</f>
        <v>43609</v>
      </c>
      <c r="G319" s="369">
        <f>F319+15</f>
        <v>43624</v>
      </c>
    </row>
    <row r="320" s="259" customFormat="1" ht="15" hidden="1" spans="1:7">
      <c r="A320" s="384"/>
      <c r="B320" s="367" t="s">
        <v>1978</v>
      </c>
      <c r="C320" s="318" t="s">
        <v>617</v>
      </c>
      <c r="D320" s="296"/>
      <c r="E320" s="388">
        <f>F320-5</f>
        <v>43611</v>
      </c>
      <c r="F320" s="369">
        <f>F319+7</f>
        <v>43616</v>
      </c>
      <c r="G320" s="369">
        <f>F320+15</f>
        <v>43631</v>
      </c>
    </row>
    <row r="321" s="253" customFormat="1" ht="15" spans="1:8">
      <c r="A321" s="348"/>
      <c r="B321" s="349" t="s">
        <v>5</v>
      </c>
      <c r="C321" s="311" t="s">
        <v>6</v>
      </c>
      <c r="D321" s="311" t="s">
        <v>1821</v>
      </c>
      <c r="E321" s="311" t="s">
        <v>1822</v>
      </c>
      <c r="F321" s="311" t="s">
        <v>1823</v>
      </c>
      <c r="G321" s="311" t="s">
        <v>1418</v>
      </c>
      <c r="H321" s="395"/>
    </row>
    <row r="322" s="253" customFormat="1" ht="15" spans="1:8">
      <c r="A322" s="348"/>
      <c r="B322" s="396"/>
      <c r="C322" s="397"/>
      <c r="D322" s="397"/>
      <c r="E322" s="311" t="s">
        <v>1824</v>
      </c>
      <c r="F322" s="311" t="s">
        <v>10</v>
      </c>
      <c r="G322" s="311" t="s">
        <v>11</v>
      </c>
      <c r="H322" s="395"/>
    </row>
    <row r="323" s="253" customFormat="1" ht="15" customHeight="1" spans="1:7">
      <c r="A323" s="348"/>
      <c r="B323" s="358" t="s">
        <v>893</v>
      </c>
      <c r="C323" s="358" t="s">
        <v>99</v>
      </c>
      <c r="D323" s="287" t="s">
        <v>1573</v>
      </c>
      <c r="E323" s="326">
        <f>F323-5</f>
        <v>44439</v>
      </c>
      <c r="F323" s="314">
        <v>44444</v>
      </c>
      <c r="G323" s="314">
        <f>F323+24</f>
        <v>44468</v>
      </c>
    </row>
    <row r="324" s="253" customFormat="1" ht="15" customHeight="1" spans="1:7">
      <c r="A324" s="348"/>
      <c r="B324" s="358" t="s">
        <v>674</v>
      </c>
      <c r="C324" s="358" t="s">
        <v>1767</v>
      </c>
      <c r="D324" s="290"/>
      <c r="E324" s="326">
        <f>F324-5</f>
        <v>44446</v>
      </c>
      <c r="F324" s="314">
        <f>F323+7</f>
        <v>44451</v>
      </c>
      <c r="G324" s="314">
        <f>F324+24</f>
        <v>44475</v>
      </c>
    </row>
    <row r="325" s="253" customFormat="1" ht="15" customHeight="1" spans="1:7">
      <c r="A325" s="348"/>
      <c r="B325" s="358" t="s">
        <v>672</v>
      </c>
      <c r="C325" s="358" t="s">
        <v>1425</v>
      </c>
      <c r="D325" s="290"/>
      <c r="E325" s="326">
        <f>F325-5</f>
        <v>44453</v>
      </c>
      <c r="F325" s="314">
        <f>F324+7</f>
        <v>44458</v>
      </c>
      <c r="G325" s="314">
        <f>F325+24</f>
        <v>44482</v>
      </c>
    </row>
    <row r="326" s="253" customFormat="1" ht="15" customHeight="1" spans="1:7">
      <c r="A326" s="348"/>
      <c r="B326" s="358" t="s">
        <v>893</v>
      </c>
      <c r="C326" s="358" t="s">
        <v>99</v>
      </c>
      <c r="D326" s="290"/>
      <c r="E326" s="326">
        <f>F326-5</f>
        <v>44460</v>
      </c>
      <c r="F326" s="314">
        <f>F325+7</f>
        <v>44465</v>
      </c>
      <c r="G326" s="314">
        <f>F326+24</f>
        <v>44489</v>
      </c>
    </row>
    <row r="327" s="253" customFormat="1" ht="15" customHeight="1" spans="1:7">
      <c r="A327" s="340"/>
      <c r="B327" s="358"/>
      <c r="C327" s="358"/>
      <c r="D327" s="292"/>
      <c r="E327" s="326">
        <f>F327-5</f>
        <v>44467</v>
      </c>
      <c r="F327" s="314">
        <f>F326+7</f>
        <v>44472</v>
      </c>
      <c r="G327" s="314">
        <f>F327+24</f>
        <v>44496</v>
      </c>
    </row>
    <row r="328" s="259" customFormat="1" ht="16.5" customHeight="1" spans="1:8">
      <c r="A328" s="346" t="s">
        <v>1437</v>
      </c>
      <c r="B328" s="346"/>
      <c r="C328" s="346"/>
      <c r="D328" s="346"/>
      <c r="E328" s="346"/>
      <c r="F328" s="346"/>
      <c r="G328" s="346"/>
      <c r="H328" s="401"/>
    </row>
    <row r="329" s="259" customFormat="1" ht="15" hidden="1" customHeight="1" spans="1:7">
      <c r="A329" s="384"/>
      <c r="B329" s="365" t="s">
        <v>5</v>
      </c>
      <c r="C329" s="367" t="s">
        <v>6</v>
      </c>
      <c r="D329" s="367" t="s">
        <v>1821</v>
      </c>
      <c r="E329" s="367" t="s">
        <v>1822</v>
      </c>
      <c r="F329" s="367" t="s">
        <v>1823</v>
      </c>
      <c r="G329" s="367" t="s">
        <v>1934</v>
      </c>
    </row>
    <row r="330" s="259" customFormat="1" ht="15" hidden="1" customHeight="1" spans="1:7">
      <c r="A330" s="384"/>
      <c r="B330" s="366"/>
      <c r="C330" s="387"/>
      <c r="D330" s="387"/>
      <c r="E330" s="367" t="s">
        <v>1824</v>
      </c>
      <c r="F330" s="367" t="s">
        <v>10</v>
      </c>
      <c r="G330" s="367" t="s">
        <v>11</v>
      </c>
    </row>
    <row r="331" s="259" customFormat="1" ht="15" hidden="1" customHeight="1" spans="1:7">
      <c r="A331" s="384"/>
      <c r="B331" s="367" t="s">
        <v>1492</v>
      </c>
      <c r="C331" s="318" t="s">
        <v>1178</v>
      </c>
      <c r="D331" s="296" t="s">
        <v>1641</v>
      </c>
      <c r="E331" s="388">
        <f>F331-5</f>
        <v>43583</v>
      </c>
      <c r="F331" s="369">
        <v>43588</v>
      </c>
      <c r="G331" s="369">
        <f>F331+15</f>
        <v>43603</v>
      </c>
    </row>
    <row r="332" s="259" customFormat="1" ht="15" hidden="1" customHeight="1" spans="1:7">
      <c r="A332" s="384"/>
      <c r="B332" s="367" t="s">
        <v>1977</v>
      </c>
      <c r="C332" s="318" t="s">
        <v>681</v>
      </c>
      <c r="D332" s="296"/>
      <c r="E332" s="388">
        <f>F332-5</f>
        <v>43590</v>
      </c>
      <c r="F332" s="369">
        <f>F331+7</f>
        <v>43595</v>
      </c>
      <c r="G332" s="369">
        <f>F332+15</f>
        <v>43610</v>
      </c>
    </row>
    <row r="333" s="259" customFormat="1" ht="15" hidden="1" customHeight="1" spans="1:7">
      <c r="A333" s="384"/>
      <c r="B333" s="367" t="s">
        <v>99</v>
      </c>
      <c r="C333" s="367" t="s">
        <v>99</v>
      </c>
      <c r="D333" s="296"/>
      <c r="E333" s="388">
        <f>F333-5</f>
        <v>43597</v>
      </c>
      <c r="F333" s="369">
        <f>F332+7</f>
        <v>43602</v>
      </c>
      <c r="G333" s="369">
        <f>F333+15</f>
        <v>43617</v>
      </c>
    </row>
    <row r="334" s="259" customFormat="1" ht="15" hidden="1" customHeight="1" spans="1:7">
      <c r="A334" s="384"/>
      <c r="B334" s="367" t="s">
        <v>790</v>
      </c>
      <c r="C334" s="318" t="s">
        <v>1172</v>
      </c>
      <c r="D334" s="296"/>
      <c r="E334" s="388">
        <f>F334-5</f>
        <v>43604</v>
      </c>
      <c r="F334" s="369">
        <f>F333+7</f>
        <v>43609</v>
      </c>
      <c r="G334" s="369">
        <f>F334+15</f>
        <v>43624</v>
      </c>
    </row>
    <row r="335" s="259" customFormat="1" ht="15" hidden="1" spans="1:7">
      <c r="A335" s="384"/>
      <c r="B335" s="367" t="s">
        <v>1978</v>
      </c>
      <c r="C335" s="318" t="s">
        <v>617</v>
      </c>
      <c r="D335" s="296"/>
      <c r="E335" s="388">
        <f>F335-5</f>
        <v>43611</v>
      </c>
      <c r="F335" s="369">
        <f>F334+7</f>
        <v>43616</v>
      </c>
      <c r="G335" s="369">
        <f>F335+15</f>
        <v>43631</v>
      </c>
    </row>
    <row r="336" s="253" customFormat="1" ht="15" spans="1:8">
      <c r="A336" s="348"/>
      <c r="B336" s="349" t="s">
        <v>5</v>
      </c>
      <c r="C336" s="311" t="s">
        <v>6</v>
      </c>
      <c r="D336" s="311" t="s">
        <v>1821</v>
      </c>
      <c r="E336" s="311" t="s">
        <v>1822</v>
      </c>
      <c r="F336" s="311" t="s">
        <v>1823</v>
      </c>
      <c r="G336" s="311" t="s">
        <v>1437</v>
      </c>
      <c r="H336" s="395"/>
    </row>
    <row r="337" s="253" customFormat="1" ht="15" spans="1:8">
      <c r="A337" s="348"/>
      <c r="B337" s="396"/>
      <c r="C337" s="397"/>
      <c r="D337" s="397"/>
      <c r="E337" s="311" t="s">
        <v>1824</v>
      </c>
      <c r="F337" s="311" t="s">
        <v>10</v>
      </c>
      <c r="G337" s="311" t="s">
        <v>11</v>
      </c>
      <c r="H337" s="395"/>
    </row>
    <row r="338" s="253" customFormat="1" ht="15" customHeight="1" spans="1:7">
      <c r="A338" s="348"/>
      <c r="B338" s="358" t="s">
        <v>893</v>
      </c>
      <c r="C338" s="358" t="s">
        <v>99</v>
      </c>
      <c r="D338" s="287" t="s">
        <v>1573</v>
      </c>
      <c r="E338" s="326">
        <f>F338-5</f>
        <v>44439</v>
      </c>
      <c r="F338" s="314">
        <v>44444</v>
      </c>
      <c r="G338" s="314">
        <f>F338+28</f>
        <v>44472</v>
      </c>
    </row>
    <row r="339" s="253" customFormat="1" ht="15" customHeight="1" spans="1:7">
      <c r="A339" s="348"/>
      <c r="B339" s="358" t="s">
        <v>674</v>
      </c>
      <c r="C339" s="358" t="s">
        <v>1767</v>
      </c>
      <c r="D339" s="290"/>
      <c r="E339" s="326">
        <f>F339-5</f>
        <v>44446</v>
      </c>
      <c r="F339" s="314">
        <f>F338+7</f>
        <v>44451</v>
      </c>
      <c r="G339" s="314">
        <f>F339+28</f>
        <v>44479</v>
      </c>
    </row>
    <row r="340" s="253" customFormat="1" ht="15" customHeight="1" spans="1:7">
      <c r="A340" s="348"/>
      <c r="B340" s="358" t="s">
        <v>672</v>
      </c>
      <c r="C340" s="358" t="s">
        <v>1425</v>
      </c>
      <c r="D340" s="290"/>
      <c r="E340" s="326">
        <f>F340-5</f>
        <v>44453</v>
      </c>
      <c r="F340" s="314">
        <f>F339+7</f>
        <v>44458</v>
      </c>
      <c r="G340" s="314">
        <f>F340+28</f>
        <v>44486</v>
      </c>
    </row>
    <row r="341" s="253" customFormat="1" ht="15" customHeight="1" spans="1:7">
      <c r="A341" s="348"/>
      <c r="B341" s="358"/>
      <c r="C341" s="318"/>
      <c r="D341" s="290"/>
      <c r="E341" s="326">
        <f>F341-5</f>
        <v>44460</v>
      </c>
      <c r="F341" s="314">
        <f>F340+7</f>
        <v>44465</v>
      </c>
      <c r="G341" s="314">
        <f>F341+28</f>
        <v>44493</v>
      </c>
    </row>
    <row r="342" s="253" customFormat="1" ht="15" customHeight="1" spans="1:7">
      <c r="A342" s="340"/>
      <c r="B342" s="358"/>
      <c r="C342" s="358"/>
      <c r="D342" s="292"/>
      <c r="E342" s="326">
        <f>F342-5</f>
        <v>44467</v>
      </c>
      <c r="F342" s="314">
        <f>F341+7</f>
        <v>44472</v>
      </c>
      <c r="G342" s="314">
        <f>F342+28</f>
        <v>44500</v>
      </c>
    </row>
    <row r="343" s="259" customFormat="1" ht="15" hidden="1" customHeight="1" spans="1:7">
      <c r="A343" s="384"/>
      <c r="B343" s="365" t="s">
        <v>5</v>
      </c>
      <c r="C343" s="367" t="s">
        <v>6</v>
      </c>
      <c r="D343" s="367" t="s">
        <v>1821</v>
      </c>
      <c r="E343" s="367" t="s">
        <v>1822</v>
      </c>
      <c r="F343" s="367" t="s">
        <v>1823</v>
      </c>
      <c r="G343" s="367" t="s">
        <v>1934</v>
      </c>
    </row>
    <row r="344" s="259" customFormat="1" ht="15" hidden="1" customHeight="1" spans="1:7">
      <c r="A344" s="384"/>
      <c r="B344" s="366"/>
      <c r="C344" s="387"/>
      <c r="D344" s="387"/>
      <c r="E344" s="367" t="s">
        <v>1824</v>
      </c>
      <c r="F344" s="367" t="s">
        <v>10</v>
      </c>
      <c r="G344" s="367" t="s">
        <v>11</v>
      </c>
    </row>
    <row r="345" s="259" customFormat="1" ht="15" hidden="1" customHeight="1" spans="1:7">
      <c r="A345" s="384"/>
      <c r="B345" s="367" t="s">
        <v>1492</v>
      </c>
      <c r="C345" s="318" t="s">
        <v>1178</v>
      </c>
      <c r="D345" s="296" t="s">
        <v>1641</v>
      </c>
      <c r="E345" s="388">
        <f>F345-5</f>
        <v>43583</v>
      </c>
      <c r="F345" s="369">
        <v>43588</v>
      </c>
      <c r="G345" s="369">
        <f>F345+15</f>
        <v>43603</v>
      </c>
    </row>
    <row r="346" s="259" customFormat="1" ht="15" hidden="1" customHeight="1" spans="1:7">
      <c r="A346" s="384"/>
      <c r="B346" s="367" t="s">
        <v>1977</v>
      </c>
      <c r="C346" s="318" t="s">
        <v>681</v>
      </c>
      <c r="D346" s="296"/>
      <c r="E346" s="388">
        <f>F346-5</f>
        <v>43590</v>
      </c>
      <c r="F346" s="369">
        <f>F345+7</f>
        <v>43595</v>
      </c>
      <c r="G346" s="369">
        <f>F346+15</f>
        <v>43610</v>
      </c>
    </row>
    <row r="347" s="259" customFormat="1" ht="15" hidden="1" customHeight="1" spans="1:7">
      <c r="A347" s="384"/>
      <c r="B347" s="367" t="s">
        <v>99</v>
      </c>
      <c r="C347" s="367" t="s">
        <v>99</v>
      </c>
      <c r="D347" s="296"/>
      <c r="E347" s="388">
        <f>F347-5</f>
        <v>43597</v>
      </c>
      <c r="F347" s="369">
        <f>F346+7</f>
        <v>43602</v>
      </c>
      <c r="G347" s="369">
        <f>F347+15</f>
        <v>43617</v>
      </c>
    </row>
    <row r="348" s="259" customFormat="1" ht="15" hidden="1" customHeight="1" spans="1:7">
      <c r="A348" s="384"/>
      <c r="B348" s="367" t="s">
        <v>790</v>
      </c>
      <c r="C348" s="318" t="s">
        <v>1172</v>
      </c>
      <c r="D348" s="296"/>
      <c r="E348" s="388">
        <f>F348-5</f>
        <v>43604</v>
      </c>
      <c r="F348" s="369">
        <f>F347+7</f>
        <v>43609</v>
      </c>
      <c r="G348" s="369">
        <f>F348+15</f>
        <v>43624</v>
      </c>
    </row>
    <row r="349" s="259" customFormat="1" ht="15" hidden="1" spans="1:7">
      <c r="A349" s="384"/>
      <c r="B349" s="367" t="s">
        <v>1978</v>
      </c>
      <c r="C349" s="318" t="s">
        <v>617</v>
      </c>
      <c r="D349" s="296"/>
      <c r="E349" s="388">
        <f>F349-5</f>
        <v>43611</v>
      </c>
      <c r="F349" s="369">
        <f>F348+7</f>
        <v>43616</v>
      </c>
      <c r="G349" s="369">
        <f>F349+15</f>
        <v>43631</v>
      </c>
    </row>
    <row r="350" s="253" customFormat="1" ht="15" hidden="1" spans="1:8">
      <c r="A350" s="348"/>
      <c r="B350" s="389" t="s">
        <v>5</v>
      </c>
      <c r="C350" s="353" t="s">
        <v>6</v>
      </c>
      <c r="D350" s="353" t="s">
        <v>1821</v>
      </c>
      <c r="E350" s="311" t="s">
        <v>1822</v>
      </c>
      <c r="F350" s="311" t="s">
        <v>1823</v>
      </c>
      <c r="G350" s="311" t="s">
        <v>1437</v>
      </c>
      <c r="H350" s="395"/>
    </row>
    <row r="351" s="253" customFormat="1" ht="15" hidden="1" spans="1:8">
      <c r="A351" s="348"/>
      <c r="B351" s="393"/>
      <c r="C351" s="381"/>
      <c r="D351" s="381"/>
      <c r="E351" s="311" t="s">
        <v>1824</v>
      </c>
      <c r="F351" s="311" t="s">
        <v>10</v>
      </c>
      <c r="G351" s="311" t="s">
        <v>11</v>
      </c>
      <c r="H351" s="395"/>
    </row>
    <row r="352" s="253" customFormat="1" ht="15" hidden="1" customHeight="1" spans="1:7">
      <c r="A352" s="348"/>
      <c r="B352" s="344" t="s">
        <v>893</v>
      </c>
      <c r="C352" s="344" t="s">
        <v>99</v>
      </c>
      <c r="D352" s="287" t="s">
        <v>1573</v>
      </c>
      <c r="E352" s="326">
        <f>F352-5</f>
        <v>44039</v>
      </c>
      <c r="F352" s="314">
        <v>44044</v>
      </c>
      <c r="G352" s="314">
        <f>F352+28</f>
        <v>44072</v>
      </c>
    </row>
    <row r="353" s="253" customFormat="1" ht="15" hidden="1" customHeight="1" spans="1:7">
      <c r="A353" s="348"/>
      <c r="B353" s="344" t="s">
        <v>1979</v>
      </c>
      <c r="C353" s="344" t="s">
        <v>1980</v>
      </c>
      <c r="D353" s="290"/>
      <c r="E353" s="326">
        <f>F353-5</f>
        <v>44046</v>
      </c>
      <c r="F353" s="314">
        <f>F352+7</f>
        <v>44051</v>
      </c>
      <c r="G353" s="314">
        <f>F353+28</f>
        <v>44079</v>
      </c>
    </row>
    <row r="354" s="253" customFormat="1" ht="15" hidden="1" customHeight="1" spans="1:7">
      <c r="A354" s="348"/>
      <c r="B354" s="309" t="s">
        <v>1981</v>
      </c>
      <c r="C354" s="309" t="s">
        <v>1924</v>
      </c>
      <c r="D354" s="290"/>
      <c r="E354" s="326">
        <f>F354-5</f>
        <v>44053</v>
      </c>
      <c r="F354" s="314">
        <f>F353+7</f>
        <v>44058</v>
      </c>
      <c r="G354" s="314">
        <f>F354+28</f>
        <v>44086</v>
      </c>
    </row>
    <row r="355" s="253" customFormat="1" ht="15" hidden="1" customHeight="1" spans="1:7">
      <c r="A355" s="348"/>
      <c r="B355" s="286" t="s">
        <v>1982</v>
      </c>
      <c r="C355" s="309" t="s">
        <v>1983</v>
      </c>
      <c r="D355" s="290"/>
      <c r="E355" s="326">
        <f>F355-5</f>
        <v>44060</v>
      </c>
      <c r="F355" s="314">
        <f>F354+7</f>
        <v>44065</v>
      </c>
      <c r="G355" s="314">
        <f>F355+28</f>
        <v>44093</v>
      </c>
    </row>
    <row r="356" s="253" customFormat="1" ht="15" hidden="1" customHeight="1" spans="1:7">
      <c r="A356" s="340"/>
      <c r="B356" s="318" t="s">
        <v>1984</v>
      </c>
      <c r="C356" s="286" t="s">
        <v>775</v>
      </c>
      <c r="D356" s="292"/>
      <c r="E356" s="326">
        <f>F356-5</f>
        <v>44067</v>
      </c>
      <c r="F356" s="314">
        <f>F355+7</f>
        <v>44072</v>
      </c>
      <c r="G356" s="314">
        <f>F356+28</f>
        <v>44100</v>
      </c>
    </row>
    <row r="357" s="253" customFormat="1" ht="15" spans="1:8">
      <c r="A357" s="348"/>
      <c r="B357" s="349" t="s">
        <v>5</v>
      </c>
      <c r="C357" s="353" t="s">
        <v>6</v>
      </c>
      <c r="D357" s="353" t="s">
        <v>1821</v>
      </c>
      <c r="E357" s="311" t="s">
        <v>1822</v>
      </c>
      <c r="F357" s="311" t="s">
        <v>1823</v>
      </c>
      <c r="G357" s="311" t="s">
        <v>1437</v>
      </c>
      <c r="H357" s="395"/>
    </row>
    <row r="358" s="253" customFormat="1" ht="15" spans="1:8">
      <c r="A358" s="348"/>
      <c r="B358" s="396"/>
      <c r="C358" s="381"/>
      <c r="D358" s="381"/>
      <c r="E358" s="311" t="s">
        <v>1824</v>
      </c>
      <c r="F358" s="311" t="s">
        <v>10</v>
      </c>
      <c r="G358" s="311" t="s">
        <v>11</v>
      </c>
      <c r="H358" s="395"/>
    </row>
    <row r="359" s="253" customFormat="1" ht="15" customHeight="1" spans="1:7">
      <c r="A359" s="348"/>
      <c r="B359" s="367" t="s">
        <v>1485</v>
      </c>
      <c r="C359" s="318" t="s">
        <v>700</v>
      </c>
      <c r="D359" s="287" t="s">
        <v>1653</v>
      </c>
      <c r="E359" s="326">
        <f>F359-6</f>
        <v>44435</v>
      </c>
      <c r="F359" s="314">
        <v>44441</v>
      </c>
      <c r="G359" s="314">
        <f>F359+25</f>
        <v>44466</v>
      </c>
    </row>
    <row r="360" s="253" customFormat="1" ht="15" customHeight="1" spans="1:7">
      <c r="A360" s="348"/>
      <c r="B360" s="367" t="s">
        <v>1488</v>
      </c>
      <c r="C360" s="318" t="s">
        <v>1489</v>
      </c>
      <c r="D360" s="290"/>
      <c r="E360" s="326">
        <f>F360-6</f>
        <v>44442</v>
      </c>
      <c r="F360" s="314">
        <f>F359+7</f>
        <v>44448</v>
      </c>
      <c r="G360" s="314">
        <f>F360+25</f>
        <v>44473</v>
      </c>
    </row>
    <row r="361" s="253" customFormat="1" ht="15" customHeight="1" spans="1:7">
      <c r="A361" s="348"/>
      <c r="B361" s="367" t="s">
        <v>1490</v>
      </c>
      <c r="C361" s="318" t="s">
        <v>1491</v>
      </c>
      <c r="D361" s="290"/>
      <c r="E361" s="326">
        <f>F361-6</f>
        <v>44449</v>
      </c>
      <c r="F361" s="314">
        <f>F360+7</f>
        <v>44455</v>
      </c>
      <c r="G361" s="314">
        <f>F361+25</f>
        <v>44480</v>
      </c>
    </row>
    <row r="362" s="253" customFormat="1" ht="15" customHeight="1" spans="1:7">
      <c r="A362" s="348"/>
      <c r="B362" s="367" t="s">
        <v>1492</v>
      </c>
      <c r="C362" s="318" t="s">
        <v>1448</v>
      </c>
      <c r="D362" s="290"/>
      <c r="E362" s="326">
        <f>F362-6</f>
        <v>44456</v>
      </c>
      <c r="F362" s="314">
        <f>F361+7</f>
        <v>44462</v>
      </c>
      <c r="G362" s="314">
        <f>F362+25</f>
        <v>44487</v>
      </c>
    </row>
    <row r="363" s="253" customFormat="1" ht="15" customHeight="1" spans="1:7">
      <c r="A363" s="340"/>
      <c r="B363" s="367" t="s">
        <v>1493</v>
      </c>
      <c r="C363" s="318" t="s">
        <v>1448</v>
      </c>
      <c r="D363" s="292"/>
      <c r="E363" s="326">
        <f>F363-6</f>
        <v>44463</v>
      </c>
      <c r="F363" s="314">
        <f>F362+7</f>
        <v>44469</v>
      </c>
      <c r="G363" s="314">
        <f>F363+25</f>
        <v>44494</v>
      </c>
    </row>
    <row r="364" s="259" customFormat="1" ht="14.1" customHeight="1" spans="1:8">
      <c r="A364" s="346" t="s">
        <v>1985</v>
      </c>
      <c r="B364" s="346"/>
      <c r="C364" s="402"/>
      <c r="D364" s="403"/>
      <c r="E364" s="404"/>
      <c r="F364" s="347"/>
      <c r="G364" s="347"/>
      <c r="H364" s="260"/>
    </row>
    <row r="365" s="253" customFormat="1" ht="15" customHeight="1" spans="1:8">
      <c r="A365" s="348"/>
      <c r="B365" s="398" t="s">
        <v>5</v>
      </c>
      <c r="C365" s="353" t="s">
        <v>6</v>
      </c>
      <c r="D365" s="353" t="s">
        <v>1821</v>
      </c>
      <c r="E365" s="311" t="s">
        <v>1822</v>
      </c>
      <c r="F365" s="405" t="s">
        <v>1823</v>
      </c>
      <c r="G365" s="311" t="s">
        <v>1427</v>
      </c>
      <c r="H365" s="406"/>
    </row>
    <row r="366" s="253" customFormat="1" ht="15" customHeight="1" spans="1:8">
      <c r="A366" s="348"/>
      <c r="B366" s="399"/>
      <c r="C366" s="381"/>
      <c r="D366" s="381"/>
      <c r="E366" s="311" t="s">
        <v>1824</v>
      </c>
      <c r="F366" s="405" t="s">
        <v>10</v>
      </c>
      <c r="G366" s="311" t="s">
        <v>11</v>
      </c>
      <c r="H366" s="406"/>
    </row>
    <row r="367" s="253" customFormat="1" ht="15" customHeight="1" spans="1:8">
      <c r="A367" s="348"/>
      <c r="B367" s="309" t="s">
        <v>893</v>
      </c>
      <c r="C367" s="344" t="s">
        <v>99</v>
      </c>
      <c r="D367" s="407" t="s">
        <v>1573</v>
      </c>
      <c r="E367" s="326">
        <f>F367-5</f>
        <v>44438</v>
      </c>
      <c r="F367" s="314">
        <v>44443</v>
      </c>
      <c r="G367" s="314">
        <f>F367+19</f>
        <v>44462</v>
      </c>
      <c r="H367" s="408"/>
    </row>
    <row r="368" s="253" customFormat="1" ht="15" customHeight="1" spans="1:11">
      <c r="A368" s="348"/>
      <c r="B368" s="344" t="s">
        <v>779</v>
      </c>
      <c r="C368" s="344" t="s">
        <v>1429</v>
      </c>
      <c r="D368" s="409"/>
      <c r="E368" s="326">
        <f>F368-5</f>
        <v>44445</v>
      </c>
      <c r="F368" s="314">
        <f>F367+7</f>
        <v>44450</v>
      </c>
      <c r="G368" s="314">
        <f>F368+19</f>
        <v>44469</v>
      </c>
      <c r="H368" s="408"/>
      <c r="I368" s="345"/>
      <c r="J368" s="345"/>
      <c r="K368" s="345"/>
    </row>
    <row r="369" s="253" customFormat="1" ht="15" customHeight="1" spans="1:11">
      <c r="A369" s="348"/>
      <c r="B369" s="309" t="s">
        <v>781</v>
      </c>
      <c r="C369" s="309" t="s">
        <v>1986</v>
      </c>
      <c r="D369" s="409"/>
      <c r="E369" s="326">
        <f>F369-5</f>
        <v>44452</v>
      </c>
      <c r="F369" s="314">
        <f>F368+7</f>
        <v>44457</v>
      </c>
      <c r="G369" s="314">
        <f>F369+19</f>
        <v>44476</v>
      </c>
      <c r="H369" s="408"/>
      <c r="I369" s="345"/>
      <c r="J369" s="345"/>
      <c r="K369" s="345"/>
    </row>
    <row r="370" s="253" customFormat="1" ht="15" customHeight="1" spans="1:11">
      <c r="A370" s="348"/>
      <c r="B370" s="286" t="s">
        <v>783</v>
      </c>
      <c r="C370" s="344" t="s">
        <v>1987</v>
      </c>
      <c r="D370" s="409"/>
      <c r="E370" s="326">
        <f>F370-5</f>
        <v>44459</v>
      </c>
      <c r="F370" s="314">
        <f>F369+7</f>
        <v>44464</v>
      </c>
      <c r="G370" s="314">
        <f>F370+19</f>
        <v>44483</v>
      </c>
      <c r="H370" s="408"/>
      <c r="I370" s="345"/>
      <c r="J370" s="345"/>
      <c r="K370" s="345"/>
    </row>
    <row r="371" s="253" customFormat="1" ht="15" customHeight="1" spans="1:11">
      <c r="A371" s="348"/>
      <c r="B371" s="309"/>
      <c r="C371" s="344"/>
      <c r="D371" s="410"/>
      <c r="E371" s="326">
        <f>F371-5</f>
        <v>44466</v>
      </c>
      <c r="F371" s="314">
        <f>F370+7</f>
        <v>44471</v>
      </c>
      <c r="G371" s="314">
        <f>F371+19</f>
        <v>44490</v>
      </c>
      <c r="H371" s="408"/>
      <c r="I371" s="345"/>
      <c r="J371" s="345"/>
      <c r="K371" s="345"/>
    </row>
    <row r="372" s="259" customFormat="1" customHeight="1" spans="1:11">
      <c r="A372" s="346" t="s">
        <v>1482</v>
      </c>
      <c r="B372" s="346"/>
      <c r="C372" s="402"/>
      <c r="D372" s="403"/>
      <c r="E372" s="404"/>
      <c r="F372" s="347"/>
      <c r="G372" s="411"/>
      <c r="H372" s="412"/>
      <c r="I372" s="392"/>
      <c r="J372" s="392"/>
      <c r="K372" s="392"/>
    </row>
    <row r="373" s="253" customFormat="1" ht="15" hidden="1" customHeight="1" spans="1:11">
      <c r="A373" s="348"/>
      <c r="B373" s="413" t="s">
        <v>5</v>
      </c>
      <c r="C373" s="353" t="s">
        <v>6</v>
      </c>
      <c r="D373" s="353" t="s">
        <v>1821</v>
      </c>
      <c r="E373" s="311" t="s">
        <v>1822</v>
      </c>
      <c r="F373" s="405" t="s">
        <v>1823</v>
      </c>
      <c r="G373" s="311" t="s">
        <v>1482</v>
      </c>
      <c r="H373" s="406"/>
      <c r="I373" s="345"/>
      <c r="J373" s="345"/>
      <c r="K373" s="345"/>
    </row>
    <row r="374" s="253" customFormat="1" ht="15" hidden="1" customHeight="1" spans="1:11">
      <c r="A374" s="348"/>
      <c r="B374" s="400"/>
      <c r="C374" s="381"/>
      <c r="D374" s="381"/>
      <c r="E374" s="311" t="s">
        <v>1824</v>
      </c>
      <c r="F374" s="405" t="s">
        <v>10</v>
      </c>
      <c r="G374" s="353" t="s">
        <v>11</v>
      </c>
      <c r="H374" s="406"/>
      <c r="I374" s="345"/>
      <c r="J374" s="345"/>
      <c r="K374" s="345"/>
    </row>
    <row r="375" s="253" customFormat="1" ht="15" hidden="1" customHeight="1" spans="1:8">
      <c r="A375" s="348"/>
      <c r="B375" s="367" t="s">
        <v>893</v>
      </c>
      <c r="C375" s="318" t="s">
        <v>99</v>
      </c>
      <c r="D375" s="414" t="s">
        <v>1935</v>
      </c>
      <c r="E375" s="326">
        <f>F375-5</f>
        <v>44010</v>
      </c>
      <c r="F375" s="314">
        <v>44015</v>
      </c>
      <c r="G375" s="314">
        <f>F375+14</f>
        <v>44029</v>
      </c>
      <c r="H375" s="408"/>
    </row>
    <row r="376" s="253" customFormat="1" ht="15" hidden="1" customHeight="1" spans="1:11">
      <c r="A376" s="348"/>
      <c r="B376" s="367" t="s">
        <v>760</v>
      </c>
      <c r="C376" s="318" t="s">
        <v>1988</v>
      </c>
      <c r="D376" s="415"/>
      <c r="E376" s="326">
        <f>F376-5</f>
        <v>44017</v>
      </c>
      <c r="F376" s="314">
        <f>F375+7</f>
        <v>44022</v>
      </c>
      <c r="G376" s="314">
        <f>F376+14</f>
        <v>44036</v>
      </c>
      <c r="H376" s="408"/>
      <c r="I376" s="345"/>
      <c r="J376" s="345"/>
      <c r="K376" s="345"/>
    </row>
    <row r="377" s="253" customFormat="1" ht="15" hidden="1" customHeight="1" spans="1:11">
      <c r="A377" s="348"/>
      <c r="B377" s="367" t="s">
        <v>763</v>
      </c>
      <c r="C377" s="318" t="s">
        <v>1988</v>
      </c>
      <c r="D377" s="415"/>
      <c r="E377" s="326">
        <f>F377-5</f>
        <v>44024</v>
      </c>
      <c r="F377" s="314">
        <f>F376+7</f>
        <v>44029</v>
      </c>
      <c r="G377" s="314">
        <f>F377+14</f>
        <v>44043</v>
      </c>
      <c r="H377" s="408"/>
      <c r="I377" s="345"/>
      <c r="J377" s="345"/>
      <c r="K377" s="345"/>
    </row>
    <row r="378" s="253" customFormat="1" ht="15" hidden="1" customHeight="1" spans="1:11">
      <c r="A378" s="348"/>
      <c r="B378" s="367" t="s">
        <v>765</v>
      </c>
      <c r="C378" s="318" t="s">
        <v>1988</v>
      </c>
      <c r="D378" s="415"/>
      <c r="E378" s="326">
        <f>F378-5</f>
        <v>44031</v>
      </c>
      <c r="F378" s="314">
        <f>F377+7</f>
        <v>44036</v>
      </c>
      <c r="G378" s="314">
        <f>F378+14</f>
        <v>44050</v>
      </c>
      <c r="H378" s="408"/>
      <c r="I378" s="345"/>
      <c r="J378" s="345"/>
      <c r="K378" s="345"/>
    </row>
    <row r="379" s="253" customFormat="1" ht="15" hidden="1" customHeight="1" spans="1:11">
      <c r="A379" s="348"/>
      <c r="B379" s="367" t="s">
        <v>767</v>
      </c>
      <c r="C379" s="318" t="s">
        <v>1988</v>
      </c>
      <c r="D379" s="416"/>
      <c r="E379" s="326">
        <f>F379-5</f>
        <v>44038</v>
      </c>
      <c r="F379" s="314">
        <f>F378+7</f>
        <v>44043</v>
      </c>
      <c r="G379" s="314">
        <f>F379+14</f>
        <v>44057</v>
      </c>
      <c r="H379" s="408"/>
      <c r="I379" s="345"/>
      <c r="J379" s="345"/>
      <c r="K379" s="345"/>
    </row>
    <row r="380" s="253" customFormat="1" ht="15" customHeight="1" spans="1:11">
      <c r="A380" s="348"/>
      <c r="B380" s="398" t="s">
        <v>5</v>
      </c>
      <c r="C380" s="311" t="s">
        <v>6</v>
      </c>
      <c r="D380" s="311" t="s">
        <v>1821</v>
      </c>
      <c r="E380" s="311" t="s">
        <v>1822</v>
      </c>
      <c r="F380" s="405" t="s">
        <v>1823</v>
      </c>
      <c r="G380" s="311" t="s">
        <v>1482</v>
      </c>
      <c r="H380" s="406"/>
      <c r="I380" s="345"/>
      <c r="J380" s="345"/>
      <c r="K380" s="345"/>
    </row>
    <row r="381" s="253" customFormat="1" ht="15" customHeight="1" spans="1:11">
      <c r="A381" s="348"/>
      <c r="B381" s="399"/>
      <c r="C381" s="397"/>
      <c r="D381" s="397"/>
      <c r="E381" s="311" t="s">
        <v>1824</v>
      </c>
      <c r="F381" s="405" t="s">
        <v>10</v>
      </c>
      <c r="G381" s="353" t="s">
        <v>11</v>
      </c>
      <c r="H381" s="406"/>
      <c r="I381" s="345"/>
      <c r="J381" s="345"/>
      <c r="K381" s="345"/>
    </row>
    <row r="382" s="253" customFormat="1" ht="15" customHeight="1" spans="1:8">
      <c r="A382" s="348"/>
      <c r="B382" s="309" t="s">
        <v>893</v>
      </c>
      <c r="C382" s="344" t="s">
        <v>99</v>
      </c>
      <c r="D382" s="407" t="s">
        <v>1573</v>
      </c>
      <c r="E382" s="326">
        <f>F382-4</f>
        <v>44439</v>
      </c>
      <c r="F382" s="314">
        <v>44443</v>
      </c>
      <c r="G382" s="314">
        <f>F382+23</f>
        <v>44466</v>
      </c>
      <c r="H382" s="408"/>
    </row>
    <row r="383" s="253" customFormat="1" ht="15" customHeight="1" spans="1:11">
      <c r="A383" s="348"/>
      <c r="B383" s="344" t="s">
        <v>779</v>
      </c>
      <c r="C383" s="344" t="s">
        <v>1429</v>
      </c>
      <c r="D383" s="409"/>
      <c r="E383" s="326">
        <f>F383-4</f>
        <v>44446</v>
      </c>
      <c r="F383" s="314">
        <f>F382+7</f>
        <v>44450</v>
      </c>
      <c r="G383" s="314">
        <f>F383+23</f>
        <v>44473</v>
      </c>
      <c r="H383" s="408"/>
      <c r="I383" s="345"/>
      <c r="J383" s="345"/>
      <c r="K383" s="345"/>
    </row>
    <row r="384" s="253" customFormat="1" ht="15" customHeight="1" spans="1:11">
      <c r="A384" s="348"/>
      <c r="B384" s="309" t="s">
        <v>781</v>
      </c>
      <c r="C384" s="309" t="s">
        <v>1986</v>
      </c>
      <c r="D384" s="409"/>
      <c r="E384" s="326">
        <f>F384-4</f>
        <v>44453</v>
      </c>
      <c r="F384" s="314">
        <f>F383+7</f>
        <v>44457</v>
      </c>
      <c r="G384" s="314">
        <f>F384+23</f>
        <v>44480</v>
      </c>
      <c r="H384" s="408"/>
      <c r="I384" s="345"/>
      <c r="J384" s="345"/>
      <c r="K384" s="345"/>
    </row>
    <row r="385" s="253" customFormat="1" ht="15" customHeight="1" spans="1:11">
      <c r="A385" s="348"/>
      <c r="B385" s="286" t="s">
        <v>783</v>
      </c>
      <c r="C385" s="344" t="s">
        <v>1987</v>
      </c>
      <c r="D385" s="409"/>
      <c r="E385" s="326">
        <f>F385-4</f>
        <v>44460</v>
      </c>
      <c r="F385" s="314">
        <f>F384+7</f>
        <v>44464</v>
      </c>
      <c r="G385" s="314">
        <f>F385+23</f>
        <v>44487</v>
      </c>
      <c r="H385" s="408"/>
      <c r="I385" s="345"/>
      <c r="J385" s="345"/>
      <c r="K385" s="345"/>
    </row>
    <row r="386" s="253" customFormat="1" ht="15" customHeight="1" spans="1:11">
      <c r="A386" s="348"/>
      <c r="B386" s="309"/>
      <c r="C386" s="344"/>
      <c r="D386" s="410"/>
      <c r="E386" s="326">
        <f>F386-4</f>
        <v>44467</v>
      </c>
      <c r="F386" s="314">
        <f>F385+7</f>
        <v>44471</v>
      </c>
      <c r="G386" s="314">
        <f>F386+23</f>
        <v>44494</v>
      </c>
      <c r="H386" s="408"/>
      <c r="I386" s="345"/>
      <c r="J386" s="345"/>
      <c r="K386" s="345"/>
    </row>
    <row r="387" s="256" customFormat="1" ht="15" customHeight="1" spans="1:11">
      <c r="A387" s="346" t="s">
        <v>777</v>
      </c>
      <c r="B387" s="262"/>
      <c r="C387" s="402"/>
      <c r="D387" s="403"/>
      <c r="E387" s="404"/>
      <c r="F387" s="347"/>
      <c r="G387" s="347"/>
      <c r="H387" s="417"/>
      <c r="I387" s="332"/>
      <c r="J387" s="332"/>
      <c r="K387" s="332"/>
    </row>
    <row r="388" s="255" customFormat="1" ht="15" hidden="1" customHeight="1" spans="1:11">
      <c r="A388" s="348"/>
      <c r="B388" s="378" t="s">
        <v>5</v>
      </c>
      <c r="C388" s="311" t="s">
        <v>6</v>
      </c>
      <c r="D388" s="418" t="s">
        <v>1821</v>
      </c>
      <c r="E388" s="418" t="s">
        <v>1822</v>
      </c>
      <c r="F388" s="418" t="s">
        <v>1823</v>
      </c>
      <c r="G388" s="418" t="s">
        <v>777</v>
      </c>
      <c r="H388" s="419"/>
      <c r="I388" s="257"/>
      <c r="J388" s="257"/>
      <c r="K388" s="257"/>
    </row>
    <row r="389" s="255" customFormat="1" ht="15" hidden="1" customHeight="1" spans="1:11">
      <c r="A389" s="348"/>
      <c r="B389" s="420"/>
      <c r="C389" s="421"/>
      <c r="D389" s="422"/>
      <c r="E389" s="423" t="s">
        <v>1824</v>
      </c>
      <c r="F389" s="423" t="s">
        <v>10</v>
      </c>
      <c r="G389" s="423" t="s">
        <v>11</v>
      </c>
      <c r="H389" s="419"/>
      <c r="I389" s="257"/>
      <c r="J389" s="257"/>
      <c r="K389" s="257"/>
    </row>
    <row r="390" s="255" customFormat="1" ht="15" hidden="1" customHeight="1" spans="1:11">
      <c r="A390" s="348"/>
      <c r="B390" s="344" t="s">
        <v>790</v>
      </c>
      <c r="C390" s="344" t="s">
        <v>1783</v>
      </c>
      <c r="D390" s="414" t="s">
        <v>1989</v>
      </c>
      <c r="E390" s="424">
        <f>F390-5</f>
        <v>43553</v>
      </c>
      <c r="F390" s="425">
        <v>43558</v>
      </c>
      <c r="G390" s="425">
        <f>F390+24</f>
        <v>43582</v>
      </c>
      <c r="H390" s="419"/>
      <c r="I390" s="257"/>
      <c r="J390" s="257"/>
      <c r="K390" s="257"/>
    </row>
    <row r="391" s="255" customFormat="1" ht="15" hidden="1" customHeight="1" spans="1:11">
      <c r="A391" s="348"/>
      <c r="B391" s="286" t="s">
        <v>1990</v>
      </c>
      <c r="C391" s="286" t="s">
        <v>673</v>
      </c>
      <c r="D391" s="415"/>
      <c r="E391" s="424">
        <f>F391-5</f>
        <v>43560</v>
      </c>
      <c r="F391" s="425">
        <f>F390+7</f>
        <v>43565</v>
      </c>
      <c r="G391" s="425">
        <f>F391+24</f>
        <v>43589</v>
      </c>
      <c r="H391" s="419"/>
      <c r="I391" s="257"/>
      <c r="J391" s="257"/>
      <c r="K391" s="257"/>
    </row>
    <row r="392" s="255" customFormat="1" ht="15" hidden="1" customHeight="1" spans="1:11">
      <c r="A392" s="348"/>
      <c r="B392" s="309" t="s">
        <v>1991</v>
      </c>
      <c r="C392" s="309" t="s">
        <v>1926</v>
      </c>
      <c r="D392" s="415"/>
      <c r="E392" s="424">
        <f>F392-5</f>
        <v>43567</v>
      </c>
      <c r="F392" s="425">
        <f>F391+7</f>
        <v>43572</v>
      </c>
      <c r="G392" s="425">
        <f>F392+24</f>
        <v>43596</v>
      </c>
      <c r="H392" s="419"/>
      <c r="I392" s="257"/>
      <c r="J392" s="257"/>
      <c r="K392" s="257"/>
    </row>
    <row r="393" s="255" customFormat="1" ht="15" hidden="1" customHeight="1" spans="1:11">
      <c r="A393" s="348"/>
      <c r="B393" s="309" t="s">
        <v>1968</v>
      </c>
      <c r="C393" s="309" t="s">
        <v>1176</v>
      </c>
      <c r="D393" s="415"/>
      <c r="E393" s="424">
        <f>F393-5</f>
        <v>43574</v>
      </c>
      <c r="F393" s="425">
        <f>F392+7</f>
        <v>43579</v>
      </c>
      <c r="G393" s="425">
        <f>F393+24</f>
        <v>43603</v>
      </c>
      <c r="H393" s="419"/>
      <c r="I393" s="257"/>
      <c r="J393" s="257"/>
      <c r="K393" s="257"/>
    </row>
    <row r="394" s="255" customFormat="1" ht="15" hidden="1" customHeight="1" spans="1:11">
      <c r="A394" s="348"/>
      <c r="B394" s="309" t="s">
        <v>1492</v>
      </c>
      <c r="C394" s="286" t="s">
        <v>1178</v>
      </c>
      <c r="D394" s="416"/>
      <c r="E394" s="424">
        <f>F394-5</f>
        <v>43581</v>
      </c>
      <c r="F394" s="425">
        <f>F393+7</f>
        <v>43586</v>
      </c>
      <c r="G394" s="425">
        <f>F394+24</f>
        <v>43610</v>
      </c>
      <c r="H394" s="419"/>
      <c r="I394" s="257"/>
      <c r="J394" s="257"/>
      <c r="K394" s="257"/>
    </row>
    <row r="395" s="255" customFormat="1" ht="15" hidden="1" customHeight="1" spans="1:11">
      <c r="A395" s="348"/>
      <c r="B395" s="309"/>
      <c r="C395" s="286"/>
      <c r="D395" s="426"/>
      <c r="E395" s="427"/>
      <c r="F395" s="428"/>
      <c r="G395" s="428"/>
      <c r="H395" s="419"/>
      <c r="I395" s="257"/>
      <c r="J395" s="257"/>
      <c r="K395" s="257"/>
    </row>
    <row r="396" s="255" customFormat="1" ht="15" customHeight="1" spans="1:11">
      <c r="A396" s="348"/>
      <c r="B396" s="398" t="s">
        <v>5</v>
      </c>
      <c r="C396" s="311" t="s">
        <v>6</v>
      </c>
      <c r="D396" s="418" t="s">
        <v>1821</v>
      </c>
      <c r="E396" s="418" t="s">
        <v>1822</v>
      </c>
      <c r="F396" s="418" t="s">
        <v>1823</v>
      </c>
      <c r="G396" s="418" t="s">
        <v>777</v>
      </c>
      <c r="H396" s="419"/>
      <c r="I396" s="257"/>
      <c r="J396" s="257"/>
      <c r="K396" s="257"/>
    </row>
    <row r="397" s="255" customFormat="1" ht="15" customHeight="1" spans="1:11">
      <c r="A397" s="348"/>
      <c r="B397" s="399"/>
      <c r="C397" s="421"/>
      <c r="D397" s="422"/>
      <c r="E397" s="423" t="s">
        <v>1824</v>
      </c>
      <c r="F397" s="423" t="s">
        <v>10</v>
      </c>
      <c r="G397" s="423" t="s">
        <v>11</v>
      </c>
      <c r="H397" s="419"/>
      <c r="I397" s="257"/>
      <c r="J397" s="257"/>
      <c r="K397" s="257"/>
    </row>
    <row r="398" s="255" customFormat="1" ht="15" customHeight="1" spans="1:11">
      <c r="A398" s="348"/>
      <c r="B398" s="309" t="s">
        <v>893</v>
      </c>
      <c r="C398" s="344" t="s">
        <v>99</v>
      </c>
      <c r="D398" s="414" t="s">
        <v>1573</v>
      </c>
      <c r="E398" s="424">
        <f>F398-5</f>
        <v>44438</v>
      </c>
      <c r="F398" s="425">
        <v>44443</v>
      </c>
      <c r="G398" s="425">
        <f>F398+28</f>
        <v>44471</v>
      </c>
      <c r="H398" s="419"/>
      <c r="I398" s="257"/>
      <c r="J398" s="257"/>
      <c r="K398" s="257"/>
    </row>
    <row r="399" s="255" customFormat="1" ht="15" customHeight="1" spans="1:11">
      <c r="A399" s="348"/>
      <c r="B399" s="344" t="s">
        <v>779</v>
      </c>
      <c r="C399" s="344" t="s">
        <v>1429</v>
      </c>
      <c r="D399" s="415"/>
      <c r="E399" s="424">
        <f>F399-5</f>
        <v>44445</v>
      </c>
      <c r="F399" s="425">
        <f>F398+7</f>
        <v>44450</v>
      </c>
      <c r="G399" s="425">
        <f>F399+28</f>
        <v>44478</v>
      </c>
      <c r="H399" s="419"/>
      <c r="I399" s="257"/>
      <c r="J399" s="257"/>
      <c r="K399" s="257"/>
    </row>
    <row r="400" s="255" customFormat="1" ht="15" customHeight="1" spans="1:11">
      <c r="A400" s="348"/>
      <c r="B400" s="309" t="s">
        <v>781</v>
      </c>
      <c r="C400" s="309" t="s">
        <v>1986</v>
      </c>
      <c r="D400" s="415"/>
      <c r="E400" s="424">
        <f>F400-5</f>
        <v>44452</v>
      </c>
      <c r="F400" s="425">
        <f>F399+7</f>
        <v>44457</v>
      </c>
      <c r="G400" s="425">
        <f>F400+28</f>
        <v>44485</v>
      </c>
      <c r="H400" s="419"/>
      <c r="I400" s="257"/>
      <c r="J400" s="257"/>
      <c r="K400" s="257"/>
    </row>
    <row r="401" s="255" customFormat="1" ht="15" customHeight="1" spans="1:11">
      <c r="A401" s="348"/>
      <c r="B401" s="286" t="s">
        <v>783</v>
      </c>
      <c r="C401" s="344" t="s">
        <v>1987</v>
      </c>
      <c r="D401" s="415"/>
      <c r="E401" s="424">
        <f>F401-5</f>
        <v>44459</v>
      </c>
      <c r="F401" s="425">
        <f>F400+7</f>
        <v>44464</v>
      </c>
      <c r="G401" s="425">
        <f>F401+28</f>
        <v>44492</v>
      </c>
      <c r="H401" s="419"/>
      <c r="I401" s="257"/>
      <c r="J401" s="257"/>
      <c r="K401" s="257"/>
    </row>
    <row r="402" s="255" customFormat="1" ht="15" customHeight="1" spans="1:11">
      <c r="A402" s="348"/>
      <c r="B402" s="309"/>
      <c r="C402" s="344"/>
      <c r="D402" s="416"/>
      <c r="E402" s="424">
        <f>F402-5</f>
        <v>44466</v>
      </c>
      <c r="F402" s="425">
        <f>F401+7</f>
        <v>44471</v>
      </c>
      <c r="G402" s="425">
        <f>F402+28</f>
        <v>44499</v>
      </c>
      <c r="H402" s="419"/>
      <c r="I402" s="257"/>
      <c r="J402" s="257"/>
      <c r="K402" s="257"/>
    </row>
    <row r="403" s="255" customFormat="1" ht="15" hidden="1" customHeight="1" spans="1:11">
      <c r="A403" s="348"/>
      <c r="B403" s="385" t="s">
        <v>5</v>
      </c>
      <c r="C403" s="311" t="s">
        <v>6</v>
      </c>
      <c r="D403" s="418" t="s">
        <v>1821</v>
      </c>
      <c r="E403" s="418" t="s">
        <v>1822</v>
      </c>
      <c r="F403" s="418" t="s">
        <v>1823</v>
      </c>
      <c r="G403" s="418" t="s">
        <v>777</v>
      </c>
      <c r="H403" s="419"/>
      <c r="I403" s="257"/>
      <c r="J403" s="257"/>
      <c r="K403" s="257"/>
    </row>
    <row r="404" s="255" customFormat="1" ht="15" hidden="1" customHeight="1" spans="1:11">
      <c r="A404" s="348"/>
      <c r="B404" s="429"/>
      <c r="C404" s="421"/>
      <c r="D404" s="422"/>
      <c r="E404" s="423" t="s">
        <v>1824</v>
      </c>
      <c r="F404" s="423" t="s">
        <v>10</v>
      </c>
      <c r="G404" s="423" t="s">
        <v>11</v>
      </c>
      <c r="H404" s="419"/>
      <c r="I404" s="257"/>
      <c r="J404" s="257"/>
      <c r="K404" s="257"/>
    </row>
    <row r="405" s="255" customFormat="1" ht="15" hidden="1" customHeight="1" spans="1:11">
      <c r="A405" s="348"/>
      <c r="B405" s="367" t="s">
        <v>1992</v>
      </c>
      <c r="C405" s="318" t="s">
        <v>1993</v>
      </c>
      <c r="D405" s="414" t="s">
        <v>1994</v>
      </c>
      <c r="E405" s="424">
        <f>F405-5</f>
        <v>44043</v>
      </c>
      <c r="F405" s="425">
        <v>44048</v>
      </c>
      <c r="G405" s="425">
        <f>F405+22</f>
        <v>44070</v>
      </c>
      <c r="H405" s="419"/>
      <c r="I405" s="257"/>
      <c r="J405" s="257"/>
      <c r="K405" s="257"/>
    </row>
    <row r="406" s="255" customFormat="1" ht="15" hidden="1" customHeight="1" spans="1:11">
      <c r="A406" s="348"/>
      <c r="B406" s="367" t="s">
        <v>1938</v>
      </c>
      <c r="C406" s="318" t="s">
        <v>1995</v>
      </c>
      <c r="D406" s="415"/>
      <c r="E406" s="424">
        <f>F406-5</f>
        <v>44050</v>
      </c>
      <c r="F406" s="425">
        <f>F405+7</f>
        <v>44055</v>
      </c>
      <c r="G406" s="425">
        <f>F406+22</f>
        <v>44077</v>
      </c>
      <c r="H406" s="419"/>
      <c r="I406" s="257"/>
      <c r="J406" s="257"/>
      <c r="K406" s="257"/>
    </row>
    <row r="407" s="255" customFormat="1" ht="15" hidden="1" customHeight="1" spans="1:11">
      <c r="A407" s="348"/>
      <c r="B407" s="367" t="s">
        <v>1996</v>
      </c>
      <c r="C407" s="318" t="s">
        <v>1995</v>
      </c>
      <c r="D407" s="415"/>
      <c r="E407" s="424">
        <f>F407-5</f>
        <v>44057</v>
      </c>
      <c r="F407" s="425">
        <f>F406+7</f>
        <v>44062</v>
      </c>
      <c r="G407" s="425">
        <f>F407+22</f>
        <v>44084</v>
      </c>
      <c r="H407" s="419"/>
      <c r="I407" s="257"/>
      <c r="J407" s="257"/>
      <c r="K407" s="257"/>
    </row>
    <row r="408" s="255" customFormat="1" ht="15" hidden="1" customHeight="1" spans="1:11">
      <c r="A408" s="348"/>
      <c r="B408" s="367" t="s">
        <v>1997</v>
      </c>
      <c r="C408" s="318" t="s">
        <v>1995</v>
      </c>
      <c r="D408" s="415"/>
      <c r="E408" s="424">
        <f>F408-5</f>
        <v>44064</v>
      </c>
      <c r="F408" s="425">
        <f>F407+7</f>
        <v>44069</v>
      </c>
      <c r="G408" s="425">
        <f>F408+22</f>
        <v>44091</v>
      </c>
      <c r="H408" s="419"/>
      <c r="I408" s="257"/>
      <c r="J408" s="257"/>
      <c r="K408" s="257"/>
    </row>
    <row r="409" s="255" customFormat="1" ht="15" hidden="1" customHeight="1" spans="1:11">
      <c r="A409" s="348"/>
      <c r="B409" s="367" t="s">
        <v>1998</v>
      </c>
      <c r="C409" s="318" t="s">
        <v>1995</v>
      </c>
      <c r="D409" s="416"/>
      <c r="E409" s="424">
        <f>F409-5</f>
        <v>44071</v>
      </c>
      <c r="F409" s="425">
        <f>F408+7</f>
        <v>44076</v>
      </c>
      <c r="G409" s="425">
        <f>F409+22</f>
        <v>44098</v>
      </c>
      <c r="H409" s="419"/>
      <c r="I409" s="257"/>
      <c r="J409" s="257"/>
      <c r="K409" s="257"/>
    </row>
    <row r="410" s="255" customFormat="1" ht="15" hidden="1" customHeight="1" spans="1:11">
      <c r="A410" s="348"/>
      <c r="B410" s="430"/>
      <c r="C410" s="431"/>
      <c r="D410" s="426"/>
      <c r="E410" s="427"/>
      <c r="F410" s="428"/>
      <c r="G410" s="428"/>
      <c r="H410" s="419"/>
      <c r="I410" s="257"/>
      <c r="J410" s="257"/>
      <c r="K410" s="257"/>
    </row>
    <row r="411" s="255" customFormat="1" ht="15" customHeight="1" spans="1:11">
      <c r="A411" s="348"/>
      <c r="B411" s="398" t="s">
        <v>5</v>
      </c>
      <c r="C411" s="353" t="s">
        <v>6</v>
      </c>
      <c r="D411" s="432" t="s">
        <v>1821</v>
      </c>
      <c r="E411" s="433" t="s">
        <v>1822</v>
      </c>
      <c r="F411" s="433" t="s">
        <v>1823</v>
      </c>
      <c r="G411" s="433" t="s">
        <v>777</v>
      </c>
      <c r="H411" s="419"/>
      <c r="I411" s="257"/>
      <c r="J411" s="257"/>
      <c r="K411" s="257"/>
    </row>
    <row r="412" s="255" customFormat="1" ht="15" customHeight="1" spans="1:11">
      <c r="A412" s="348"/>
      <c r="B412" s="399"/>
      <c r="C412" s="381"/>
      <c r="D412" s="434"/>
      <c r="E412" s="435" t="s">
        <v>1824</v>
      </c>
      <c r="F412" s="435" t="s">
        <v>10</v>
      </c>
      <c r="G412" s="435" t="s">
        <v>11</v>
      </c>
      <c r="H412" s="419"/>
      <c r="I412" s="257"/>
      <c r="J412" s="257"/>
      <c r="K412" s="257"/>
    </row>
    <row r="413" s="255" customFormat="1" ht="15" customHeight="1" spans="1:11">
      <c r="A413" s="348"/>
      <c r="B413" s="344" t="s">
        <v>1485</v>
      </c>
      <c r="C413" s="344" t="s">
        <v>700</v>
      </c>
      <c r="D413" s="414" t="s">
        <v>1509</v>
      </c>
      <c r="E413" s="424">
        <f>F413-5</f>
        <v>44436</v>
      </c>
      <c r="F413" s="425">
        <v>44441</v>
      </c>
      <c r="G413" s="425">
        <f>F413+24</f>
        <v>44465</v>
      </c>
      <c r="H413" s="419"/>
      <c r="I413" s="257"/>
      <c r="J413" s="257"/>
      <c r="K413" s="257"/>
    </row>
    <row r="414" s="255" customFormat="1" ht="15" customHeight="1" spans="1:11">
      <c r="A414" s="348"/>
      <c r="B414" s="286" t="s">
        <v>1488</v>
      </c>
      <c r="C414" s="286" t="s">
        <v>1489</v>
      </c>
      <c r="D414" s="415"/>
      <c r="E414" s="424">
        <f>F414-5</f>
        <v>44443</v>
      </c>
      <c r="F414" s="425">
        <f>F413+7</f>
        <v>44448</v>
      </c>
      <c r="G414" s="425">
        <f>F414+24</f>
        <v>44472</v>
      </c>
      <c r="H414" s="419"/>
      <c r="I414" s="257"/>
      <c r="J414" s="257"/>
      <c r="K414" s="257"/>
    </row>
    <row r="415" s="255" customFormat="1" ht="15" customHeight="1" spans="1:11">
      <c r="A415" s="348"/>
      <c r="B415" s="309" t="s">
        <v>1490</v>
      </c>
      <c r="C415" s="309" t="s">
        <v>1491</v>
      </c>
      <c r="D415" s="415"/>
      <c r="E415" s="424">
        <f>F415-5</f>
        <v>44450</v>
      </c>
      <c r="F415" s="425">
        <f>F414+7</f>
        <v>44455</v>
      </c>
      <c r="G415" s="425">
        <f>F415+24</f>
        <v>44479</v>
      </c>
      <c r="H415" s="419"/>
      <c r="I415" s="257"/>
      <c r="J415" s="257"/>
      <c r="K415" s="257"/>
    </row>
    <row r="416" s="255" customFormat="1" ht="15" customHeight="1" spans="1:11">
      <c r="A416" s="348"/>
      <c r="B416" s="309" t="s">
        <v>1492</v>
      </c>
      <c r="C416" s="309" t="s">
        <v>1448</v>
      </c>
      <c r="D416" s="415"/>
      <c r="E416" s="424">
        <f>F416-5</f>
        <v>44457</v>
      </c>
      <c r="F416" s="425">
        <f>F415+7</f>
        <v>44462</v>
      </c>
      <c r="G416" s="425">
        <f>F416+24</f>
        <v>44486</v>
      </c>
      <c r="H416" s="419"/>
      <c r="I416" s="257"/>
      <c r="J416" s="257"/>
      <c r="K416" s="257"/>
    </row>
    <row r="417" s="255" customFormat="1" ht="15" customHeight="1" spans="1:11">
      <c r="A417" s="348"/>
      <c r="B417" s="309" t="s">
        <v>1493</v>
      </c>
      <c r="C417" s="309" t="s">
        <v>1448</v>
      </c>
      <c r="D417" s="416"/>
      <c r="E417" s="424">
        <f>F417-5</f>
        <v>44464</v>
      </c>
      <c r="F417" s="425">
        <f>F416+7</f>
        <v>44469</v>
      </c>
      <c r="G417" s="425">
        <f>F417+24</f>
        <v>44493</v>
      </c>
      <c r="H417" s="419"/>
      <c r="I417" s="257"/>
      <c r="J417" s="257"/>
      <c r="K417" s="257"/>
    </row>
    <row r="418" s="256" customFormat="1" ht="15" customHeight="1" spans="1:11">
      <c r="A418" s="346" t="s">
        <v>1494</v>
      </c>
      <c r="B418" s="262"/>
      <c r="C418" s="402"/>
      <c r="D418" s="403"/>
      <c r="E418" s="404"/>
      <c r="F418" s="347"/>
      <c r="G418" s="347"/>
      <c r="H418" s="417"/>
      <c r="I418" s="332"/>
      <c r="J418" s="332"/>
      <c r="K418" s="332"/>
    </row>
    <row r="419" s="255" customFormat="1" ht="15" customHeight="1" spans="1:11">
      <c r="A419" s="348"/>
      <c r="B419" s="398" t="s">
        <v>5</v>
      </c>
      <c r="C419" s="311" t="s">
        <v>6</v>
      </c>
      <c r="D419" s="418" t="s">
        <v>1821</v>
      </c>
      <c r="E419" s="418" t="s">
        <v>1822</v>
      </c>
      <c r="F419" s="418" t="s">
        <v>1823</v>
      </c>
      <c r="G419" s="418" t="s">
        <v>777</v>
      </c>
      <c r="H419" s="419"/>
      <c r="I419" s="257"/>
      <c r="J419" s="257"/>
      <c r="K419" s="257"/>
    </row>
    <row r="420" s="255" customFormat="1" ht="15" customHeight="1" spans="1:11">
      <c r="A420" s="348"/>
      <c r="B420" s="399"/>
      <c r="C420" s="421"/>
      <c r="D420" s="422"/>
      <c r="E420" s="423" t="s">
        <v>1824</v>
      </c>
      <c r="F420" s="423" t="s">
        <v>10</v>
      </c>
      <c r="G420" s="423" t="s">
        <v>11</v>
      </c>
      <c r="H420" s="419"/>
      <c r="I420" s="257"/>
      <c r="J420" s="257"/>
      <c r="K420" s="257"/>
    </row>
    <row r="421" s="255" customFormat="1" ht="15" customHeight="1" spans="1:11">
      <c r="A421" s="348"/>
      <c r="B421" s="309" t="s">
        <v>893</v>
      </c>
      <c r="C421" s="344" t="s">
        <v>99</v>
      </c>
      <c r="D421" s="414" t="s">
        <v>1573</v>
      </c>
      <c r="E421" s="424">
        <f>F421-5</f>
        <v>44438</v>
      </c>
      <c r="F421" s="425">
        <v>44443</v>
      </c>
      <c r="G421" s="425">
        <f>F421+28</f>
        <v>44471</v>
      </c>
      <c r="H421" s="419"/>
      <c r="I421" s="257"/>
      <c r="J421" s="257"/>
      <c r="K421" s="257"/>
    </row>
    <row r="422" s="255" customFormat="1" ht="15" customHeight="1" spans="1:11">
      <c r="A422" s="348"/>
      <c r="B422" s="344" t="s">
        <v>779</v>
      </c>
      <c r="C422" s="344" t="s">
        <v>1429</v>
      </c>
      <c r="D422" s="415"/>
      <c r="E422" s="424">
        <f>F422-5</f>
        <v>44445</v>
      </c>
      <c r="F422" s="425">
        <f>F421+7</f>
        <v>44450</v>
      </c>
      <c r="G422" s="425">
        <f>F422+28</f>
        <v>44478</v>
      </c>
      <c r="H422" s="419"/>
      <c r="I422" s="257"/>
      <c r="J422" s="257"/>
      <c r="K422" s="257"/>
    </row>
    <row r="423" s="255" customFormat="1" ht="15" customHeight="1" spans="1:11">
      <c r="A423" s="348"/>
      <c r="B423" s="309" t="s">
        <v>781</v>
      </c>
      <c r="C423" s="309" t="s">
        <v>1986</v>
      </c>
      <c r="D423" s="415"/>
      <c r="E423" s="424">
        <f>F423-5</f>
        <v>44452</v>
      </c>
      <c r="F423" s="425">
        <f>F422+7</f>
        <v>44457</v>
      </c>
      <c r="G423" s="425">
        <f>F423+28</f>
        <v>44485</v>
      </c>
      <c r="H423" s="419"/>
      <c r="I423" s="257"/>
      <c r="J423" s="257"/>
      <c r="K423" s="257"/>
    </row>
    <row r="424" s="255" customFormat="1" ht="15" customHeight="1" spans="1:11">
      <c r="A424" s="348"/>
      <c r="B424" s="286" t="s">
        <v>783</v>
      </c>
      <c r="C424" s="344" t="s">
        <v>1987</v>
      </c>
      <c r="D424" s="415"/>
      <c r="E424" s="424">
        <f>F424-5</f>
        <v>44459</v>
      </c>
      <c r="F424" s="425">
        <f>F423+7</f>
        <v>44464</v>
      </c>
      <c r="G424" s="425">
        <f>F424+28</f>
        <v>44492</v>
      </c>
      <c r="H424" s="419"/>
      <c r="I424" s="257"/>
      <c r="J424" s="257"/>
      <c r="K424" s="257"/>
    </row>
    <row r="425" s="255" customFormat="1" ht="15" customHeight="1" spans="1:11">
      <c r="A425" s="348"/>
      <c r="B425" s="309"/>
      <c r="C425" s="344"/>
      <c r="D425" s="416"/>
      <c r="E425" s="424">
        <f>F425-5</f>
        <v>44466</v>
      </c>
      <c r="F425" s="425">
        <f>F424+7</f>
        <v>44471</v>
      </c>
      <c r="G425" s="425">
        <f>F425+28</f>
        <v>44499</v>
      </c>
      <c r="H425" s="419"/>
      <c r="I425" s="257"/>
      <c r="J425" s="257"/>
      <c r="K425" s="257"/>
    </row>
    <row r="426" s="255" customFormat="1" ht="15" hidden="1" customHeight="1" spans="1:11">
      <c r="A426" s="348"/>
      <c r="B426" s="385" t="s">
        <v>5</v>
      </c>
      <c r="C426" s="311" t="s">
        <v>6</v>
      </c>
      <c r="D426" s="418" t="s">
        <v>1821</v>
      </c>
      <c r="E426" s="418" t="s">
        <v>1822</v>
      </c>
      <c r="F426" s="418" t="s">
        <v>1823</v>
      </c>
      <c r="G426" s="418" t="s">
        <v>1494</v>
      </c>
      <c r="H426" s="419"/>
      <c r="I426" s="257"/>
      <c r="J426" s="257"/>
      <c r="K426" s="257"/>
    </row>
    <row r="427" s="255" customFormat="1" ht="15" hidden="1" customHeight="1" spans="1:11">
      <c r="A427" s="348"/>
      <c r="B427" s="429"/>
      <c r="C427" s="421"/>
      <c r="D427" s="422"/>
      <c r="E427" s="423" t="s">
        <v>1824</v>
      </c>
      <c r="F427" s="423" t="s">
        <v>10</v>
      </c>
      <c r="G427" s="423" t="s">
        <v>11</v>
      </c>
      <c r="H427" s="419"/>
      <c r="I427" s="257"/>
      <c r="J427" s="257"/>
      <c r="K427" s="257"/>
    </row>
    <row r="428" s="255" customFormat="1" ht="15" hidden="1" customHeight="1" spans="1:11">
      <c r="A428" s="348"/>
      <c r="B428" s="367" t="s">
        <v>1992</v>
      </c>
      <c r="C428" s="318" t="s">
        <v>1993</v>
      </c>
      <c r="D428" s="414" t="s">
        <v>1994</v>
      </c>
      <c r="E428" s="424">
        <f>F428-5</f>
        <v>44043</v>
      </c>
      <c r="F428" s="425">
        <v>44048</v>
      </c>
      <c r="G428" s="425">
        <f>F428+24</f>
        <v>44072</v>
      </c>
      <c r="H428" s="419"/>
      <c r="I428" s="257"/>
      <c r="J428" s="257"/>
      <c r="K428" s="257"/>
    </row>
    <row r="429" s="255" customFormat="1" ht="15" hidden="1" customHeight="1" spans="1:11">
      <c r="A429" s="348"/>
      <c r="B429" s="367" t="s">
        <v>1938</v>
      </c>
      <c r="C429" s="318" t="s">
        <v>1995</v>
      </c>
      <c r="D429" s="415"/>
      <c r="E429" s="424">
        <f>F429-5</f>
        <v>44050</v>
      </c>
      <c r="F429" s="425">
        <f>F428+7</f>
        <v>44055</v>
      </c>
      <c r="G429" s="425">
        <f>F429+24</f>
        <v>44079</v>
      </c>
      <c r="H429" s="419"/>
      <c r="I429" s="257"/>
      <c r="J429" s="257"/>
      <c r="K429" s="257"/>
    </row>
    <row r="430" s="255" customFormat="1" ht="15" hidden="1" customHeight="1" spans="1:11">
      <c r="A430" s="348"/>
      <c r="B430" s="367" t="s">
        <v>1996</v>
      </c>
      <c r="C430" s="318" t="s">
        <v>1995</v>
      </c>
      <c r="D430" s="415"/>
      <c r="E430" s="424">
        <f>F430-5</f>
        <v>44057</v>
      </c>
      <c r="F430" s="425">
        <f>F429+7</f>
        <v>44062</v>
      </c>
      <c r="G430" s="425">
        <f>F430+24</f>
        <v>44086</v>
      </c>
      <c r="H430" s="419"/>
      <c r="I430" s="257"/>
      <c r="J430" s="257"/>
      <c r="K430" s="257"/>
    </row>
    <row r="431" s="255" customFormat="1" ht="15" hidden="1" customHeight="1" spans="1:11">
      <c r="A431" s="348"/>
      <c r="B431" s="367" t="s">
        <v>1997</v>
      </c>
      <c r="C431" s="318" t="s">
        <v>1995</v>
      </c>
      <c r="D431" s="415"/>
      <c r="E431" s="424">
        <f>F431-5</f>
        <v>44064</v>
      </c>
      <c r="F431" s="425">
        <f>F430+7</f>
        <v>44069</v>
      </c>
      <c r="G431" s="425">
        <f>F431+24</f>
        <v>44093</v>
      </c>
      <c r="H431" s="419"/>
      <c r="I431" s="257"/>
      <c r="J431" s="257"/>
      <c r="K431" s="257"/>
    </row>
    <row r="432" s="255" customFormat="1" ht="15" hidden="1" customHeight="1" spans="1:11">
      <c r="A432" s="348"/>
      <c r="B432" s="367" t="s">
        <v>1998</v>
      </c>
      <c r="C432" s="318" t="s">
        <v>1995</v>
      </c>
      <c r="D432" s="416"/>
      <c r="E432" s="424">
        <f>F432-5</f>
        <v>44071</v>
      </c>
      <c r="F432" s="425">
        <f>F431+7</f>
        <v>44076</v>
      </c>
      <c r="G432" s="425">
        <f>F432+24</f>
        <v>44100</v>
      </c>
      <c r="H432" s="419"/>
      <c r="I432" s="257"/>
      <c r="J432" s="257"/>
      <c r="K432" s="257"/>
    </row>
    <row r="433" s="255" customFormat="1" ht="15" hidden="1" customHeight="1" spans="1:11">
      <c r="A433" s="348"/>
      <c r="B433" s="430"/>
      <c r="C433" s="431"/>
      <c r="D433" s="426"/>
      <c r="E433" s="427"/>
      <c r="F433" s="428"/>
      <c r="G433" s="428"/>
      <c r="H433" s="419"/>
      <c r="I433" s="257"/>
      <c r="J433" s="257"/>
      <c r="K433" s="257"/>
    </row>
    <row r="434" s="255" customFormat="1" ht="15" customHeight="1" spans="1:11">
      <c r="A434" s="348"/>
      <c r="B434" s="349" t="s">
        <v>5</v>
      </c>
      <c r="C434" s="311" t="s">
        <v>6</v>
      </c>
      <c r="D434" s="436" t="s">
        <v>1821</v>
      </c>
      <c r="E434" s="433" t="s">
        <v>1822</v>
      </c>
      <c r="F434" s="433" t="s">
        <v>1823</v>
      </c>
      <c r="G434" s="433" t="s">
        <v>1494</v>
      </c>
      <c r="H434" s="419"/>
      <c r="I434" s="257"/>
      <c r="J434" s="257"/>
      <c r="K434" s="257"/>
    </row>
    <row r="435" s="255" customFormat="1" ht="15" customHeight="1" spans="1:11">
      <c r="A435" s="348"/>
      <c r="B435" s="437"/>
      <c r="C435" s="309"/>
      <c r="D435" s="438"/>
      <c r="E435" s="435" t="s">
        <v>1824</v>
      </c>
      <c r="F435" s="435" t="s">
        <v>10</v>
      </c>
      <c r="G435" s="435" t="s">
        <v>11</v>
      </c>
      <c r="H435" s="419"/>
      <c r="I435" s="257"/>
      <c r="J435" s="257"/>
      <c r="K435" s="257"/>
    </row>
    <row r="436" s="255" customFormat="1" ht="15" customHeight="1" spans="1:11">
      <c r="A436" s="348"/>
      <c r="B436" s="344" t="s">
        <v>1485</v>
      </c>
      <c r="C436" s="344" t="s">
        <v>700</v>
      </c>
      <c r="D436" s="414" t="s">
        <v>1509</v>
      </c>
      <c r="E436" s="439">
        <f>F436-5</f>
        <v>44436</v>
      </c>
      <c r="F436" s="425">
        <v>44441</v>
      </c>
      <c r="G436" s="425">
        <f>F436+22</f>
        <v>44463</v>
      </c>
      <c r="H436" s="419"/>
      <c r="I436" s="257"/>
      <c r="J436" s="257"/>
      <c r="K436" s="257"/>
    </row>
    <row r="437" s="255" customFormat="1" ht="15" customHeight="1" spans="1:11">
      <c r="A437" s="348"/>
      <c r="B437" s="286" t="s">
        <v>1488</v>
      </c>
      <c r="C437" s="286" t="s">
        <v>1489</v>
      </c>
      <c r="D437" s="415"/>
      <c r="E437" s="439">
        <f>F437-5</f>
        <v>44443</v>
      </c>
      <c r="F437" s="425">
        <f>F436+7</f>
        <v>44448</v>
      </c>
      <c r="G437" s="425">
        <f>F437+22</f>
        <v>44470</v>
      </c>
      <c r="H437" s="419"/>
      <c r="I437" s="257"/>
      <c r="J437" s="257"/>
      <c r="K437" s="257"/>
    </row>
    <row r="438" s="255" customFormat="1" ht="15" customHeight="1" spans="1:11">
      <c r="A438" s="348"/>
      <c r="B438" s="309" t="s">
        <v>1490</v>
      </c>
      <c r="C438" s="309" t="s">
        <v>1491</v>
      </c>
      <c r="D438" s="415"/>
      <c r="E438" s="439">
        <f>F438-5</f>
        <v>44450</v>
      </c>
      <c r="F438" s="425">
        <f>F437+7</f>
        <v>44455</v>
      </c>
      <c r="G438" s="425">
        <f>F438+22</f>
        <v>44477</v>
      </c>
      <c r="H438" s="419"/>
      <c r="I438" s="257"/>
      <c r="J438" s="257"/>
      <c r="K438" s="257"/>
    </row>
    <row r="439" s="255" customFormat="1" ht="15" customHeight="1" spans="1:8">
      <c r="A439" s="348"/>
      <c r="B439" s="309" t="s">
        <v>1492</v>
      </c>
      <c r="C439" s="309" t="s">
        <v>1448</v>
      </c>
      <c r="D439" s="415"/>
      <c r="E439" s="439">
        <f>F439-5</f>
        <v>44457</v>
      </c>
      <c r="F439" s="425">
        <f>F438+7</f>
        <v>44462</v>
      </c>
      <c r="G439" s="425">
        <f>F439+22</f>
        <v>44484</v>
      </c>
      <c r="H439" s="419"/>
    </row>
    <row r="440" s="255" customFormat="1" ht="15" customHeight="1" spans="1:8">
      <c r="A440" s="348"/>
      <c r="B440" s="309" t="s">
        <v>1493</v>
      </c>
      <c r="C440" s="309" t="s">
        <v>1448</v>
      </c>
      <c r="D440" s="416"/>
      <c r="E440" s="439">
        <f>F440-5</f>
        <v>44464</v>
      </c>
      <c r="F440" s="425">
        <f>F439+7</f>
        <v>44469</v>
      </c>
      <c r="G440" s="425">
        <f>F440+22</f>
        <v>44491</v>
      </c>
      <c r="H440" s="419"/>
    </row>
    <row r="441" s="255" customFormat="1" ht="15" hidden="1" customHeight="1" spans="1:11">
      <c r="A441" s="348"/>
      <c r="B441" s="378" t="s">
        <v>5</v>
      </c>
      <c r="C441" s="311" t="s">
        <v>6</v>
      </c>
      <c r="D441" s="440" t="s">
        <v>1821</v>
      </c>
      <c r="E441" s="418" t="s">
        <v>1822</v>
      </c>
      <c r="F441" s="418" t="s">
        <v>1823</v>
      </c>
      <c r="G441" s="418" t="s">
        <v>1494</v>
      </c>
      <c r="H441" s="419"/>
      <c r="I441" s="257"/>
      <c r="J441" s="257"/>
      <c r="K441" s="257"/>
    </row>
    <row r="442" s="255" customFormat="1" ht="15" hidden="1" customHeight="1" spans="1:11">
      <c r="A442" s="348"/>
      <c r="B442" s="420"/>
      <c r="C442" s="421"/>
      <c r="D442" s="441"/>
      <c r="E442" s="423" t="s">
        <v>1824</v>
      </c>
      <c r="F442" s="423" t="s">
        <v>10</v>
      </c>
      <c r="G442" s="423" t="s">
        <v>11</v>
      </c>
      <c r="H442" s="419"/>
      <c r="I442" s="257"/>
      <c r="J442" s="257"/>
      <c r="K442" s="257"/>
    </row>
    <row r="443" s="255" customFormat="1" ht="15" hidden="1" customHeight="1" spans="1:11">
      <c r="A443" s="348"/>
      <c r="B443" s="344" t="s">
        <v>1999</v>
      </c>
      <c r="C443" s="344" t="s">
        <v>2000</v>
      </c>
      <c r="D443" s="317" t="s">
        <v>1573</v>
      </c>
      <c r="E443" s="439">
        <f>F443-5</f>
        <v>43557</v>
      </c>
      <c r="F443" s="425">
        <v>43562</v>
      </c>
      <c r="G443" s="425">
        <f>F443+25</f>
        <v>43587</v>
      </c>
      <c r="H443" s="419"/>
      <c r="I443" s="257"/>
      <c r="J443" s="257"/>
      <c r="K443" s="257"/>
    </row>
    <row r="444" s="255" customFormat="1" ht="15" hidden="1" customHeight="1" spans="1:11">
      <c r="A444" s="348"/>
      <c r="B444" s="286" t="s">
        <v>2001</v>
      </c>
      <c r="C444" s="286" t="s">
        <v>1489</v>
      </c>
      <c r="D444" s="317"/>
      <c r="E444" s="439">
        <f>F444-5</f>
        <v>43564</v>
      </c>
      <c r="F444" s="425">
        <f>F443+7</f>
        <v>43569</v>
      </c>
      <c r="G444" s="425">
        <f>F444+25</f>
        <v>43594</v>
      </c>
      <c r="H444" s="419"/>
      <c r="I444" s="257"/>
      <c r="J444" s="257"/>
      <c r="K444" s="257"/>
    </row>
    <row r="445" s="255" customFormat="1" ht="15" hidden="1" customHeight="1" spans="1:11">
      <c r="A445" s="348"/>
      <c r="B445" s="309" t="s">
        <v>1313</v>
      </c>
      <c r="C445" s="309" t="s">
        <v>1413</v>
      </c>
      <c r="D445" s="317"/>
      <c r="E445" s="439">
        <f>F445-5</f>
        <v>43571</v>
      </c>
      <c r="F445" s="425">
        <f>F444+7</f>
        <v>43576</v>
      </c>
      <c r="G445" s="425">
        <f>F445+25</f>
        <v>43601</v>
      </c>
      <c r="H445" s="419"/>
      <c r="I445" s="257"/>
      <c r="J445" s="257"/>
      <c r="K445" s="257"/>
    </row>
    <row r="446" s="255" customFormat="1" ht="15" hidden="1" customHeight="1" spans="1:8">
      <c r="A446" s="348"/>
      <c r="B446" s="309" t="s">
        <v>2002</v>
      </c>
      <c r="C446" s="309" t="s">
        <v>2003</v>
      </c>
      <c r="D446" s="317"/>
      <c r="E446" s="439">
        <f>F446-5</f>
        <v>43578</v>
      </c>
      <c r="F446" s="425">
        <f>F445+7</f>
        <v>43583</v>
      </c>
      <c r="G446" s="425">
        <f>F446+25</f>
        <v>43608</v>
      </c>
      <c r="H446" s="419"/>
    </row>
    <row r="447" s="255" customFormat="1" ht="15" hidden="1" customHeight="1" spans="1:8">
      <c r="A447" s="348"/>
      <c r="B447" s="309" t="s">
        <v>2004</v>
      </c>
      <c r="C447" s="286" t="s">
        <v>1960</v>
      </c>
      <c r="D447" s="317"/>
      <c r="E447" s="439">
        <f>F447-5</f>
        <v>43585</v>
      </c>
      <c r="F447" s="425">
        <f>F446+7</f>
        <v>43590</v>
      </c>
      <c r="G447" s="425">
        <f>F447+25</f>
        <v>43615</v>
      </c>
      <c r="H447" s="419"/>
    </row>
    <row r="448" s="256" customFormat="1" ht="15" customHeight="1" spans="1:8">
      <c r="A448" s="346" t="s">
        <v>742</v>
      </c>
      <c r="B448" s="262"/>
      <c r="C448" s="402"/>
      <c r="D448" s="403"/>
      <c r="E448" s="404"/>
      <c r="F448" s="347"/>
      <c r="G448" s="347"/>
      <c r="H448" s="417"/>
    </row>
    <row r="449" s="255" customFormat="1" ht="15" customHeight="1" spans="1:8">
      <c r="A449" s="348"/>
      <c r="B449" s="349" t="s">
        <v>5</v>
      </c>
      <c r="C449" s="311" t="s">
        <v>6</v>
      </c>
      <c r="D449" s="440" t="s">
        <v>1821</v>
      </c>
      <c r="E449" s="418" t="s">
        <v>1822</v>
      </c>
      <c r="F449" s="418" t="s">
        <v>1823</v>
      </c>
      <c r="G449" s="418" t="s">
        <v>742</v>
      </c>
      <c r="H449" s="419"/>
    </row>
    <row r="450" s="255" customFormat="1" ht="15" customHeight="1" spans="1:8">
      <c r="A450" s="348"/>
      <c r="B450" s="437"/>
      <c r="C450" s="309"/>
      <c r="D450" s="441"/>
      <c r="E450" s="423" t="s">
        <v>1824</v>
      </c>
      <c r="F450" s="423" t="s">
        <v>10</v>
      </c>
      <c r="G450" s="423" t="s">
        <v>11</v>
      </c>
      <c r="H450" s="419"/>
    </row>
    <row r="451" s="255" customFormat="1" ht="15" customHeight="1" spans="1:8">
      <c r="A451" s="348"/>
      <c r="B451" s="367" t="s">
        <v>149</v>
      </c>
      <c r="C451" s="358" t="s">
        <v>1867</v>
      </c>
      <c r="D451" s="367" t="s">
        <v>1653</v>
      </c>
      <c r="E451" s="442">
        <f>F451-5</f>
        <v>44435</v>
      </c>
      <c r="F451" s="314">
        <v>44440</v>
      </c>
      <c r="G451" s="314">
        <f>F451+37</f>
        <v>44477</v>
      </c>
      <c r="H451" s="419"/>
    </row>
    <row r="452" s="255" customFormat="1" ht="15" customHeight="1" spans="1:8">
      <c r="A452" s="348"/>
      <c r="B452" s="367" t="s">
        <v>720</v>
      </c>
      <c r="C452" s="358" t="s">
        <v>1456</v>
      </c>
      <c r="D452" s="367"/>
      <c r="E452" s="442">
        <f>F452-5</f>
        <v>44442</v>
      </c>
      <c r="F452" s="314">
        <f>F451+7</f>
        <v>44447</v>
      </c>
      <c r="G452" s="314">
        <f>F452+37</f>
        <v>44484</v>
      </c>
      <c r="H452" s="419"/>
    </row>
    <row r="453" s="255" customFormat="1" ht="15" customHeight="1" spans="1:8">
      <c r="A453" s="348"/>
      <c r="B453" s="367" t="s">
        <v>1868</v>
      </c>
      <c r="C453" s="358" t="s">
        <v>1869</v>
      </c>
      <c r="D453" s="367"/>
      <c r="E453" s="442">
        <f>F453-5</f>
        <v>44449</v>
      </c>
      <c r="F453" s="314">
        <f>F452+7</f>
        <v>44454</v>
      </c>
      <c r="G453" s="314">
        <f>F453+37</f>
        <v>44491</v>
      </c>
      <c r="H453" s="419"/>
    </row>
    <row r="454" s="255" customFormat="1" ht="15" customHeight="1" spans="1:8">
      <c r="A454" s="348"/>
      <c r="B454" s="367" t="s">
        <v>99</v>
      </c>
      <c r="C454" s="358" t="s">
        <v>99</v>
      </c>
      <c r="D454" s="367"/>
      <c r="E454" s="442">
        <f>F454-5</f>
        <v>44456</v>
      </c>
      <c r="F454" s="314">
        <f>F453+7</f>
        <v>44461</v>
      </c>
      <c r="G454" s="314">
        <f>F454+37</f>
        <v>44498</v>
      </c>
      <c r="H454" s="419"/>
    </row>
    <row r="455" s="255" customFormat="1" ht="15" customHeight="1" spans="1:8">
      <c r="A455" s="348"/>
      <c r="B455" s="367" t="s">
        <v>1863</v>
      </c>
      <c r="C455" s="358" t="s">
        <v>2005</v>
      </c>
      <c r="D455" s="367"/>
      <c r="E455" s="442">
        <f>F455-5</f>
        <v>44463</v>
      </c>
      <c r="F455" s="314">
        <f>F454+7</f>
        <v>44468</v>
      </c>
      <c r="G455" s="314">
        <f>F455+37</f>
        <v>44505</v>
      </c>
      <c r="H455" s="419"/>
    </row>
    <row r="456" s="256" customFormat="1" ht="15" customHeight="1" spans="1:8">
      <c r="A456" s="346" t="s">
        <v>2006</v>
      </c>
      <c r="B456" s="262"/>
      <c r="C456" s="402"/>
      <c r="D456" s="403"/>
      <c r="E456" s="404"/>
      <c r="F456" s="347"/>
      <c r="G456" s="347"/>
      <c r="H456" s="417"/>
    </row>
    <row r="457" s="255" customFormat="1" ht="15" hidden="1" customHeight="1" spans="1:8">
      <c r="A457" s="348"/>
      <c r="B457" s="365" t="s">
        <v>5</v>
      </c>
      <c r="C457" s="311" t="s">
        <v>6</v>
      </c>
      <c r="D457" s="440" t="s">
        <v>1821</v>
      </c>
      <c r="E457" s="418" t="s">
        <v>1822</v>
      </c>
      <c r="F457" s="418" t="s">
        <v>1823</v>
      </c>
      <c r="G457" s="418" t="s">
        <v>2006</v>
      </c>
      <c r="H457" s="419"/>
    </row>
    <row r="458" s="255" customFormat="1" ht="15" hidden="1" customHeight="1" spans="1:8">
      <c r="A458" s="348"/>
      <c r="B458" s="443"/>
      <c r="C458" s="309"/>
      <c r="D458" s="441"/>
      <c r="E458" s="423" t="s">
        <v>1824</v>
      </c>
      <c r="F458" s="423" t="s">
        <v>10</v>
      </c>
      <c r="G458" s="423" t="s">
        <v>11</v>
      </c>
      <c r="H458" s="419"/>
    </row>
    <row r="459" s="255" customFormat="1" ht="15" hidden="1" customHeight="1" spans="1:8">
      <c r="A459" s="348"/>
      <c r="B459" s="344" t="s">
        <v>1492</v>
      </c>
      <c r="C459" s="344" t="s">
        <v>1178</v>
      </c>
      <c r="D459" s="414" t="s">
        <v>1641</v>
      </c>
      <c r="E459" s="442">
        <f>F459-5</f>
        <v>43583</v>
      </c>
      <c r="F459" s="314">
        <v>43588</v>
      </c>
      <c r="G459" s="314">
        <f>F459+31</f>
        <v>43619</v>
      </c>
      <c r="H459" s="419"/>
    </row>
    <row r="460" s="255" customFormat="1" ht="15" hidden="1" customHeight="1" spans="1:8">
      <c r="A460" s="348"/>
      <c r="B460" s="286" t="s">
        <v>1977</v>
      </c>
      <c r="C460" s="286" t="s">
        <v>681</v>
      </c>
      <c r="D460" s="415"/>
      <c r="E460" s="442">
        <f>F460-5</f>
        <v>43590</v>
      </c>
      <c r="F460" s="314">
        <f>F459+7</f>
        <v>43595</v>
      </c>
      <c r="G460" s="314">
        <f>F460+31</f>
        <v>43626</v>
      </c>
      <c r="H460" s="419"/>
    </row>
    <row r="461" s="255" customFormat="1" ht="15" hidden="1" customHeight="1" spans="1:8">
      <c r="A461" s="348"/>
      <c r="B461" s="309" t="s">
        <v>99</v>
      </c>
      <c r="C461" s="309" t="s">
        <v>99</v>
      </c>
      <c r="D461" s="415"/>
      <c r="E461" s="442">
        <f>F461-5</f>
        <v>43597</v>
      </c>
      <c r="F461" s="314">
        <f>F460+7</f>
        <v>43602</v>
      </c>
      <c r="G461" s="314">
        <f>F461+31</f>
        <v>43633</v>
      </c>
      <c r="H461" s="419"/>
    </row>
    <row r="462" s="255" customFormat="1" ht="15" hidden="1" customHeight="1" spans="1:8">
      <c r="A462" s="348"/>
      <c r="B462" s="309" t="s">
        <v>790</v>
      </c>
      <c r="C462" s="309" t="s">
        <v>1172</v>
      </c>
      <c r="D462" s="415"/>
      <c r="E462" s="442">
        <f>F462-5</f>
        <v>43604</v>
      </c>
      <c r="F462" s="314">
        <f>F461+7</f>
        <v>43609</v>
      </c>
      <c r="G462" s="314">
        <f>F462+31</f>
        <v>43640</v>
      </c>
      <c r="H462" s="419"/>
    </row>
    <row r="463" s="255" customFormat="1" ht="15" hidden="1" customHeight="1" spans="1:8">
      <c r="A463" s="348"/>
      <c r="B463" s="309" t="s">
        <v>1978</v>
      </c>
      <c r="C463" s="286" t="s">
        <v>617</v>
      </c>
      <c r="D463" s="416"/>
      <c r="E463" s="442">
        <f>F463-5</f>
        <v>43611</v>
      </c>
      <c r="F463" s="314">
        <f>F462+7</f>
        <v>43616</v>
      </c>
      <c r="G463" s="314">
        <f>F463+31</f>
        <v>43647</v>
      </c>
      <c r="H463" s="419"/>
    </row>
    <row r="464" s="255" customFormat="1" ht="15" hidden="1" customHeight="1" spans="1:8">
      <c r="A464" s="348"/>
      <c r="B464" s="367" t="s">
        <v>5</v>
      </c>
      <c r="C464" s="311" t="s">
        <v>6</v>
      </c>
      <c r="D464" s="440" t="s">
        <v>1821</v>
      </c>
      <c r="E464" s="418" t="s">
        <v>1822</v>
      </c>
      <c r="F464" s="418" t="s">
        <v>1823</v>
      </c>
      <c r="G464" s="418" t="s">
        <v>2006</v>
      </c>
      <c r="H464" s="419"/>
    </row>
    <row r="465" s="255" customFormat="1" ht="15" hidden="1" customHeight="1" spans="1:8">
      <c r="A465" s="348"/>
      <c r="B465" s="318"/>
      <c r="C465" s="309"/>
      <c r="D465" s="441"/>
      <c r="E465" s="423" t="s">
        <v>1824</v>
      </c>
      <c r="F465" s="423" t="s">
        <v>10</v>
      </c>
      <c r="G465" s="423" t="s">
        <v>11</v>
      </c>
      <c r="H465" s="419"/>
    </row>
    <row r="466" s="255" customFormat="1" ht="15" hidden="1" customHeight="1" spans="1:8">
      <c r="A466" s="348"/>
      <c r="B466" s="367" t="s">
        <v>2007</v>
      </c>
      <c r="C466" s="318" t="s">
        <v>1394</v>
      </c>
      <c r="D466" s="296" t="s">
        <v>1943</v>
      </c>
      <c r="E466" s="442">
        <f>F466-5</f>
        <v>43555</v>
      </c>
      <c r="F466" s="314">
        <v>43560</v>
      </c>
      <c r="G466" s="314">
        <f>F466+31</f>
        <v>43591</v>
      </c>
      <c r="H466" s="419"/>
    </row>
    <row r="467" s="255" customFormat="1" ht="15" hidden="1" customHeight="1" spans="1:8">
      <c r="A467" s="348"/>
      <c r="B467" s="367" t="s">
        <v>2008</v>
      </c>
      <c r="C467" s="318" t="s">
        <v>2009</v>
      </c>
      <c r="D467" s="296"/>
      <c r="E467" s="442">
        <f>F467-5</f>
        <v>43562</v>
      </c>
      <c r="F467" s="314">
        <f>F466+7</f>
        <v>43567</v>
      </c>
      <c r="G467" s="314">
        <f>F467+31</f>
        <v>43598</v>
      </c>
      <c r="H467" s="419"/>
    </row>
    <row r="468" s="255" customFormat="1" ht="15" hidden="1" customHeight="1" spans="1:8">
      <c r="A468" s="348"/>
      <c r="B468" s="367" t="s">
        <v>2010</v>
      </c>
      <c r="C468" s="318" t="s">
        <v>2011</v>
      </c>
      <c r="D468" s="296"/>
      <c r="E468" s="442">
        <f>F468-5</f>
        <v>43569</v>
      </c>
      <c r="F468" s="314">
        <f>F467+7</f>
        <v>43574</v>
      </c>
      <c r="G468" s="314">
        <f>F468+31</f>
        <v>43605</v>
      </c>
      <c r="H468" s="419"/>
    </row>
    <row r="469" s="255" customFormat="1" ht="15" hidden="1" customHeight="1" spans="1:8">
      <c r="A469" s="348"/>
      <c r="B469" s="367" t="s">
        <v>2012</v>
      </c>
      <c r="C469" s="318" t="s">
        <v>1394</v>
      </c>
      <c r="D469" s="296"/>
      <c r="E469" s="442">
        <f>F469-5</f>
        <v>43576</v>
      </c>
      <c r="F469" s="314">
        <f>F468+7</f>
        <v>43581</v>
      </c>
      <c r="G469" s="314">
        <f>F469+31</f>
        <v>43612</v>
      </c>
      <c r="H469" s="419"/>
    </row>
    <row r="470" s="255" customFormat="1" ht="15" hidden="1" customHeight="1" spans="1:8">
      <c r="A470" s="348"/>
      <c r="B470" s="367" t="s">
        <v>2013</v>
      </c>
      <c r="C470" s="318" t="s">
        <v>2009</v>
      </c>
      <c r="D470" s="296"/>
      <c r="E470" s="442">
        <f>F470-5</f>
        <v>43583</v>
      </c>
      <c r="F470" s="314">
        <f>F469+7</f>
        <v>43588</v>
      </c>
      <c r="G470" s="314">
        <f>F470+31</f>
        <v>43619</v>
      </c>
      <c r="H470" s="419"/>
    </row>
    <row r="471" s="255" customFormat="1" ht="15" hidden="1" customHeight="1" spans="1:8">
      <c r="A471" s="348"/>
      <c r="B471" s="378" t="s">
        <v>5</v>
      </c>
      <c r="C471" s="311" t="s">
        <v>6</v>
      </c>
      <c r="D471" s="440" t="s">
        <v>1821</v>
      </c>
      <c r="E471" s="418" t="s">
        <v>1822</v>
      </c>
      <c r="F471" s="418" t="s">
        <v>1823</v>
      </c>
      <c r="G471" s="418" t="s">
        <v>2006</v>
      </c>
      <c r="H471" s="419"/>
    </row>
    <row r="472" s="255" customFormat="1" ht="15" hidden="1" customHeight="1" spans="1:8">
      <c r="A472" s="348"/>
      <c r="B472" s="444"/>
      <c r="C472" s="309"/>
      <c r="D472" s="441"/>
      <c r="E472" s="423" t="s">
        <v>1824</v>
      </c>
      <c r="F472" s="423" t="s">
        <v>10</v>
      </c>
      <c r="G472" s="423" t="s">
        <v>11</v>
      </c>
      <c r="H472" s="419"/>
    </row>
    <row r="473" s="255" customFormat="1" ht="15" hidden="1" customHeight="1" spans="1:8">
      <c r="A473" s="348"/>
      <c r="B473" s="367" t="s">
        <v>1958</v>
      </c>
      <c r="C473" s="318" t="s">
        <v>1799</v>
      </c>
      <c r="D473" s="367" t="s">
        <v>1532</v>
      </c>
      <c r="E473" s="442">
        <f>F473-5</f>
        <v>43645</v>
      </c>
      <c r="F473" s="314">
        <v>43650</v>
      </c>
      <c r="G473" s="314">
        <f>F473+31</f>
        <v>43681</v>
      </c>
      <c r="H473" s="419"/>
    </row>
    <row r="474" s="255" customFormat="1" ht="15" hidden="1" customHeight="1" spans="1:8">
      <c r="A474" s="348"/>
      <c r="B474" s="367" t="s">
        <v>735</v>
      </c>
      <c r="C474" s="318" t="s">
        <v>2014</v>
      </c>
      <c r="D474" s="367"/>
      <c r="E474" s="442">
        <f>F474-5</f>
        <v>43652</v>
      </c>
      <c r="F474" s="314">
        <f>F473+7</f>
        <v>43657</v>
      </c>
      <c r="G474" s="314">
        <f>F474+31</f>
        <v>43688</v>
      </c>
      <c r="H474" s="419"/>
    </row>
    <row r="475" s="255" customFormat="1" ht="15" hidden="1" customHeight="1" spans="1:8">
      <c r="A475" s="348"/>
      <c r="B475" s="367" t="s">
        <v>1961</v>
      </c>
      <c r="C475" s="318" t="s">
        <v>1475</v>
      </c>
      <c r="D475" s="367"/>
      <c r="E475" s="442">
        <f>F475-5</f>
        <v>43659</v>
      </c>
      <c r="F475" s="314">
        <f>F474+7</f>
        <v>43664</v>
      </c>
      <c r="G475" s="314">
        <f>F475+31</f>
        <v>43695</v>
      </c>
      <c r="H475" s="419"/>
    </row>
    <row r="476" s="255" customFormat="1" ht="15" hidden="1" customHeight="1" spans="1:8">
      <c r="A476" s="348"/>
      <c r="B476" s="343" t="s">
        <v>620</v>
      </c>
      <c r="C476" s="318" t="s">
        <v>1491</v>
      </c>
      <c r="D476" s="367"/>
      <c r="E476" s="442">
        <f>F476-5</f>
        <v>43666</v>
      </c>
      <c r="F476" s="314">
        <f>F475+7</f>
        <v>43671</v>
      </c>
      <c r="G476" s="314">
        <f>F476+31</f>
        <v>43702</v>
      </c>
      <c r="H476" s="419"/>
    </row>
    <row r="477" s="255" customFormat="1" ht="15" hidden="1" customHeight="1" spans="1:8">
      <c r="A477" s="348"/>
      <c r="B477" s="367" t="s">
        <v>733</v>
      </c>
      <c r="C477" s="318" t="s">
        <v>1120</v>
      </c>
      <c r="D477" s="367"/>
      <c r="E477" s="442">
        <f>F477-5</f>
        <v>43673</v>
      </c>
      <c r="F477" s="314">
        <f>F476+7</f>
        <v>43678</v>
      </c>
      <c r="G477" s="314">
        <f>F477+31</f>
        <v>43709</v>
      </c>
      <c r="H477" s="419"/>
    </row>
    <row r="478" s="255" customFormat="1" ht="15" customHeight="1" spans="1:8">
      <c r="A478" s="348"/>
      <c r="B478" s="349" t="s">
        <v>5</v>
      </c>
      <c r="C478" s="311" t="s">
        <v>6</v>
      </c>
      <c r="D478" s="440" t="s">
        <v>1821</v>
      </c>
      <c r="E478" s="418" t="s">
        <v>1822</v>
      </c>
      <c r="F478" s="418" t="s">
        <v>1823</v>
      </c>
      <c r="G478" s="418" t="s">
        <v>2006</v>
      </c>
      <c r="H478" s="419"/>
    </row>
    <row r="479" s="255" customFormat="1" ht="15" customHeight="1" spans="1:8">
      <c r="A479" s="348"/>
      <c r="B479" s="437"/>
      <c r="C479" s="309"/>
      <c r="D479" s="441"/>
      <c r="E479" s="423" t="s">
        <v>1824</v>
      </c>
      <c r="F479" s="423" t="s">
        <v>10</v>
      </c>
      <c r="G479" s="423" t="s">
        <v>11</v>
      </c>
      <c r="H479" s="419"/>
    </row>
    <row r="480" s="255" customFormat="1" ht="15" customHeight="1" spans="1:8">
      <c r="A480" s="348"/>
      <c r="B480" s="367" t="s">
        <v>1485</v>
      </c>
      <c r="C480" s="318" t="s">
        <v>700</v>
      </c>
      <c r="D480" s="367" t="s">
        <v>1653</v>
      </c>
      <c r="E480" s="442">
        <f>F480-5</f>
        <v>44436</v>
      </c>
      <c r="F480" s="314">
        <v>44441</v>
      </c>
      <c r="G480" s="314">
        <f>F480+31</f>
        <v>44472</v>
      </c>
      <c r="H480" s="419"/>
    </row>
    <row r="481" s="255" customFormat="1" ht="15" customHeight="1" spans="1:8">
      <c r="A481" s="348"/>
      <c r="B481" s="367" t="s">
        <v>1488</v>
      </c>
      <c r="C481" s="318" t="s">
        <v>1489</v>
      </c>
      <c r="D481" s="367"/>
      <c r="E481" s="442">
        <f>F481-5</f>
        <v>44443</v>
      </c>
      <c r="F481" s="314">
        <f>F480+7</f>
        <v>44448</v>
      </c>
      <c r="G481" s="314">
        <f>F481+31</f>
        <v>44479</v>
      </c>
      <c r="H481" s="419"/>
    </row>
    <row r="482" s="255" customFormat="1" ht="15" customHeight="1" spans="1:8">
      <c r="A482" s="348"/>
      <c r="B482" s="367" t="s">
        <v>1490</v>
      </c>
      <c r="C482" s="318" t="s">
        <v>1491</v>
      </c>
      <c r="D482" s="367"/>
      <c r="E482" s="442">
        <f>F482-5</f>
        <v>44450</v>
      </c>
      <c r="F482" s="314">
        <f>F481+7</f>
        <v>44455</v>
      </c>
      <c r="G482" s="314">
        <f>F482+31</f>
        <v>44486</v>
      </c>
      <c r="H482" s="419"/>
    </row>
    <row r="483" s="255" customFormat="1" ht="15" customHeight="1" spans="1:8">
      <c r="A483" s="348"/>
      <c r="B483" s="367" t="s">
        <v>1492</v>
      </c>
      <c r="C483" s="318" t="s">
        <v>1448</v>
      </c>
      <c r="D483" s="367"/>
      <c r="E483" s="442">
        <f>F483-5</f>
        <v>44457</v>
      </c>
      <c r="F483" s="314">
        <f>F482+7</f>
        <v>44462</v>
      </c>
      <c r="G483" s="314">
        <f>F483+31</f>
        <v>44493</v>
      </c>
      <c r="H483" s="419"/>
    </row>
    <row r="484" s="255" customFormat="1" ht="15" customHeight="1" spans="1:8">
      <c r="A484" s="348"/>
      <c r="B484" s="367" t="s">
        <v>1493</v>
      </c>
      <c r="C484" s="318" t="s">
        <v>1448</v>
      </c>
      <c r="D484" s="367"/>
      <c r="E484" s="442">
        <f>F484-5</f>
        <v>44464</v>
      </c>
      <c r="F484" s="314">
        <f>F483+7</f>
        <v>44469</v>
      </c>
      <c r="G484" s="314">
        <f>F484+31</f>
        <v>44500</v>
      </c>
      <c r="H484" s="419"/>
    </row>
    <row r="485" s="256" customFormat="1" ht="15" hidden="1" customHeight="1" spans="1:8">
      <c r="A485" s="346" t="s">
        <v>1467</v>
      </c>
      <c r="B485" s="346"/>
      <c r="C485" s="402"/>
      <c r="D485" s="403"/>
      <c r="E485" s="404"/>
      <c r="F485" s="347"/>
      <c r="G485" s="347"/>
      <c r="H485" s="417"/>
    </row>
    <row r="486" s="255" customFormat="1" ht="15" hidden="1" customHeight="1" spans="1:8">
      <c r="A486" s="348"/>
      <c r="B486" s="445" t="s">
        <v>5</v>
      </c>
      <c r="C486" s="432" t="s">
        <v>6</v>
      </c>
      <c r="D486" s="446" t="s">
        <v>1821</v>
      </c>
      <c r="E486" s="418" t="s">
        <v>1822</v>
      </c>
      <c r="F486" s="418" t="s">
        <v>1823</v>
      </c>
      <c r="G486" s="418" t="s">
        <v>1467</v>
      </c>
      <c r="H486" s="419"/>
    </row>
    <row r="487" s="255" customFormat="1" ht="15" hidden="1" customHeight="1" spans="1:8">
      <c r="A487" s="348"/>
      <c r="B487" s="447"/>
      <c r="C487" s="434"/>
      <c r="D487" s="448"/>
      <c r="E487" s="423" t="s">
        <v>1824</v>
      </c>
      <c r="F487" s="423" t="s">
        <v>10</v>
      </c>
      <c r="G487" s="423" t="s">
        <v>11</v>
      </c>
      <c r="H487" s="419"/>
    </row>
    <row r="488" s="255" customFormat="1" ht="15" hidden="1" customHeight="1" spans="1:8">
      <c r="A488" s="348"/>
      <c r="B488" s="367" t="s">
        <v>618</v>
      </c>
      <c r="C488" s="344" t="s">
        <v>1120</v>
      </c>
      <c r="D488" s="367" t="s">
        <v>1532</v>
      </c>
      <c r="E488" s="442">
        <f>F488-5</f>
        <v>43554</v>
      </c>
      <c r="F488" s="314">
        <v>43559</v>
      </c>
      <c r="G488" s="314">
        <f>F488+33</f>
        <v>43592</v>
      </c>
      <c r="H488" s="419"/>
    </row>
    <row r="489" s="255" customFormat="1" ht="15" hidden="1" customHeight="1" spans="1:8">
      <c r="A489" s="348"/>
      <c r="B489" s="286" t="s">
        <v>2015</v>
      </c>
      <c r="C489" s="286" t="s">
        <v>2016</v>
      </c>
      <c r="D489" s="367"/>
      <c r="E489" s="442">
        <f>F489-5</f>
        <v>43561</v>
      </c>
      <c r="F489" s="314">
        <f>F488+7</f>
        <v>43566</v>
      </c>
      <c r="G489" s="314">
        <f>F489+33</f>
        <v>43599</v>
      </c>
      <c r="H489" s="419"/>
    </row>
    <row r="490" s="255" customFormat="1" ht="15" hidden="1" customHeight="1" spans="1:8">
      <c r="A490" s="348"/>
      <c r="B490" s="309" t="s">
        <v>688</v>
      </c>
      <c r="C490" s="309" t="s">
        <v>1453</v>
      </c>
      <c r="D490" s="367"/>
      <c r="E490" s="442">
        <f>F490-5</f>
        <v>43568</v>
      </c>
      <c r="F490" s="314">
        <f>F489+7</f>
        <v>43573</v>
      </c>
      <c r="G490" s="314">
        <f>F490+33</f>
        <v>43606</v>
      </c>
      <c r="H490" s="419"/>
    </row>
    <row r="491" s="255" customFormat="1" ht="15" hidden="1" customHeight="1" spans="1:8">
      <c r="A491" s="348"/>
      <c r="B491" s="309" t="s">
        <v>2017</v>
      </c>
      <c r="C491" s="309" t="s">
        <v>2018</v>
      </c>
      <c r="D491" s="367"/>
      <c r="E491" s="442">
        <f>F491-5</f>
        <v>43575</v>
      </c>
      <c r="F491" s="314">
        <f>F490+7</f>
        <v>43580</v>
      </c>
      <c r="G491" s="314">
        <f>F491+33</f>
        <v>43613</v>
      </c>
      <c r="H491" s="419"/>
    </row>
    <row r="492" s="255" customFormat="1" ht="15" hidden="1" customHeight="1" spans="1:8">
      <c r="A492" s="348"/>
      <c r="B492" s="309" t="s">
        <v>394</v>
      </c>
      <c r="C492" s="286" t="s">
        <v>1957</v>
      </c>
      <c r="D492" s="367"/>
      <c r="E492" s="442">
        <f>F492-5</f>
        <v>43582</v>
      </c>
      <c r="F492" s="314">
        <f>F491+7</f>
        <v>43587</v>
      </c>
      <c r="G492" s="314">
        <f>F492+33</f>
        <v>43620</v>
      </c>
      <c r="H492" s="419"/>
    </row>
    <row r="493" s="255" customFormat="1" ht="15" hidden="1" customHeight="1" spans="1:8">
      <c r="A493" s="348"/>
      <c r="B493" s="367" t="s">
        <v>5</v>
      </c>
      <c r="C493" s="311" t="s">
        <v>6</v>
      </c>
      <c r="D493" s="440" t="s">
        <v>1821</v>
      </c>
      <c r="E493" s="418" t="s">
        <v>1822</v>
      </c>
      <c r="F493" s="418" t="s">
        <v>1823</v>
      </c>
      <c r="G493" s="418" t="s">
        <v>1467</v>
      </c>
      <c r="H493" s="419"/>
    </row>
    <row r="494" s="255" customFormat="1" ht="15" hidden="1" customHeight="1" spans="1:8">
      <c r="A494" s="348"/>
      <c r="B494" s="318"/>
      <c r="C494" s="309"/>
      <c r="D494" s="441"/>
      <c r="E494" s="423" t="s">
        <v>1824</v>
      </c>
      <c r="F494" s="423" t="s">
        <v>10</v>
      </c>
      <c r="G494" s="423" t="s">
        <v>11</v>
      </c>
      <c r="H494" s="419"/>
    </row>
    <row r="495" s="255" customFormat="1" ht="15" hidden="1" customHeight="1" spans="1:8">
      <c r="A495" s="348"/>
      <c r="B495" s="367" t="s">
        <v>2007</v>
      </c>
      <c r="C495" s="318" t="s">
        <v>1394</v>
      </c>
      <c r="D495" s="296" t="s">
        <v>1943</v>
      </c>
      <c r="E495" s="442">
        <f>F495-5</f>
        <v>43555</v>
      </c>
      <c r="F495" s="314">
        <v>43560</v>
      </c>
      <c r="G495" s="314">
        <f>F495+33</f>
        <v>43593</v>
      </c>
      <c r="H495" s="419"/>
    </row>
    <row r="496" s="255" customFormat="1" ht="15" hidden="1" customHeight="1" spans="1:8">
      <c r="A496" s="348"/>
      <c r="B496" s="367" t="s">
        <v>2008</v>
      </c>
      <c r="C496" s="318" t="s">
        <v>2009</v>
      </c>
      <c r="D496" s="296"/>
      <c r="E496" s="442">
        <f>F496-5</f>
        <v>43562</v>
      </c>
      <c r="F496" s="314">
        <f>F495+7</f>
        <v>43567</v>
      </c>
      <c r="G496" s="314">
        <f>F496+33</f>
        <v>43600</v>
      </c>
      <c r="H496" s="419"/>
    </row>
    <row r="497" s="255" customFormat="1" ht="15" hidden="1" customHeight="1" spans="1:8">
      <c r="A497" s="348"/>
      <c r="B497" s="367" t="s">
        <v>2010</v>
      </c>
      <c r="C497" s="318" t="s">
        <v>2011</v>
      </c>
      <c r="D497" s="296"/>
      <c r="E497" s="442">
        <f>F497-5</f>
        <v>43569</v>
      </c>
      <c r="F497" s="314">
        <f>F496+7</f>
        <v>43574</v>
      </c>
      <c r="G497" s="314">
        <f>F497+33</f>
        <v>43607</v>
      </c>
      <c r="H497" s="419"/>
    </row>
    <row r="498" s="255" customFormat="1" ht="15" hidden="1" customHeight="1" spans="1:8">
      <c r="A498" s="348"/>
      <c r="B498" s="367" t="s">
        <v>2012</v>
      </c>
      <c r="C498" s="318" t="s">
        <v>1394</v>
      </c>
      <c r="D498" s="296"/>
      <c r="E498" s="442">
        <f>F498-5</f>
        <v>43576</v>
      </c>
      <c r="F498" s="314">
        <f>F497+7</f>
        <v>43581</v>
      </c>
      <c r="G498" s="314">
        <f>F498+33</f>
        <v>43614</v>
      </c>
      <c r="H498" s="419"/>
    </row>
    <row r="499" s="255" customFormat="1" ht="15" hidden="1" customHeight="1" spans="1:8">
      <c r="A499" s="348"/>
      <c r="B499" s="367" t="s">
        <v>2013</v>
      </c>
      <c r="C499" s="318" t="s">
        <v>2009</v>
      </c>
      <c r="D499" s="296"/>
      <c r="E499" s="442">
        <f>F499-5</f>
        <v>43583</v>
      </c>
      <c r="F499" s="314">
        <f>F498+7</f>
        <v>43588</v>
      </c>
      <c r="G499" s="314">
        <f>F499+33</f>
        <v>43621</v>
      </c>
      <c r="H499" s="419"/>
    </row>
    <row r="500" s="255" customFormat="1" ht="15" hidden="1" customHeight="1" spans="1:8">
      <c r="A500" s="348"/>
      <c r="B500" s="365" t="s">
        <v>5</v>
      </c>
      <c r="C500" s="311" t="s">
        <v>6</v>
      </c>
      <c r="D500" s="440" t="s">
        <v>1821</v>
      </c>
      <c r="E500" s="418" t="s">
        <v>1822</v>
      </c>
      <c r="F500" s="418" t="s">
        <v>1823</v>
      </c>
      <c r="G500" s="418" t="s">
        <v>2006</v>
      </c>
      <c r="H500" s="419"/>
    </row>
    <row r="501" s="255" customFormat="1" ht="15" hidden="1" customHeight="1" spans="1:8">
      <c r="A501" s="348"/>
      <c r="B501" s="443"/>
      <c r="C501" s="309"/>
      <c r="D501" s="441"/>
      <c r="E501" s="423" t="s">
        <v>1824</v>
      </c>
      <c r="F501" s="423" t="s">
        <v>10</v>
      </c>
      <c r="G501" s="423" t="s">
        <v>11</v>
      </c>
      <c r="H501" s="419"/>
    </row>
    <row r="502" s="255" customFormat="1" ht="15" hidden="1" customHeight="1" spans="1:8">
      <c r="A502" s="348"/>
      <c r="B502" s="367" t="s">
        <v>1974</v>
      </c>
      <c r="C502" s="318" t="s">
        <v>1783</v>
      </c>
      <c r="D502" s="367" t="s">
        <v>1532</v>
      </c>
      <c r="E502" s="442">
        <f>F502-5</f>
        <v>43708</v>
      </c>
      <c r="F502" s="314">
        <v>43713</v>
      </c>
      <c r="G502" s="314">
        <f>F502+31</f>
        <v>43744</v>
      </c>
      <c r="H502" s="419"/>
    </row>
    <row r="503" s="255" customFormat="1" ht="15" hidden="1" customHeight="1" spans="1:8">
      <c r="A503" s="348"/>
      <c r="B503" s="367" t="s">
        <v>1958</v>
      </c>
      <c r="C503" s="318" t="s">
        <v>1969</v>
      </c>
      <c r="D503" s="367"/>
      <c r="E503" s="442">
        <f>F503-5</f>
        <v>43715</v>
      </c>
      <c r="F503" s="314">
        <f>F502+7</f>
        <v>43720</v>
      </c>
      <c r="G503" s="314">
        <f>F503+31</f>
        <v>43751</v>
      </c>
      <c r="H503" s="419"/>
    </row>
    <row r="504" s="255" customFormat="1" ht="15" hidden="1" customHeight="1" spans="1:8">
      <c r="A504" s="348"/>
      <c r="B504" s="367" t="s">
        <v>1956</v>
      </c>
      <c r="C504" s="318" t="s">
        <v>1398</v>
      </c>
      <c r="D504" s="367"/>
      <c r="E504" s="442">
        <f>F504-5</f>
        <v>43722</v>
      </c>
      <c r="F504" s="314">
        <f>F503+7</f>
        <v>43727</v>
      </c>
      <c r="G504" s="314">
        <f>F504+31</f>
        <v>43758</v>
      </c>
      <c r="H504" s="419"/>
    </row>
    <row r="505" s="255" customFormat="1" ht="15" hidden="1" customHeight="1" spans="1:8">
      <c r="A505" s="348"/>
      <c r="B505" s="343" t="s">
        <v>1961</v>
      </c>
      <c r="C505" s="318" t="s">
        <v>1927</v>
      </c>
      <c r="D505" s="367"/>
      <c r="E505" s="442">
        <f>F505-5</f>
        <v>43729</v>
      </c>
      <c r="F505" s="314">
        <f>F504+7</f>
        <v>43734</v>
      </c>
      <c r="G505" s="314">
        <f>F505+31</f>
        <v>43765</v>
      </c>
      <c r="H505" s="419"/>
    </row>
    <row r="506" s="255" customFormat="1" ht="15" hidden="1" customHeight="1" spans="1:8">
      <c r="A506" s="348"/>
      <c r="B506" s="367" t="s">
        <v>620</v>
      </c>
      <c r="C506" s="318" t="s">
        <v>613</v>
      </c>
      <c r="D506" s="367"/>
      <c r="E506" s="442">
        <f>F506-5</f>
        <v>43736</v>
      </c>
      <c r="F506" s="314">
        <f>F505+7</f>
        <v>43741</v>
      </c>
      <c r="G506" s="314">
        <f>F506+31</f>
        <v>43772</v>
      </c>
      <c r="H506" s="419"/>
    </row>
    <row r="507" s="255" customFormat="1" ht="15" hidden="1" customHeight="1" spans="1:8">
      <c r="A507" s="348"/>
      <c r="B507" s="385" t="s">
        <v>5</v>
      </c>
      <c r="C507" s="311" t="s">
        <v>6</v>
      </c>
      <c r="D507" s="440" t="s">
        <v>1821</v>
      </c>
      <c r="E507" s="418" t="s">
        <v>1822</v>
      </c>
      <c r="F507" s="418" t="s">
        <v>1823</v>
      </c>
      <c r="G507" s="418" t="s">
        <v>2006</v>
      </c>
      <c r="H507" s="419"/>
    </row>
    <row r="508" s="255" customFormat="1" ht="15" hidden="1" customHeight="1" spans="1:8">
      <c r="A508" s="348"/>
      <c r="B508" s="449"/>
      <c r="C508" s="309"/>
      <c r="D508" s="441"/>
      <c r="E508" s="423" t="s">
        <v>1824</v>
      </c>
      <c r="F508" s="423" t="s">
        <v>10</v>
      </c>
      <c r="G508" s="423" t="s">
        <v>11</v>
      </c>
      <c r="H508" s="419"/>
    </row>
    <row r="509" s="255" customFormat="1" ht="15" hidden="1" customHeight="1" spans="1:8">
      <c r="A509" s="348"/>
      <c r="B509" s="367" t="s">
        <v>2019</v>
      </c>
      <c r="C509" s="318" t="s">
        <v>2020</v>
      </c>
      <c r="D509" s="367" t="s">
        <v>1653</v>
      </c>
      <c r="E509" s="442">
        <f>F509-5</f>
        <v>43799</v>
      </c>
      <c r="F509" s="314">
        <v>43804</v>
      </c>
      <c r="G509" s="314">
        <f>F509+31</f>
        <v>43835</v>
      </c>
      <c r="H509" s="419"/>
    </row>
    <row r="510" s="255" customFormat="1" ht="15" hidden="1" customHeight="1" spans="1:8">
      <c r="A510" s="348"/>
      <c r="B510" s="367" t="s">
        <v>2021</v>
      </c>
      <c r="C510" s="318" t="s">
        <v>2022</v>
      </c>
      <c r="D510" s="367"/>
      <c r="E510" s="442">
        <f>F510-5</f>
        <v>43806</v>
      </c>
      <c r="F510" s="314">
        <f>F509+7</f>
        <v>43811</v>
      </c>
      <c r="G510" s="314">
        <f>F510+31</f>
        <v>43842</v>
      </c>
      <c r="H510" s="419"/>
    </row>
    <row r="511" s="255" customFormat="1" ht="15" hidden="1" customHeight="1" spans="1:8">
      <c r="A511" s="348"/>
      <c r="B511" s="367" t="s">
        <v>2023</v>
      </c>
      <c r="C511" s="318" t="s">
        <v>2024</v>
      </c>
      <c r="D511" s="367"/>
      <c r="E511" s="442">
        <f>F511-5</f>
        <v>43813</v>
      </c>
      <c r="F511" s="314">
        <f>F510+7</f>
        <v>43818</v>
      </c>
      <c r="G511" s="314">
        <f>F511+31</f>
        <v>43849</v>
      </c>
      <c r="H511" s="419"/>
    </row>
    <row r="512" s="255" customFormat="1" ht="15" hidden="1" customHeight="1" spans="1:8">
      <c r="A512" s="348"/>
      <c r="B512" s="343" t="s">
        <v>2025</v>
      </c>
      <c r="C512" s="318" t="s">
        <v>2026</v>
      </c>
      <c r="D512" s="367"/>
      <c r="E512" s="442">
        <f>F512-5</f>
        <v>43820</v>
      </c>
      <c r="F512" s="314">
        <f>F511+7</f>
        <v>43825</v>
      </c>
      <c r="G512" s="314">
        <f>F512+31</f>
        <v>43856</v>
      </c>
      <c r="H512" s="419"/>
    </row>
    <row r="513" s="255" customFormat="1" ht="15" hidden="1" customHeight="1" spans="1:8">
      <c r="A513" s="348"/>
      <c r="B513" s="367" t="s">
        <v>2027</v>
      </c>
      <c r="C513" s="318" t="s">
        <v>2028</v>
      </c>
      <c r="D513" s="367"/>
      <c r="E513" s="442">
        <f>F513-5</f>
        <v>43827</v>
      </c>
      <c r="F513" s="314">
        <f>F512+7</f>
        <v>43832</v>
      </c>
      <c r="G513" s="314">
        <f>F513+31</f>
        <v>43863</v>
      </c>
      <c r="H513" s="419"/>
    </row>
    <row r="514" s="253" customFormat="1" ht="15" hidden="1" spans="1:7">
      <c r="A514" s="277" t="s">
        <v>580</v>
      </c>
      <c r="B514" s="277"/>
      <c r="C514" s="277"/>
      <c r="D514" s="277"/>
      <c r="E514" s="277"/>
      <c r="F514" s="277"/>
      <c r="G514" s="277"/>
    </row>
    <row r="515" s="255" customFormat="1" ht="15" hidden="1" customHeight="1" spans="1:8">
      <c r="A515" s="348"/>
      <c r="B515" s="365" t="s">
        <v>5</v>
      </c>
      <c r="C515" s="311" t="s">
        <v>6</v>
      </c>
      <c r="D515" s="440" t="s">
        <v>1821</v>
      </c>
      <c r="E515" s="418" t="s">
        <v>1822</v>
      </c>
      <c r="F515" s="418" t="s">
        <v>1823</v>
      </c>
      <c r="G515" s="418" t="s">
        <v>2006</v>
      </c>
      <c r="H515" s="419"/>
    </row>
    <row r="516" s="255" customFormat="1" ht="15" hidden="1" customHeight="1" spans="1:8">
      <c r="A516" s="348"/>
      <c r="B516" s="443"/>
      <c r="C516" s="309"/>
      <c r="D516" s="441"/>
      <c r="E516" s="423" t="s">
        <v>1824</v>
      </c>
      <c r="F516" s="423" t="s">
        <v>10</v>
      </c>
      <c r="G516" s="423" t="s">
        <v>11</v>
      </c>
      <c r="H516" s="419"/>
    </row>
    <row r="517" s="255" customFormat="1" ht="15" hidden="1" customHeight="1" spans="1:8">
      <c r="A517" s="348"/>
      <c r="B517" s="367" t="s">
        <v>1490</v>
      </c>
      <c r="C517" s="318" t="s">
        <v>1475</v>
      </c>
      <c r="D517" s="367" t="s">
        <v>1641</v>
      </c>
      <c r="E517" s="442">
        <f>F517-5</f>
        <v>44071</v>
      </c>
      <c r="F517" s="314">
        <v>44076</v>
      </c>
      <c r="G517" s="314">
        <f>F517+31</f>
        <v>44107</v>
      </c>
      <c r="H517" s="419"/>
    </row>
    <row r="518" s="255" customFormat="1" ht="15" hidden="1" customHeight="1" spans="1:8">
      <c r="A518" s="348"/>
      <c r="B518" s="367" t="s">
        <v>1485</v>
      </c>
      <c r="C518" s="318" t="s">
        <v>1960</v>
      </c>
      <c r="D518" s="367"/>
      <c r="E518" s="442">
        <f>F518-5</f>
        <v>44078</v>
      </c>
      <c r="F518" s="314">
        <f>F517+7</f>
        <v>44083</v>
      </c>
      <c r="G518" s="314">
        <f>F518+31</f>
        <v>44114</v>
      </c>
      <c r="H518" s="419"/>
    </row>
    <row r="519" s="255" customFormat="1" ht="15" hidden="1" customHeight="1" spans="1:8">
      <c r="A519" s="348"/>
      <c r="B519" s="367" t="s">
        <v>1492</v>
      </c>
      <c r="C519" s="367" t="s">
        <v>1120</v>
      </c>
      <c r="D519" s="367"/>
      <c r="E519" s="442">
        <f>F519-5</f>
        <v>44085</v>
      </c>
      <c r="F519" s="314">
        <f>F518+7</f>
        <v>44090</v>
      </c>
      <c r="G519" s="314">
        <f>F519+31</f>
        <v>44121</v>
      </c>
      <c r="H519" s="419"/>
    </row>
    <row r="520" s="255" customFormat="1" ht="15" hidden="1" customHeight="1" spans="1:8">
      <c r="A520" s="348"/>
      <c r="B520" s="367" t="s">
        <v>1493</v>
      </c>
      <c r="C520" s="318" t="s">
        <v>1120</v>
      </c>
      <c r="D520" s="367"/>
      <c r="E520" s="442">
        <f>F520-5</f>
        <v>44092</v>
      </c>
      <c r="F520" s="314">
        <f>F519+7</f>
        <v>44097</v>
      </c>
      <c r="G520" s="314">
        <f>F520+31</f>
        <v>44128</v>
      </c>
      <c r="H520" s="419"/>
    </row>
    <row r="521" s="255" customFormat="1" ht="15" hidden="1" customHeight="1" spans="1:8">
      <c r="A521" s="348"/>
      <c r="B521" s="367" t="s">
        <v>1968</v>
      </c>
      <c r="C521" s="318" t="s">
        <v>1969</v>
      </c>
      <c r="D521" s="367"/>
      <c r="E521" s="442">
        <f>F521-5</f>
        <v>44099</v>
      </c>
      <c r="F521" s="314">
        <f>F520+7</f>
        <v>44104</v>
      </c>
      <c r="G521" s="314">
        <f>F521+31</f>
        <v>44135</v>
      </c>
      <c r="H521" s="419"/>
    </row>
    <row r="522" s="253" customFormat="1" ht="15" spans="1:7">
      <c r="A522" s="277" t="s">
        <v>580</v>
      </c>
      <c r="B522" s="277"/>
      <c r="C522" s="277"/>
      <c r="D522" s="277"/>
      <c r="E522" s="277"/>
      <c r="F522" s="277"/>
      <c r="G522" s="277"/>
    </row>
    <row r="523" s="260" customFormat="1" ht="15" spans="1:7">
      <c r="A523" s="346" t="s">
        <v>594</v>
      </c>
      <c r="B523" s="346"/>
      <c r="C523" s="450"/>
      <c r="D523" s="451"/>
      <c r="E523" s="451"/>
      <c r="F523" s="452"/>
      <c r="G523" s="452"/>
    </row>
    <row r="524" s="261" customFormat="1" ht="15" hidden="1" customHeight="1" spans="1:7">
      <c r="A524" s="453"/>
      <c r="B524" s="454" t="s">
        <v>5</v>
      </c>
      <c r="C524" s="455" t="s">
        <v>6</v>
      </c>
      <c r="D524" s="456" t="s">
        <v>1821</v>
      </c>
      <c r="E524" s="311" t="s">
        <v>1822</v>
      </c>
      <c r="F524" s="457" t="s">
        <v>1823</v>
      </c>
      <c r="G524" s="457" t="s">
        <v>594</v>
      </c>
    </row>
    <row r="525" s="261" customFormat="1" ht="15" hidden="1" customHeight="1" spans="1:7">
      <c r="A525" s="453"/>
      <c r="B525" s="458"/>
      <c r="C525" s="459"/>
      <c r="D525" s="460"/>
      <c r="E525" s="311" t="s">
        <v>1824</v>
      </c>
      <c r="F525" s="461" t="s">
        <v>10</v>
      </c>
      <c r="G525" s="461" t="s">
        <v>11</v>
      </c>
    </row>
    <row r="526" s="261" customFormat="1" ht="15" hidden="1" spans="1:7">
      <c r="A526" s="453"/>
      <c r="B526" s="354" t="s">
        <v>2029</v>
      </c>
      <c r="C526" s="309" t="s">
        <v>1845</v>
      </c>
      <c r="D526" s="355" t="s">
        <v>2030</v>
      </c>
      <c r="E526" s="442">
        <f>F526-5</f>
        <v>43710</v>
      </c>
      <c r="F526" s="462">
        <v>43715</v>
      </c>
      <c r="G526" s="463">
        <f>F526+46</f>
        <v>43761</v>
      </c>
    </row>
    <row r="527" s="261" customFormat="1" ht="15" hidden="1" customHeight="1" spans="1:8">
      <c r="A527" s="453"/>
      <c r="B527" s="354" t="s">
        <v>2031</v>
      </c>
      <c r="C527" s="286" t="s">
        <v>1847</v>
      </c>
      <c r="D527" s="357"/>
      <c r="E527" s="442">
        <f>F527-5</f>
        <v>43717</v>
      </c>
      <c r="F527" s="462">
        <f>F526+7</f>
        <v>43722</v>
      </c>
      <c r="G527" s="463">
        <f>F527+46</f>
        <v>43768</v>
      </c>
      <c r="H527" s="260"/>
    </row>
    <row r="528" s="261" customFormat="1" ht="15" hidden="1" customHeight="1" spans="1:7">
      <c r="A528" s="453"/>
      <c r="B528" s="354" t="s">
        <v>2032</v>
      </c>
      <c r="C528" s="309" t="s">
        <v>1849</v>
      </c>
      <c r="D528" s="357"/>
      <c r="E528" s="442">
        <f>F528-5</f>
        <v>43724</v>
      </c>
      <c r="F528" s="462">
        <f>F527+7</f>
        <v>43729</v>
      </c>
      <c r="G528" s="463">
        <f>F528+46</f>
        <v>43775</v>
      </c>
    </row>
    <row r="529" s="261" customFormat="1" hidden="1" customHeight="1" spans="1:7">
      <c r="A529" s="453"/>
      <c r="B529" s="354" t="s">
        <v>2033</v>
      </c>
      <c r="C529" s="309" t="s">
        <v>1851</v>
      </c>
      <c r="D529" s="357"/>
      <c r="E529" s="442">
        <f>F529-5</f>
        <v>43731</v>
      </c>
      <c r="F529" s="462">
        <f>F528+7</f>
        <v>43736</v>
      </c>
      <c r="G529" s="463">
        <f>F529+46</f>
        <v>43782</v>
      </c>
    </row>
    <row r="530" s="261" customFormat="1" hidden="1" customHeight="1" spans="1:7">
      <c r="A530" s="453"/>
      <c r="B530" s="367" t="s">
        <v>2034</v>
      </c>
      <c r="C530" s="309" t="s">
        <v>2035</v>
      </c>
      <c r="D530" s="360"/>
      <c r="E530" s="442">
        <f>F530-5</f>
        <v>43738</v>
      </c>
      <c r="F530" s="462">
        <f>F529+7</f>
        <v>43743</v>
      </c>
      <c r="G530" s="463">
        <f>F530+46</f>
        <v>43789</v>
      </c>
    </row>
    <row r="531" s="261" customFormat="1" ht="15" hidden="1" spans="1:7">
      <c r="A531" s="453"/>
      <c r="B531" s="464" t="s">
        <v>5</v>
      </c>
      <c r="C531" s="455" t="s">
        <v>6</v>
      </c>
      <c r="D531" s="456" t="s">
        <v>1821</v>
      </c>
      <c r="E531" s="311" t="s">
        <v>1822</v>
      </c>
      <c r="F531" s="457" t="s">
        <v>1823</v>
      </c>
      <c r="G531" s="457" t="s">
        <v>594</v>
      </c>
    </row>
    <row r="532" s="261" customFormat="1" ht="15" hidden="1" spans="1:7">
      <c r="A532" s="453"/>
      <c r="B532" s="465"/>
      <c r="C532" s="459"/>
      <c r="D532" s="460"/>
      <c r="E532" s="311" t="s">
        <v>1824</v>
      </c>
      <c r="F532" s="461" t="s">
        <v>10</v>
      </c>
      <c r="G532" s="461" t="s">
        <v>11</v>
      </c>
    </row>
    <row r="533" s="261" customFormat="1" ht="15" hidden="1" spans="1:7">
      <c r="A533" s="453"/>
      <c r="B533" s="354" t="s">
        <v>708</v>
      </c>
      <c r="C533" s="309" t="s">
        <v>708</v>
      </c>
      <c r="D533" s="355" t="s">
        <v>1573</v>
      </c>
      <c r="E533" s="442">
        <f>F533-5</f>
        <v>44105</v>
      </c>
      <c r="F533" s="462">
        <v>44110</v>
      </c>
      <c r="G533" s="463">
        <f>F533+46</f>
        <v>44156</v>
      </c>
    </row>
    <row r="534" s="261" customFormat="1" ht="15" hidden="1" customHeight="1" spans="1:8">
      <c r="A534" s="453"/>
      <c r="B534" s="354" t="s">
        <v>185</v>
      </c>
      <c r="C534" s="286" t="s">
        <v>1380</v>
      </c>
      <c r="D534" s="357"/>
      <c r="E534" s="442">
        <f>F534-5</f>
        <v>44112</v>
      </c>
      <c r="F534" s="462">
        <f>F533+7</f>
        <v>44117</v>
      </c>
      <c r="G534" s="463">
        <f>F534+46</f>
        <v>44163</v>
      </c>
      <c r="H534" s="260"/>
    </row>
    <row r="535" s="261" customFormat="1" ht="15" hidden="1" customHeight="1" spans="1:7">
      <c r="A535" s="453"/>
      <c r="B535" s="354" t="s">
        <v>2036</v>
      </c>
      <c r="C535" s="309" t="s">
        <v>2037</v>
      </c>
      <c r="D535" s="357"/>
      <c r="E535" s="442">
        <f>F535-5</f>
        <v>44119</v>
      </c>
      <c r="F535" s="462">
        <f>F534+7</f>
        <v>44124</v>
      </c>
      <c r="G535" s="463">
        <f>F535+46</f>
        <v>44170</v>
      </c>
    </row>
    <row r="536" s="261" customFormat="1" hidden="1" customHeight="1" spans="1:7">
      <c r="A536" s="453"/>
      <c r="B536" s="354" t="s">
        <v>2038</v>
      </c>
      <c r="C536" s="309" t="s">
        <v>1049</v>
      </c>
      <c r="D536" s="357"/>
      <c r="E536" s="442">
        <f>F536-5</f>
        <v>44126</v>
      </c>
      <c r="F536" s="462">
        <f>F535+7</f>
        <v>44131</v>
      </c>
      <c r="G536" s="463">
        <f>F536+46</f>
        <v>44177</v>
      </c>
    </row>
    <row r="537" s="261" customFormat="1" hidden="1" customHeight="1" spans="1:7">
      <c r="A537" s="453"/>
      <c r="B537" s="354" t="s">
        <v>893</v>
      </c>
      <c r="C537" s="309" t="s">
        <v>99</v>
      </c>
      <c r="D537" s="360"/>
      <c r="E537" s="442">
        <f>F537-5</f>
        <v>44133</v>
      </c>
      <c r="F537" s="462">
        <f>F536+7</f>
        <v>44138</v>
      </c>
      <c r="G537" s="463">
        <f>F537+46</f>
        <v>44184</v>
      </c>
    </row>
    <row r="538" s="261" customFormat="1" ht="15" spans="1:7">
      <c r="A538" s="453"/>
      <c r="B538" s="466" t="s">
        <v>5</v>
      </c>
      <c r="C538" s="455" t="s">
        <v>6</v>
      </c>
      <c r="D538" s="456" t="s">
        <v>1821</v>
      </c>
      <c r="E538" s="311" t="s">
        <v>1822</v>
      </c>
      <c r="F538" s="457" t="s">
        <v>1823</v>
      </c>
      <c r="G538" s="457" t="s">
        <v>594</v>
      </c>
    </row>
    <row r="539" s="261" customFormat="1" ht="15" spans="1:7">
      <c r="A539" s="453"/>
      <c r="B539" s="467"/>
      <c r="C539" s="459"/>
      <c r="D539" s="460"/>
      <c r="E539" s="311" t="s">
        <v>1824</v>
      </c>
      <c r="F539" s="461" t="s">
        <v>10</v>
      </c>
      <c r="G539" s="461" t="s">
        <v>11</v>
      </c>
    </row>
    <row r="540" s="261" customFormat="1" ht="15" spans="1:7">
      <c r="A540" s="453"/>
      <c r="B540" s="354" t="s">
        <v>2039</v>
      </c>
      <c r="C540" s="309" t="s">
        <v>220</v>
      </c>
      <c r="D540" s="355" t="s">
        <v>1509</v>
      </c>
      <c r="E540" s="442">
        <f>F540-5</f>
        <v>44437</v>
      </c>
      <c r="F540" s="462">
        <v>44442</v>
      </c>
      <c r="G540" s="463">
        <f>F540+46</f>
        <v>44488</v>
      </c>
    </row>
    <row r="541" s="261" customFormat="1" ht="15" customHeight="1" spans="1:8">
      <c r="A541" s="453"/>
      <c r="B541" s="354" t="s">
        <v>2039</v>
      </c>
      <c r="C541" s="309" t="s">
        <v>1085</v>
      </c>
      <c r="D541" s="357"/>
      <c r="E541" s="442">
        <f>F541-5</f>
        <v>44444</v>
      </c>
      <c r="F541" s="462">
        <f>F540+7</f>
        <v>44449</v>
      </c>
      <c r="G541" s="463">
        <f>F541+46</f>
        <v>44495</v>
      </c>
      <c r="H541" s="260"/>
    </row>
    <row r="542" s="261" customFormat="1" ht="15" customHeight="1" spans="1:7">
      <c r="A542" s="453"/>
      <c r="B542" s="309" t="s">
        <v>893</v>
      </c>
      <c r="C542" s="344" t="s">
        <v>99</v>
      </c>
      <c r="D542" s="357"/>
      <c r="E542" s="442">
        <f>F542-5</f>
        <v>44451</v>
      </c>
      <c r="F542" s="462">
        <f>F541+7</f>
        <v>44456</v>
      </c>
      <c r="G542" s="463">
        <f>F542+46</f>
        <v>44502</v>
      </c>
    </row>
    <row r="543" s="261" customFormat="1" customHeight="1" spans="1:7">
      <c r="A543" s="453"/>
      <c r="B543" s="354" t="s">
        <v>2039</v>
      </c>
      <c r="C543" s="309" t="s">
        <v>2040</v>
      </c>
      <c r="D543" s="357"/>
      <c r="E543" s="442">
        <f>F543-5</f>
        <v>44458</v>
      </c>
      <c r="F543" s="462">
        <f>F542+7</f>
        <v>44463</v>
      </c>
      <c r="G543" s="463">
        <f>F543+46</f>
        <v>44509</v>
      </c>
    </row>
    <row r="544" s="261" customFormat="1" customHeight="1" spans="1:7">
      <c r="A544" s="453"/>
      <c r="B544" s="309" t="s">
        <v>893</v>
      </c>
      <c r="C544" s="344" t="s">
        <v>99</v>
      </c>
      <c r="D544" s="360"/>
      <c r="E544" s="442">
        <f>F544-5</f>
        <v>44465</v>
      </c>
      <c r="F544" s="462">
        <f>F543+7</f>
        <v>44470</v>
      </c>
      <c r="G544" s="463">
        <f>F544+46</f>
        <v>44516</v>
      </c>
    </row>
    <row r="545" s="260" customFormat="1" ht="15" customHeight="1" spans="1:7">
      <c r="A545" s="346" t="s">
        <v>595</v>
      </c>
      <c r="B545" s="262"/>
      <c r="C545" s="450"/>
      <c r="D545" s="451"/>
      <c r="E545" s="451"/>
      <c r="F545" s="452"/>
      <c r="G545" s="452"/>
    </row>
    <row r="546" s="261" customFormat="1" ht="15" spans="1:7">
      <c r="A546" s="453"/>
      <c r="B546" s="349" t="s">
        <v>5</v>
      </c>
      <c r="C546" s="354" t="s">
        <v>6</v>
      </c>
      <c r="D546" s="354" t="s">
        <v>1821</v>
      </c>
      <c r="E546" s="311" t="s">
        <v>1822</v>
      </c>
      <c r="F546" s="354" t="s">
        <v>1823</v>
      </c>
      <c r="G546" s="354" t="s">
        <v>595</v>
      </c>
    </row>
    <row r="547" s="261" customFormat="1" ht="15" spans="1:7">
      <c r="A547" s="453"/>
      <c r="B547" s="396"/>
      <c r="C547" s="397"/>
      <c r="D547" s="397"/>
      <c r="E547" s="311" t="s">
        <v>1824</v>
      </c>
      <c r="F547" s="354" t="s">
        <v>10</v>
      </c>
      <c r="G547" s="354" t="s">
        <v>11</v>
      </c>
    </row>
    <row r="548" s="261" customFormat="1" ht="18" customHeight="1" spans="1:7">
      <c r="A548" s="453"/>
      <c r="B548" s="354" t="s">
        <v>2041</v>
      </c>
      <c r="C548" s="309" t="s">
        <v>2042</v>
      </c>
      <c r="D548" s="390" t="s">
        <v>1509</v>
      </c>
      <c r="E548" s="442">
        <f>F548-5</f>
        <v>44436</v>
      </c>
      <c r="F548" s="462">
        <v>44441</v>
      </c>
      <c r="G548" s="463">
        <f>F548+36</f>
        <v>44477</v>
      </c>
    </row>
    <row r="549" s="261" customFormat="1" customHeight="1" spans="1:8">
      <c r="A549" s="453"/>
      <c r="B549" s="354" t="s">
        <v>2043</v>
      </c>
      <c r="C549" s="286" t="s">
        <v>2044</v>
      </c>
      <c r="D549" s="468"/>
      <c r="E549" s="442">
        <f>F549-5</f>
        <v>44443</v>
      </c>
      <c r="F549" s="462">
        <f>F548+7</f>
        <v>44448</v>
      </c>
      <c r="G549" s="463">
        <f>F549+36</f>
        <v>44484</v>
      </c>
      <c r="H549" s="260"/>
    </row>
    <row r="550" s="261" customFormat="1" ht="15" spans="1:7">
      <c r="A550" s="453"/>
      <c r="B550" s="354" t="s">
        <v>2045</v>
      </c>
      <c r="C550" s="309" t="s">
        <v>2046</v>
      </c>
      <c r="D550" s="468"/>
      <c r="E550" s="442">
        <f>F550-5</f>
        <v>44450</v>
      </c>
      <c r="F550" s="462">
        <f>F549+7</f>
        <v>44455</v>
      </c>
      <c r="G550" s="463">
        <f>F550+36</f>
        <v>44491</v>
      </c>
    </row>
    <row r="551" s="261" customFormat="1" ht="15" spans="1:7">
      <c r="A551" s="453"/>
      <c r="B551" s="354" t="s">
        <v>1952</v>
      </c>
      <c r="C551" s="309" t="s">
        <v>141</v>
      </c>
      <c r="D551" s="468"/>
      <c r="E551" s="442">
        <f>F551-5</f>
        <v>44457</v>
      </c>
      <c r="F551" s="462">
        <f>F550+7</f>
        <v>44462</v>
      </c>
      <c r="G551" s="463">
        <f>F551+36</f>
        <v>44498</v>
      </c>
    </row>
    <row r="552" s="261" customFormat="1" ht="15" spans="1:7">
      <c r="A552" s="453"/>
      <c r="B552" s="354" t="s">
        <v>2047</v>
      </c>
      <c r="C552" s="309" t="s">
        <v>2048</v>
      </c>
      <c r="D552" s="394"/>
      <c r="E552" s="442">
        <f>F552-5</f>
        <v>44464</v>
      </c>
      <c r="F552" s="462">
        <f>F551+7</f>
        <v>44469</v>
      </c>
      <c r="G552" s="463">
        <f>F552+36</f>
        <v>44505</v>
      </c>
    </row>
    <row r="553" s="260" customFormat="1" ht="15" hidden="1" spans="1:7">
      <c r="A553" s="346" t="s">
        <v>582</v>
      </c>
      <c r="B553" s="262"/>
      <c r="C553" s="346"/>
      <c r="D553" s="375"/>
      <c r="E553" s="404"/>
      <c r="F553" s="469"/>
      <c r="G553" s="469"/>
    </row>
    <row r="554" s="261" customFormat="1" ht="15" hidden="1" spans="1:7">
      <c r="A554" s="470"/>
      <c r="B554" s="365" t="s">
        <v>5</v>
      </c>
      <c r="C554" s="354" t="s">
        <v>6</v>
      </c>
      <c r="D554" s="471" t="s">
        <v>1821</v>
      </c>
      <c r="E554" s="311" t="s">
        <v>1822</v>
      </c>
      <c r="F554" s="354" t="s">
        <v>1823</v>
      </c>
      <c r="G554" s="472" t="s">
        <v>582</v>
      </c>
    </row>
    <row r="555" s="261" customFormat="1" ht="15" hidden="1" spans="1:7">
      <c r="A555" s="470"/>
      <c r="B555" s="473"/>
      <c r="C555" s="397"/>
      <c r="D555" s="406"/>
      <c r="E555" s="311" t="s">
        <v>1824</v>
      </c>
      <c r="F555" s="354" t="s">
        <v>10</v>
      </c>
      <c r="G555" s="461" t="s">
        <v>11</v>
      </c>
    </row>
    <row r="556" s="261" customFormat="1" ht="15" hidden="1" spans="1:7">
      <c r="A556" s="470"/>
      <c r="B556" s="354"/>
      <c r="C556" s="309"/>
      <c r="D556" s="355" t="s">
        <v>2030</v>
      </c>
      <c r="E556" s="442">
        <f>F556-5</f>
        <v>44223</v>
      </c>
      <c r="F556" s="462">
        <v>44228</v>
      </c>
      <c r="G556" s="462">
        <f>F556+53</f>
        <v>44281</v>
      </c>
    </row>
    <row r="557" s="261" customFormat="1" hidden="1" customHeight="1" spans="1:7">
      <c r="A557" s="470"/>
      <c r="B557" s="354"/>
      <c r="C557" s="286"/>
      <c r="D557" s="357"/>
      <c r="E557" s="442">
        <f>F557-5</f>
        <v>44230</v>
      </c>
      <c r="F557" s="462">
        <f>F556+7</f>
        <v>44235</v>
      </c>
      <c r="G557" s="462">
        <f>F557+53</f>
        <v>44288</v>
      </c>
    </row>
    <row r="558" s="261" customFormat="1" ht="15" hidden="1" customHeight="1" spans="1:8">
      <c r="A558" s="470"/>
      <c r="B558" s="354"/>
      <c r="C558" s="309"/>
      <c r="D558" s="357"/>
      <c r="E558" s="442">
        <f>F558-5</f>
        <v>44237</v>
      </c>
      <c r="F558" s="462">
        <f>F557+7</f>
        <v>44242</v>
      </c>
      <c r="G558" s="462">
        <f>F558+53</f>
        <v>44295</v>
      </c>
      <c r="H558" s="260"/>
    </row>
    <row r="559" s="261" customFormat="1" ht="15" hidden="1" customHeight="1" spans="1:7">
      <c r="A559" s="470"/>
      <c r="B559" s="354"/>
      <c r="C559" s="286"/>
      <c r="D559" s="357"/>
      <c r="E559" s="442">
        <f>F559-5</f>
        <v>44244</v>
      </c>
      <c r="F559" s="462">
        <f>F558+7</f>
        <v>44249</v>
      </c>
      <c r="G559" s="462">
        <f>F559+53</f>
        <v>44302</v>
      </c>
    </row>
    <row r="560" s="261" customFormat="1" ht="15" hidden="1" customHeight="1" spans="1:7">
      <c r="A560" s="470"/>
      <c r="B560" s="354"/>
      <c r="C560" s="309"/>
      <c r="D560" s="360"/>
      <c r="E560" s="442">
        <f>F560-5</f>
        <v>44251</v>
      </c>
      <c r="F560" s="462">
        <f>F559+7</f>
        <v>44256</v>
      </c>
      <c r="G560" s="462">
        <f>F560+53</f>
        <v>44309</v>
      </c>
    </row>
    <row r="561" s="262" customFormat="1" ht="17.1" customHeight="1" spans="1:7">
      <c r="A561" s="346" t="s">
        <v>623</v>
      </c>
      <c r="C561" s="450"/>
      <c r="D561" s="451"/>
      <c r="E561" s="451"/>
      <c r="F561" s="452"/>
      <c r="G561" s="452"/>
    </row>
    <row r="562" s="261" customFormat="1" ht="15" hidden="1" spans="1:7">
      <c r="A562" s="470"/>
      <c r="B562" s="365" t="s">
        <v>5</v>
      </c>
      <c r="C562" s="457" t="s">
        <v>6</v>
      </c>
      <c r="D562" s="474" t="s">
        <v>1821</v>
      </c>
      <c r="E562" s="311" t="s">
        <v>1822</v>
      </c>
      <c r="F562" s="457" t="s">
        <v>1823</v>
      </c>
      <c r="G562" s="472" t="s">
        <v>623</v>
      </c>
    </row>
    <row r="563" s="261" customFormat="1" ht="15" hidden="1" spans="1:7">
      <c r="A563" s="470"/>
      <c r="B563" s="473"/>
      <c r="C563" s="422"/>
      <c r="D563" s="441"/>
      <c r="E563" s="475" t="s">
        <v>1824</v>
      </c>
      <c r="F563" s="476" t="s">
        <v>10</v>
      </c>
      <c r="G563" s="461" t="s">
        <v>11</v>
      </c>
    </row>
    <row r="564" s="261" customFormat="1" ht="15" hidden="1" customHeight="1" spans="1:7">
      <c r="A564" s="470"/>
      <c r="B564" s="286" t="s">
        <v>1825</v>
      </c>
      <c r="C564" s="286" t="s">
        <v>2049</v>
      </c>
      <c r="D564" s="390" t="s">
        <v>1509</v>
      </c>
      <c r="E564" s="326">
        <f>F564-5</f>
        <v>44072</v>
      </c>
      <c r="F564" s="462">
        <v>44077</v>
      </c>
      <c r="G564" s="462">
        <f>F564+40</f>
        <v>44117</v>
      </c>
    </row>
    <row r="565" s="261" customFormat="1" ht="15" hidden="1" spans="1:7">
      <c r="A565" s="470"/>
      <c r="B565" s="286" t="s">
        <v>2050</v>
      </c>
      <c r="C565" s="286" t="s">
        <v>1873</v>
      </c>
      <c r="D565" s="468"/>
      <c r="E565" s="326">
        <f>F565-5</f>
        <v>44079</v>
      </c>
      <c r="F565" s="462">
        <f>F564+7</f>
        <v>44084</v>
      </c>
      <c r="G565" s="462">
        <f>F565+40</f>
        <v>44124</v>
      </c>
    </row>
    <row r="566" s="261" customFormat="1" ht="15" hidden="1" spans="1:7">
      <c r="A566" s="470"/>
      <c r="B566" s="286" t="s">
        <v>2051</v>
      </c>
      <c r="C566" s="286" t="s">
        <v>1873</v>
      </c>
      <c r="D566" s="468"/>
      <c r="E566" s="326">
        <f>F566-5</f>
        <v>44086</v>
      </c>
      <c r="F566" s="462">
        <f>F565+7</f>
        <v>44091</v>
      </c>
      <c r="G566" s="462">
        <f>F566+40</f>
        <v>44131</v>
      </c>
    </row>
    <row r="567" s="261" customFormat="1" ht="15" hidden="1" spans="1:7">
      <c r="A567" s="470"/>
      <c r="B567" s="286" t="s">
        <v>1832</v>
      </c>
      <c r="C567" s="291" t="s">
        <v>2052</v>
      </c>
      <c r="D567" s="468"/>
      <c r="E567" s="326">
        <f>F567-5</f>
        <v>44093</v>
      </c>
      <c r="F567" s="462">
        <f>F566+7</f>
        <v>44098</v>
      </c>
      <c r="G567" s="462">
        <f>F567+40</f>
        <v>44138</v>
      </c>
    </row>
    <row r="568" s="261" customFormat="1" ht="15" hidden="1" spans="1:7">
      <c r="A568" s="470"/>
      <c r="B568" s="286" t="s">
        <v>1834</v>
      </c>
      <c r="C568" s="291" t="s">
        <v>2053</v>
      </c>
      <c r="D568" s="394"/>
      <c r="E568" s="326">
        <f>F568-5</f>
        <v>44100</v>
      </c>
      <c r="F568" s="462">
        <f>F567+7</f>
        <v>44105</v>
      </c>
      <c r="G568" s="462">
        <f>F568+40</f>
        <v>44145</v>
      </c>
    </row>
    <row r="569" s="261" customFormat="1" ht="15" spans="1:7">
      <c r="A569" s="470"/>
      <c r="B569" s="349" t="s">
        <v>5</v>
      </c>
      <c r="C569" s="457" t="s">
        <v>6</v>
      </c>
      <c r="D569" s="474" t="s">
        <v>1821</v>
      </c>
      <c r="E569" s="311" t="s">
        <v>1822</v>
      </c>
      <c r="F569" s="457" t="s">
        <v>1823</v>
      </c>
      <c r="G569" s="472" t="s">
        <v>623</v>
      </c>
    </row>
    <row r="570" s="261" customFormat="1" ht="15" spans="1:7">
      <c r="A570" s="470"/>
      <c r="B570" s="396"/>
      <c r="C570" s="422"/>
      <c r="D570" s="441"/>
      <c r="E570" s="475" t="s">
        <v>1824</v>
      </c>
      <c r="F570" s="476" t="s">
        <v>10</v>
      </c>
      <c r="G570" s="461" t="s">
        <v>11</v>
      </c>
    </row>
    <row r="571" s="261" customFormat="1" ht="15" spans="1:7">
      <c r="A571" s="470"/>
      <c r="B571" s="309" t="s">
        <v>2054</v>
      </c>
      <c r="C571" s="311" t="s">
        <v>450</v>
      </c>
      <c r="D571" s="390" t="s">
        <v>1573</v>
      </c>
      <c r="E571" s="326">
        <f>F571-5</f>
        <v>44437</v>
      </c>
      <c r="F571" s="462">
        <v>44442</v>
      </c>
      <c r="G571" s="462">
        <f>F571+36</f>
        <v>44478</v>
      </c>
    </row>
    <row r="572" s="261" customFormat="1" ht="15" spans="1:7">
      <c r="A572" s="470"/>
      <c r="B572" s="309" t="s">
        <v>2055</v>
      </c>
      <c r="C572" s="311" t="s">
        <v>2056</v>
      </c>
      <c r="D572" s="468"/>
      <c r="E572" s="326">
        <f>F572-5</f>
        <v>44444</v>
      </c>
      <c r="F572" s="462">
        <f>F571+7</f>
        <v>44449</v>
      </c>
      <c r="G572" s="462">
        <f>F572+36</f>
        <v>44485</v>
      </c>
    </row>
    <row r="573" s="261" customFormat="1" ht="15" spans="1:7">
      <c r="A573" s="470"/>
      <c r="B573" s="309" t="s">
        <v>2057</v>
      </c>
      <c r="C573" s="311" t="s">
        <v>460</v>
      </c>
      <c r="D573" s="468"/>
      <c r="E573" s="326">
        <f>F573-5</f>
        <v>44451</v>
      </c>
      <c r="F573" s="462">
        <f>F572+7</f>
        <v>44456</v>
      </c>
      <c r="G573" s="462">
        <f>F573+36</f>
        <v>44492</v>
      </c>
    </row>
    <row r="574" s="261" customFormat="1" ht="15" spans="1:7">
      <c r="A574" s="470"/>
      <c r="B574" s="309" t="s">
        <v>2058</v>
      </c>
      <c r="C574" s="311" t="s">
        <v>462</v>
      </c>
      <c r="D574" s="468"/>
      <c r="E574" s="326">
        <f>F574-5</f>
        <v>44458</v>
      </c>
      <c r="F574" s="462">
        <f>F573+7</f>
        <v>44463</v>
      </c>
      <c r="G574" s="462">
        <f>F574+36</f>
        <v>44499</v>
      </c>
    </row>
    <row r="575" s="261" customFormat="1" ht="15" spans="1:7">
      <c r="A575" s="470"/>
      <c r="B575" s="309" t="s">
        <v>2059</v>
      </c>
      <c r="C575" s="311" t="s">
        <v>463</v>
      </c>
      <c r="D575" s="394"/>
      <c r="E575" s="326">
        <f>F575-5</f>
        <v>44465</v>
      </c>
      <c r="F575" s="462">
        <f>F574+7</f>
        <v>44470</v>
      </c>
      <c r="G575" s="462">
        <f>F575+36</f>
        <v>44506</v>
      </c>
    </row>
    <row r="576" s="260" customFormat="1" ht="14.1" customHeight="1" spans="1:7">
      <c r="A576" s="346" t="s">
        <v>1134</v>
      </c>
      <c r="B576" s="262"/>
      <c r="C576" s="450"/>
      <c r="D576" s="451"/>
      <c r="E576" s="451"/>
      <c r="F576" s="452"/>
      <c r="G576" s="452"/>
    </row>
    <row r="577" s="261" customFormat="1" ht="15" spans="1:7">
      <c r="A577" s="470"/>
      <c r="B577" s="477" t="s">
        <v>5</v>
      </c>
      <c r="C577" s="478" t="s">
        <v>6</v>
      </c>
      <c r="D577" s="474" t="s">
        <v>1821</v>
      </c>
      <c r="E577" s="311" t="s">
        <v>1822</v>
      </c>
      <c r="F577" s="457" t="s">
        <v>1823</v>
      </c>
      <c r="G577" s="457" t="s">
        <v>1134</v>
      </c>
    </row>
    <row r="578" s="261" customFormat="1" ht="15" spans="1:7">
      <c r="A578" s="470"/>
      <c r="B578" s="479"/>
      <c r="C578" s="441"/>
      <c r="D578" s="480"/>
      <c r="E578" s="311" t="s">
        <v>1824</v>
      </c>
      <c r="F578" s="461" t="s">
        <v>10</v>
      </c>
      <c r="G578" s="461" t="s">
        <v>11</v>
      </c>
    </row>
    <row r="579" s="261" customFormat="1" ht="15" spans="1:7">
      <c r="A579" s="470"/>
      <c r="B579" s="359" t="s">
        <v>2060</v>
      </c>
      <c r="C579" s="309" t="s">
        <v>1114</v>
      </c>
      <c r="D579" s="355" t="s">
        <v>1509</v>
      </c>
      <c r="E579" s="481">
        <f>F579-5</f>
        <v>44438</v>
      </c>
      <c r="F579" s="462">
        <v>44443</v>
      </c>
      <c r="G579" s="482">
        <f>F579+28</f>
        <v>44471</v>
      </c>
    </row>
    <row r="580" s="261" customFormat="1" ht="15" spans="1:7">
      <c r="A580" s="470"/>
      <c r="B580" s="354" t="s">
        <v>1116</v>
      </c>
      <c r="C580" s="309" t="s">
        <v>1117</v>
      </c>
      <c r="D580" s="357"/>
      <c r="E580" s="481">
        <f>F580-5</f>
        <v>44445</v>
      </c>
      <c r="F580" s="462">
        <f>F579+7</f>
        <v>44450</v>
      </c>
      <c r="G580" s="482">
        <f>F580+28</f>
        <v>44478</v>
      </c>
    </row>
    <row r="581" s="261" customFormat="1" ht="15" spans="1:7">
      <c r="A581" s="470"/>
      <c r="B581" s="354" t="s">
        <v>2061</v>
      </c>
      <c r="C581" s="309" t="s">
        <v>700</v>
      </c>
      <c r="D581" s="357"/>
      <c r="E581" s="481">
        <f>F581-5</f>
        <v>44452</v>
      </c>
      <c r="F581" s="462">
        <f>F580+7</f>
        <v>44457</v>
      </c>
      <c r="G581" s="482">
        <f>F581+28</f>
        <v>44485</v>
      </c>
    </row>
    <row r="582" s="261" customFormat="1" ht="15" spans="1:8">
      <c r="A582" s="470"/>
      <c r="B582" s="354" t="s">
        <v>1119</v>
      </c>
      <c r="C582" s="286" t="s">
        <v>1120</v>
      </c>
      <c r="D582" s="357"/>
      <c r="E582" s="481">
        <f>F582-5</f>
        <v>44459</v>
      </c>
      <c r="F582" s="462">
        <f>F581+7</f>
        <v>44464</v>
      </c>
      <c r="G582" s="482">
        <f>F582+28</f>
        <v>44492</v>
      </c>
      <c r="H582" s="260"/>
    </row>
    <row r="583" s="261" customFormat="1" ht="15" spans="1:8">
      <c r="A583" s="470"/>
      <c r="B583" s="354" t="s">
        <v>1121</v>
      </c>
      <c r="C583" s="286" t="s">
        <v>2062</v>
      </c>
      <c r="D583" s="360"/>
      <c r="E583" s="481">
        <f>F583-5</f>
        <v>44466</v>
      </c>
      <c r="F583" s="462">
        <f>F582+7</f>
        <v>44471</v>
      </c>
      <c r="G583" s="482">
        <f>F583+28</f>
        <v>44499</v>
      </c>
      <c r="H583" s="260"/>
    </row>
    <row r="584" s="260" customFormat="1" ht="15" hidden="1" spans="1:7">
      <c r="A584" s="346" t="s">
        <v>626</v>
      </c>
      <c r="B584" s="262"/>
      <c r="C584" s="450"/>
      <c r="D584" s="451"/>
      <c r="E584" s="451"/>
      <c r="F584" s="452"/>
      <c r="G584" s="452"/>
    </row>
    <row r="585" s="261" customFormat="1" ht="15" hidden="1" spans="1:7">
      <c r="A585" s="470"/>
      <c r="B585" s="483" t="s">
        <v>5</v>
      </c>
      <c r="C585" s="478" t="s">
        <v>6</v>
      </c>
      <c r="D585" s="474" t="s">
        <v>1821</v>
      </c>
      <c r="E585" s="311" t="s">
        <v>1822</v>
      </c>
      <c r="F585" s="457" t="s">
        <v>1823</v>
      </c>
      <c r="G585" s="457" t="s">
        <v>626</v>
      </c>
    </row>
    <row r="586" s="261" customFormat="1" ht="15" hidden="1" spans="1:7">
      <c r="A586" s="470"/>
      <c r="B586" s="484"/>
      <c r="C586" s="441"/>
      <c r="D586" s="480"/>
      <c r="E586" s="311" t="s">
        <v>1824</v>
      </c>
      <c r="F586" s="461" t="s">
        <v>10</v>
      </c>
      <c r="G586" s="461" t="s">
        <v>11</v>
      </c>
    </row>
    <row r="587" s="261" customFormat="1" ht="15" hidden="1" spans="1:8">
      <c r="A587" s="470"/>
      <c r="B587" s="354" t="s">
        <v>2063</v>
      </c>
      <c r="C587" s="309" t="s">
        <v>2064</v>
      </c>
      <c r="D587" s="485" t="s">
        <v>2030</v>
      </c>
      <c r="E587" s="481">
        <f>F587-5</f>
        <v>43770</v>
      </c>
      <c r="F587" s="462">
        <v>43775</v>
      </c>
      <c r="G587" s="462">
        <f>F587+42</f>
        <v>43817</v>
      </c>
      <c r="H587" s="260"/>
    </row>
    <row r="588" s="261" customFormat="1" ht="15" hidden="1" customHeight="1" spans="1:7">
      <c r="A588" s="470"/>
      <c r="B588" s="354" t="s">
        <v>2065</v>
      </c>
      <c r="C588" s="309" t="s">
        <v>2066</v>
      </c>
      <c r="D588" s="486"/>
      <c r="E588" s="481">
        <f>F588-5</f>
        <v>43777</v>
      </c>
      <c r="F588" s="462">
        <f>F587+7</f>
        <v>43782</v>
      </c>
      <c r="G588" s="462">
        <f>F588+42</f>
        <v>43824</v>
      </c>
    </row>
    <row r="589" s="261" customFormat="1" ht="15" hidden="1" customHeight="1" spans="1:7">
      <c r="A589" s="470"/>
      <c r="B589" s="354"/>
      <c r="C589" s="309"/>
      <c r="D589" s="486"/>
      <c r="E589" s="481">
        <f>F589-5</f>
        <v>43784</v>
      </c>
      <c r="F589" s="462">
        <f>F588+7</f>
        <v>43789</v>
      </c>
      <c r="G589" s="462">
        <f>F589+42</f>
        <v>43831</v>
      </c>
    </row>
    <row r="590" s="261" customFormat="1" ht="15" hidden="1" customHeight="1" spans="1:7">
      <c r="A590" s="470"/>
      <c r="B590" s="367"/>
      <c r="C590" s="309"/>
      <c r="D590" s="486"/>
      <c r="E590" s="481">
        <f>F590-5</f>
        <v>43791</v>
      </c>
      <c r="F590" s="462">
        <f>F589+7</f>
        <v>43796</v>
      </c>
      <c r="G590" s="462">
        <f>F590+42</f>
        <v>43838</v>
      </c>
    </row>
    <row r="591" s="260" customFormat="1" hidden="1" customHeight="1" spans="1:7">
      <c r="A591" s="346"/>
      <c r="B591" s="367"/>
      <c r="C591" s="309"/>
      <c r="D591" s="394"/>
      <c r="E591" s="487">
        <f>F591-5</f>
        <v>43798</v>
      </c>
      <c r="F591" s="488">
        <f>F590+7</f>
        <v>43803</v>
      </c>
      <c r="G591" s="462">
        <f>F591+42</f>
        <v>43845</v>
      </c>
    </row>
    <row r="592" s="260" customFormat="1" ht="15" spans="1:7">
      <c r="A592" s="346" t="s">
        <v>1112</v>
      </c>
      <c r="B592" s="262"/>
      <c r="C592" s="450"/>
      <c r="D592" s="451"/>
      <c r="E592" s="451"/>
      <c r="F592" s="452"/>
      <c r="G592" s="452"/>
    </row>
    <row r="593" s="261" customFormat="1" ht="15" spans="1:7">
      <c r="A593" s="470"/>
      <c r="B593" s="477" t="s">
        <v>5</v>
      </c>
      <c r="C593" s="478" t="s">
        <v>6</v>
      </c>
      <c r="D593" s="474" t="s">
        <v>1821</v>
      </c>
      <c r="E593" s="311" t="s">
        <v>1822</v>
      </c>
      <c r="F593" s="457" t="s">
        <v>1823</v>
      </c>
      <c r="G593" s="457" t="s">
        <v>1112</v>
      </c>
    </row>
    <row r="594" s="261" customFormat="1" ht="15" spans="1:7">
      <c r="A594" s="470"/>
      <c r="B594" s="479"/>
      <c r="C594" s="441"/>
      <c r="D594" s="480"/>
      <c r="E594" s="311" t="s">
        <v>1824</v>
      </c>
      <c r="F594" s="461" t="s">
        <v>10</v>
      </c>
      <c r="G594" s="461" t="s">
        <v>11</v>
      </c>
    </row>
    <row r="595" s="261" customFormat="1" ht="15" spans="1:8">
      <c r="A595" s="470"/>
      <c r="B595" s="359" t="s">
        <v>2060</v>
      </c>
      <c r="C595" s="309" t="s">
        <v>1114</v>
      </c>
      <c r="D595" s="485" t="s">
        <v>1509</v>
      </c>
      <c r="E595" s="481">
        <f>F595-5</f>
        <v>44438</v>
      </c>
      <c r="F595" s="462">
        <v>44443</v>
      </c>
      <c r="G595" s="462">
        <f>F595+33</f>
        <v>44476</v>
      </c>
      <c r="H595" s="260"/>
    </row>
    <row r="596" s="261" customFormat="1" ht="15" customHeight="1" spans="1:7">
      <c r="A596" s="470"/>
      <c r="B596" s="354" t="s">
        <v>1116</v>
      </c>
      <c r="C596" s="309" t="s">
        <v>1117</v>
      </c>
      <c r="D596" s="486"/>
      <c r="E596" s="481">
        <f>F596-5</f>
        <v>44445</v>
      </c>
      <c r="F596" s="462">
        <f>F595+7</f>
        <v>44450</v>
      </c>
      <c r="G596" s="462">
        <f>F596+33</f>
        <v>44483</v>
      </c>
    </row>
    <row r="597" s="261" customFormat="1" ht="15" customHeight="1" spans="1:7">
      <c r="A597" s="470"/>
      <c r="B597" s="354" t="s">
        <v>2061</v>
      </c>
      <c r="C597" s="309" t="s">
        <v>700</v>
      </c>
      <c r="D597" s="486"/>
      <c r="E597" s="481">
        <f>F597-5</f>
        <v>44452</v>
      </c>
      <c r="F597" s="462">
        <f>F596+7</f>
        <v>44457</v>
      </c>
      <c r="G597" s="462">
        <f>F597+33</f>
        <v>44490</v>
      </c>
    </row>
    <row r="598" s="261" customFormat="1" ht="15" customHeight="1" spans="1:7">
      <c r="A598" s="470"/>
      <c r="B598" s="354" t="s">
        <v>1119</v>
      </c>
      <c r="C598" s="286" t="s">
        <v>1120</v>
      </c>
      <c r="D598" s="486"/>
      <c r="E598" s="481">
        <f>F598-5</f>
        <v>44459</v>
      </c>
      <c r="F598" s="462">
        <f>F597+7</f>
        <v>44464</v>
      </c>
      <c r="G598" s="462">
        <f>F598+33</f>
        <v>44497</v>
      </c>
    </row>
    <row r="599" s="260" customFormat="1" customHeight="1" spans="1:7">
      <c r="A599" s="346"/>
      <c r="B599" s="354" t="s">
        <v>1121</v>
      </c>
      <c r="C599" s="286" t="s">
        <v>2062</v>
      </c>
      <c r="D599" s="394"/>
      <c r="E599" s="487">
        <f>F599-5</f>
        <v>44466</v>
      </c>
      <c r="F599" s="488">
        <f>F598+7</f>
        <v>44471</v>
      </c>
      <c r="G599" s="462">
        <f>F599+33</f>
        <v>44504</v>
      </c>
    </row>
    <row r="600" s="260" customFormat="1" ht="15" hidden="1" spans="1:7">
      <c r="A600" s="346" t="s">
        <v>630</v>
      </c>
      <c r="B600" s="262"/>
      <c r="C600" s="450"/>
      <c r="D600" s="451" t="s">
        <v>209</v>
      </c>
      <c r="E600" s="451"/>
      <c r="F600" s="452"/>
      <c r="G600" s="452"/>
    </row>
    <row r="601" s="261" customFormat="1" ht="15" hidden="1" spans="1:8">
      <c r="A601" s="470"/>
      <c r="B601" s="385" t="s">
        <v>5</v>
      </c>
      <c r="C601" s="354" t="s">
        <v>6</v>
      </c>
      <c r="D601" s="354" t="s">
        <v>1821</v>
      </c>
      <c r="E601" s="311" t="s">
        <v>1822</v>
      </c>
      <c r="F601" s="354" t="s">
        <v>1823</v>
      </c>
      <c r="G601" s="354" t="s">
        <v>630</v>
      </c>
      <c r="H601" s="260"/>
    </row>
    <row r="602" s="261" customFormat="1" ht="15" hidden="1" spans="1:7">
      <c r="A602" s="470"/>
      <c r="B602" s="489"/>
      <c r="C602" s="397"/>
      <c r="D602" s="397"/>
      <c r="E602" s="311" t="s">
        <v>1824</v>
      </c>
      <c r="F602" s="354" t="s">
        <v>10</v>
      </c>
      <c r="G602" s="354" t="s">
        <v>11</v>
      </c>
    </row>
    <row r="603" s="261" customFormat="1" ht="15" hidden="1" spans="1:7">
      <c r="A603" s="470"/>
      <c r="B603" s="359" t="s">
        <v>2067</v>
      </c>
      <c r="C603" s="309" t="s">
        <v>2068</v>
      </c>
      <c r="D603" s="390" t="s">
        <v>2030</v>
      </c>
      <c r="E603" s="442">
        <f>F603-5</f>
        <v>44045</v>
      </c>
      <c r="F603" s="462">
        <v>44050</v>
      </c>
      <c r="G603" s="462">
        <f>F603+22</f>
        <v>44072</v>
      </c>
    </row>
    <row r="604" s="261" customFormat="1" ht="15" hidden="1" spans="1:7">
      <c r="A604" s="470"/>
      <c r="B604" s="354" t="s">
        <v>2069</v>
      </c>
      <c r="C604" s="309" t="s">
        <v>2070</v>
      </c>
      <c r="D604" s="468"/>
      <c r="E604" s="442">
        <f>F604-5</f>
        <v>44052</v>
      </c>
      <c r="F604" s="462">
        <f>F603+7</f>
        <v>44057</v>
      </c>
      <c r="G604" s="462">
        <f>F604+22</f>
        <v>44079</v>
      </c>
    </row>
    <row r="605" s="261" customFormat="1" ht="15" hidden="1" spans="1:7">
      <c r="A605" s="470"/>
      <c r="B605" s="354" t="s">
        <v>2071</v>
      </c>
      <c r="C605" s="309" t="s">
        <v>2072</v>
      </c>
      <c r="D605" s="468"/>
      <c r="E605" s="442">
        <f>F605-5</f>
        <v>44059</v>
      </c>
      <c r="F605" s="462">
        <f>F604+7</f>
        <v>44064</v>
      </c>
      <c r="G605" s="462">
        <f>F605+22</f>
        <v>44086</v>
      </c>
    </row>
    <row r="606" s="261" customFormat="1" ht="15" hidden="1" spans="1:7">
      <c r="A606" s="470"/>
      <c r="B606" s="354" t="s">
        <v>893</v>
      </c>
      <c r="C606" s="309" t="s">
        <v>99</v>
      </c>
      <c r="D606" s="468"/>
      <c r="E606" s="442">
        <f>F606-5</f>
        <v>44066</v>
      </c>
      <c r="F606" s="462">
        <f>F605+7</f>
        <v>44071</v>
      </c>
      <c r="G606" s="462">
        <f>F606+22</f>
        <v>44093</v>
      </c>
    </row>
    <row r="607" s="261" customFormat="1" ht="15" hidden="1" spans="1:7">
      <c r="A607" s="470"/>
      <c r="B607" s="354" t="s">
        <v>893</v>
      </c>
      <c r="C607" s="309" t="s">
        <v>99</v>
      </c>
      <c r="D607" s="394"/>
      <c r="E607" s="442">
        <f>F607-5</f>
        <v>44073</v>
      </c>
      <c r="F607" s="462">
        <f>F606+7</f>
        <v>44078</v>
      </c>
      <c r="G607" s="462">
        <f>F607+22</f>
        <v>44100</v>
      </c>
    </row>
    <row r="608" s="261" customFormat="1" ht="15" hidden="1" spans="1:8">
      <c r="A608" s="470"/>
      <c r="B608" s="365" t="s">
        <v>5</v>
      </c>
      <c r="C608" s="354" t="s">
        <v>6</v>
      </c>
      <c r="D608" s="354" t="s">
        <v>1821</v>
      </c>
      <c r="E608" s="311" t="s">
        <v>1822</v>
      </c>
      <c r="F608" s="354" t="s">
        <v>1823</v>
      </c>
      <c r="G608" s="354" t="s">
        <v>630</v>
      </c>
      <c r="H608" s="260"/>
    </row>
    <row r="609" s="261" customFormat="1" ht="15" hidden="1" spans="1:7">
      <c r="A609" s="470"/>
      <c r="B609" s="473"/>
      <c r="C609" s="397"/>
      <c r="D609" s="397"/>
      <c r="E609" s="311" t="s">
        <v>1824</v>
      </c>
      <c r="F609" s="354" t="s">
        <v>10</v>
      </c>
      <c r="G609" s="354" t="s">
        <v>11</v>
      </c>
    </row>
    <row r="610" s="261" customFormat="1" ht="15" hidden="1" spans="1:7">
      <c r="A610" s="470"/>
      <c r="B610" s="359" t="s">
        <v>1474</v>
      </c>
      <c r="C610" s="309" t="s">
        <v>2073</v>
      </c>
      <c r="D610" s="390" t="s">
        <v>1573</v>
      </c>
      <c r="E610" s="442">
        <f>F610-5</f>
        <v>44257</v>
      </c>
      <c r="F610" s="462">
        <v>44262</v>
      </c>
      <c r="G610" s="462">
        <f>F610+22</f>
        <v>44284</v>
      </c>
    </row>
    <row r="611" s="261" customFormat="1" ht="15" hidden="1" spans="1:7">
      <c r="A611" s="470"/>
      <c r="B611" s="354" t="s">
        <v>1481</v>
      </c>
      <c r="C611" s="309" t="s">
        <v>2074</v>
      </c>
      <c r="D611" s="468"/>
      <c r="E611" s="442">
        <f>F611-5</f>
        <v>44264</v>
      </c>
      <c r="F611" s="462">
        <f>F610+7</f>
        <v>44269</v>
      </c>
      <c r="G611" s="462">
        <f>F611+22</f>
        <v>44291</v>
      </c>
    </row>
    <row r="612" s="261" customFormat="1" ht="15" hidden="1" spans="1:7">
      <c r="A612" s="470"/>
      <c r="B612" s="354" t="s">
        <v>2075</v>
      </c>
      <c r="C612" s="309" t="s">
        <v>2076</v>
      </c>
      <c r="D612" s="468"/>
      <c r="E612" s="442">
        <f>F612-5</f>
        <v>44271</v>
      </c>
      <c r="F612" s="462">
        <f>F611+7</f>
        <v>44276</v>
      </c>
      <c r="G612" s="462">
        <f>F612+22</f>
        <v>44298</v>
      </c>
    </row>
    <row r="613" s="261" customFormat="1" ht="15" hidden="1" spans="1:7">
      <c r="A613" s="470"/>
      <c r="B613" s="354" t="s">
        <v>2077</v>
      </c>
      <c r="C613" s="309" t="s">
        <v>2078</v>
      </c>
      <c r="D613" s="468"/>
      <c r="E613" s="442">
        <f>F613-5</f>
        <v>44278</v>
      </c>
      <c r="F613" s="462">
        <f>F612+7</f>
        <v>44283</v>
      </c>
      <c r="G613" s="462">
        <f>F613+22</f>
        <v>44305</v>
      </c>
    </row>
    <row r="614" s="261" customFormat="1" ht="15" hidden="1" spans="1:7">
      <c r="A614" s="470"/>
      <c r="B614" s="354" t="s">
        <v>893</v>
      </c>
      <c r="C614" s="309" t="s">
        <v>99</v>
      </c>
      <c r="D614" s="394"/>
      <c r="E614" s="442">
        <f>F614-5</f>
        <v>44285</v>
      </c>
      <c r="F614" s="462">
        <f>F613+7</f>
        <v>44290</v>
      </c>
      <c r="G614" s="462">
        <f>F614+22</f>
        <v>44312</v>
      </c>
    </row>
    <row r="615" s="260" customFormat="1" ht="15" spans="1:7">
      <c r="A615" s="346" t="s">
        <v>630</v>
      </c>
      <c r="B615" s="262"/>
      <c r="C615" s="450"/>
      <c r="D615" s="451" t="s">
        <v>209</v>
      </c>
      <c r="E615" s="451"/>
      <c r="F615" s="452"/>
      <c r="G615" s="452"/>
    </row>
    <row r="616" s="261" customFormat="1" ht="15" hidden="1" spans="1:8">
      <c r="A616" s="470"/>
      <c r="B616" s="385" t="s">
        <v>5</v>
      </c>
      <c r="C616" s="354" t="s">
        <v>6</v>
      </c>
      <c r="D616" s="354" t="s">
        <v>1821</v>
      </c>
      <c r="E616" s="311" t="s">
        <v>1822</v>
      </c>
      <c r="F616" s="354" t="s">
        <v>1823</v>
      </c>
      <c r="G616" s="354" t="s">
        <v>630</v>
      </c>
      <c r="H616" s="260"/>
    </row>
    <row r="617" s="261" customFormat="1" ht="15" hidden="1" spans="1:7">
      <c r="A617" s="470"/>
      <c r="B617" s="489"/>
      <c r="C617" s="397"/>
      <c r="D617" s="397"/>
      <c r="E617" s="311" t="s">
        <v>1824</v>
      </c>
      <c r="F617" s="354" t="s">
        <v>10</v>
      </c>
      <c r="G617" s="354" t="s">
        <v>11</v>
      </c>
    </row>
    <row r="618" s="261" customFormat="1" ht="15" hidden="1" spans="1:7">
      <c r="A618" s="470"/>
      <c r="B618" s="359" t="s">
        <v>2067</v>
      </c>
      <c r="C618" s="309" t="s">
        <v>2068</v>
      </c>
      <c r="D618" s="390" t="s">
        <v>2030</v>
      </c>
      <c r="E618" s="442">
        <f>F618-5</f>
        <v>44045</v>
      </c>
      <c r="F618" s="462">
        <v>44050</v>
      </c>
      <c r="G618" s="462">
        <f>F618+22</f>
        <v>44072</v>
      </c>
    </row>
    <row r="619" s="261" customFormat="1" ht="15" hidden="1" spans="1:7">
      <c r="A619" s="470"/>
      <c r="B619" s="354" t="s">
        <v>2069</v>
      </c>
      <c r="C619" s="309" t="s">
        <v>2070</v>
      </c>
      <c r="D619" s="468"/>
      <c r="E619" s="442">
        <f>F619-5</f>
        <v>44052</v>
      </c>
      <c r="F619" s="462">
        <f>F618+7</f>
        <v>44057</v>
      </c>
      <c r="G619" s="462">
        <f>F619+22</f>
        <v>44079</v>
      </c>
    </row>
    <row r="620" s="261" customFormat="1" ht="15" hidden="1" spans="1:7">
      <c r="A620" s="470"/>
      <c r="B620" s="354" t="s">
        <v>2071</v>
      </c>
      <c r="C620" s="309" t="s">
        <v>2072</v>
      </c>
      <c r="D620" s="468"/>
      <c r="E620" s="442">
        <f>F620-5</f>
        <v>44059</v>
      </c>
      <c r="F620" s="462">
        <f>F619+7</f>
        <v>44064</v>
      </c>
      <c r="G620" s="462">
        <f>F620+22</f>
        <v>44086</v>
      </c>
    </row>
    <row r="621" s="261" customFormat="1" ht="15" hidden="1" spans="1:7">
      <c r="A621" s="470"/>
      <c r="B621" s="354" t="s">
        <v>893</v>
      </c>
      <c r="C621" s="309" t="s">
        <v>99</v>
      </c>
      <c r="D621" s="468"/>
      <c r="E621" s="442">
        <f>F621-5</f>
        <v>44066</v>
      </c>
      <c r="F621" s="462">
        <f>F620+7</f>
        <v>44071</v>
      </c>
      <c r="G621" s="462">
        <f>F621+22</f>
        <v>44093</v>
      </c>
    </row>
    <row r="622" s="261" customFormat="1" ht="15" hidden="1" spans="1:7">
      <c r="A622" s="470"/>
      <c r="B622" s="354" t="s">
        <v>893</v>
      </c>
      <c r="C622" s="309" t="s">
        <v>99</v>
      </c>
      <c r="D622" s="394"/>
      <c r="E622" s="442">
        <f>F622-5</f>
        <v>44073</v>
      </c>
      <c r="F622" s="462">
        <f>F621+7</f>
        <v>44078</v>
      </c>
      <c r="G622" s="462">
        <f>F622+22</f>
        <v>44100</v>
      </c>
    </row>
    <row r="623" s="261" customFormat="1" ht="15" spans="1:8">
      <c r="A623" s="470"/>
      <c r="B623" s="477" t="s">
        <v>5</v>
      </c>
      <c r="C623" s="354" t="s">
        <v>6</v>
      </c>
      <c r="D623" s="354" t="s">
        <v>1821</v>
      </c>
      <c r="E623" s="311" t="s">
        <v>1822</v>
      </c>
      <c r="F623" s="354" t="s">
        <v>1823</v>
      </c>
      <c r="G623" s="354" t="s">
        <v>630</v>
      </c>
      <c r="H623" s="260"/>
    </row>
    <row r="624" s="261" customFormat="1" ht="15" spans="1:7">
      <c r="A624" s="470"/>
      <c r="B624" s="479"/>
      <c r="C624" s="397"/>
      <c r="D624" s="397"/>
      <c r="E624" s="311" t="s">
        <v>1824</v>
      </c>
      <c r="F624" s="354" t="s">
        <v>10</v>
      </c>
      <c r="G624" s="354" t="s">
        <v>11</v>
      </c>
    </row>
    <row r="625" s="261" customFormat="1" ht="15" spans="1:7">
      <c r="A625" s="470"/>
      <c r="B625" s="359" t="s">
        <v>2060</v>
      </c>
      <c r="C625" s="309" t="s">
        <v>1114</v>
      </c>
      <c r="D625" s="390" t="s">
        <v>1509</v>
      </c>
      <c r="E625" s="442">
        <f>F625-5</f>
        <v>44438</v>
      </c>
      <c r="F625" s="462">
        <v>44443</v>
      </c>
      <c r="G625" s="462">
        <f>F625+22</f>
        <v>44465</v>
      </c>
    </row>
    <row r="626" s="261" customFormat="1" ht="15" spans="1:7">
      <c r="A626" s="470"/>
      <c r="B626" s="354" t="s">
        <v>1116</v>
      </c>
      <c r="C626" s="309" t="s">
        <v>1117</v>
      </c>
      <c r="D626" s="468"/>
      <c r="E626" s="442">
        <f>F626-5</f>
        <v>44445</v>
      </c>
      <c r="F626" s="462">
        <f>F625+7</f>
        <v>44450</v>
      </c>
      <c r="G626" s="462">
        <f>F626+22</f>
        <v>44472</v>
      </c>
    </row>
    <row r="627" s="261" customFormat="1" ht="15" spans="1:7">
      <c r="A627" s="470"/>
      <c r="B627" s="354" t="s">
        <v>2061</v>
      </c>
      <c r="C627" s="309" t="s">
        <v>700</v>
      </c>
      <c r="D627" s="468"/>
      <c r="E627" s="442">
        <f>F627-5</f>
        <v>44452</v>
      </c>
      <c r="F627" s="462">
        <f>F626+7</f>
        <v>44457</v>
      </c>
      <c r="G627" s="462">
        <f>F627+22</f>
        <v>44479</v>
      </c>
    </row>
    <row r="628" s="261" customFormat="1" ht="15" spans="1:7">
      <c r="A628" s="470"/>
      <c r="B628" s="354" t="s">
        <v>1119</v>
      </c>
      <c r="C628" s="286" t="s">
        <v>1120</v>
      </c>
      <c r="D628" s="468"/>
      <c r="E628" s="442">
        <f>F628-5</f>
        <v>44459</v>
      </c>
      <c r="F628" s="462">
        <f>F627+7</f>
        <v>44464</v>
      </c>
      <c r="G628" s="462">
        <f>F628+22</f>
        <v>44486</v>
      </c>
    </row>
    <row r="629" s="261" customFormat="1" ht="15" spans="1:7">
      <c r="A629" s="470"/>
      <c r="B629" s="354" t="s">
        <v>1121</v>
      </c>
      <c r="C629" s="286" t="s">
        <v>2062</v>
      </c>
      <c r="D629" s="394"/>
      <c r="E629" s="442">
        <f>F629-5</f>
        <v>44466</v>
      </c>
      <c r="F629" s="462">
        <f>F628+7</f>
        <v>44471</v>
      </c>
      <c r="G629" s="462">
        <f>F629+22</f>
        <v>44493</v>
      </c>
    </row>
    <row r="630" s="260" customFormat="1" ht="15" spans="1:7">
      <c r="A630" s="490" t="s">
        <v>1160</v>
      </c>
      <c r="B630" s="346"/>
      <c r="C630" s="346"/>
      <c r="D630" s="346"/>
      <c r="E630" s="346"/>
      <c r="F630" s="346"/>
      <c r="G630" s="491"/>
    </row>
    <row r="631" s="261" customFormat="1" ht="15" spans="1:8">
      <c r="A631" s="492"/>
      <c r="B631" s="398" t="s">
        <v>5</v>
      </c>
      <c r="C631" s="493" t="s">
        <v>6</v>
      </c>
      <c r="D631" s="493" t="s">
        <v>1821</v>
      </c>
      <c r="E631" s="317" t="s">
        <v>1822</v>
      </c>
      <c r="F631" s="494" t="s">
        <v>1823</v>
      </c>
      <c r="G631" s="494" t="s">
        <v>1160</v>
      </c>
      <c r="H631" s="260"/>
    </row>
    <row r="632" s="261" customFormat="1" ht="15" spans="1:7">
      <c r="A632" s="492"/>
      <c r="B632" s="399"/>
      <c r="C632" s="495"/>
      <c r="D632" s="495"/>
      <c r="E632" s="317" t="s">
        <v>1824</v>
      </c>
      <c r="F632" s="494" t="s">
        <v>10</v>
      </c>
      <c r="G632" s="494" t="s">
        <v>11</v>
      </c>
    </row>
    <row r="633" s="261" customFormat="1" ht="15" spans="1:7">
      <c r="A633" s="492"/>
      <c r="B633" s="354" t="s">
        <v>2079</v>
      </c>
      <c r="C633" s="496" t="s">
        <v>2080</v>
      </c>
      <c r="D633" s="355" t="s">
        <v>1836</v>
      </c>
      <c r="E633" s="326">
        <f>F633-5</f>
        <v>44436</v>
      </c>
      <c r="F633" s="462">
        <v>44441</v>
      </c>
      <c r="G633" s="462">
        <f>F633+39</f>
        <v>44480</v>
      </c>
    </row>
    <row r="634" s="261" customFormat="1" ht="15" spans="1:7">
      <c r="A634" s="492"/>
      <c r="B634" s="359" t="s">
        <v>2081</v>
      </c>
      <c r="C634" s="496" t="s">
        <v>1290</v>
      </c>
      <c r="D634" s="357"/>
      <c r="E634" s="326">
        <f>F634-5</f>
        <v>44443</v>
      </c>
      <c r="F634" s="462">
        <f>F633+7</f>
        <v>44448</v>
      </c>
      <c r="G634" s="462">
        <f>F634+39</f>
        <v>44487</v>
      </c>
    </row>
    <row r="635" s="261" customFormat="1" ht="15" spans="1:8">
      <c r="A635" s="492"/>
      <c r="B635" s="354" t="s">
        <v>2082</v>
      </c>
      <c r="C635" s="323" t="s">
        <v>213</v>
      </c>
      <c r="D635" s="357"/>
      <c r="E635" s="326">
        <f>F635-5</f>
        <v>44450</v>
      </c>
      <c r="F635" s="462">
        <f>F634+7</f>
        <v>44455</v>
      </c>
      <c r="G635" s="462">
        <f>F635+39</f>
        <v>44494</v>
      </c>
      <c r="H635" s="263"/>
    </row>
    <row r="636" s="261" customFormat="1" ht="15" spans="1:8">
      <c r="A636" s="492"/>
      <c r="B636" s="354" t="s">
        <v>2083</v>
      </c>
      <c r="C636" s="496" t="s">
        <v>216</v>
      </c>
      <c r="D636" s="357"/>
      <c r="E636" s="326">
        <f>F636-5</f>
        <v>44457</v>
      </c>
      <c r="F636" s="462">
        <f>F635+7</f>
        <v>44462</v>
      </c>
      <c r="G636" s="462">
        <f>F636+39</f>
        <v>44501</v>
      </c>
      <c r="H636" s="255"/>
    </row>
    <row r="637" s="261" customFormat="1" ht="15" customHeight="1" spans="1:9">
      <c r="A637" s="497"/>
      <c r="B637" s="354" t="s">
        <v>2071</v>
      </c>
      <c r="C637" s="323" t="s">
        <v>218</v>
      </c>
      <c r="D637" s="360"/>
      <c r="E637" s="326">
        <f>F637-5</f>
        <v>44464</v>
      </c>
      <c r="F637" s="462">
        <f>F636+7</f>
        <v>44469</v>
      </c>
      <c r="G637" s="462">
        <f>F637+39</f>
        <v>44508</v>
      </c>
      <c r="H637" s="255"/>
      <c r="I637" s="498"/>
    </row>
    <row r="638" s="260" customFormat="1" ht="15" spans="1:7">
      <c r="A638" s="490" t="s">
        <v>483</v>
      </c>
      <c r="B638" s="346"/>
      <c r="C638" s="346"/>
      <c r="D638" s="346"/>
      <c r="E638" s="346"/>
      <c r="F638" s="346"/>
      <c r="G638" s="491"/>
    </row>
    <row r="639" s="261" customFormat="1" ht="15" spans="1:8">
      <c r="A639" s="497"/>
      <c r="B639" s="477" t="s">
        <v>5</v>
      </c>
      <c r="C639" s="493" t="s">
        <v>6</v>
      </c>
      <c r="D639" s="493" t="s">
        <v>1821</v>
      </c>
      <c r="E639" s="317" t="s">
        <v>1822</v>
      </c>
      <c r="F639" s="494" t="s">
        <v>1823</v>
      </c>
      <c r="G639" s="494" t="s">
        <v>483</v>
      </c>
      <c r="H639" s="260"/>
    </row>
    <row r="640" s="261" customFormat="1" ht="15" spans="1:7">
      <c r="A640" s="497"/>
      <c r="B640" s="479"/>
      <c r="C640" s="495"/>
      <c r="D640" s="495"/>
      <c r="E640" s="317" t="s">
        <v>1824</v>
      </c>
      <c r="F640" s="494" t="s">
        <v>10</v>
      </c>
      <c r="G640" s="494" t="s">
        <v>11</v>
      </c>
    </row>
    <row r="641" s="261" customFormat="1" ht="15" spans="1:7">
      <c r="A641" s="497"/>
      <c r="B641" s="367" t="s">
        <v>2084</v>
      </c>
      <c r="C641" s="367" t="s">
        <v>2085</v>
      </c>
      <c r="D641" s="499" t="s">
        <v>2086</v>
      </c>
      <c r="E641" s="326">
        <f>F641-5</f>
        <v>44437</v>
      </c>
      <c r="F641" s="462">
        <v>44442</v>
      </c>
      <c r="G641" s="462">
        <f>F641+6</f>
        <v>44448</v>
      </c>
    </row>
    <row r="642" s="261" customFormat="1" ht="15" spans="1:7">
      <c r="A642" s="497"/>
      <c r="B642" s="367" t="s">
        <v>2087</v>
      </c>
      <c r="C642" s="367" t="s">
        <v>488</v>
      </c>
      <c r="D642" s="499"/>
      <c r="E642" s="326">
        <f>F642-5</f>
        <v>44444</v>
      </c>
      <c r="F642" s="462">
        <f>F641+7</f>
        <v>44449</v>
      </c>
      <c r="G642" s="462">
        <f>F642+6</f>
        <v>44455</v>
      </c>
    </row>
    <row r="643" s="261" customFormat="1" ht="15" spans="1:8">
      <c r="A643" s="497"/>
      <c r="B643" s="358" t="s">
        <v>2084</v>
      </c>
      <c r="C643" s="367" t="s">
        <v>488</v>
      </c>
      <c r="D643" s="499"/>
      <c r="E643" s="326">
        <f>F643-5</f>
        <v>44451</v>
      </c>
      <c r="F643" s="462">
        <f>F642+7</f>
        <v>44456</v>
      </c>
      <c r="G643" s="462">
        <f>F643+6</f>
        <v>44462</v>
      </c>
      <c r="H643" s="263"/>
    </row>
    <row r="644" s="261" customFormat="1" ht="15" spans="1:8">
      <c r="A644" s="497"/>
      <c r="B644" s="367" t="s">
        <v>2087</v>
      </c>
      <c r="C644" s="367" t="s">
        <v>490</v>
      </c>
      <c r="D644" s="499"/>
      <c r="E644" s="326">
        <f>F644-5</f>
        <v>44458</v>
      </c>
      <c r="F644" s="462">
        <f>F643+7</f>
        <v>44463</v>
      </c>
      <c r="G644" s="462">
        <f>F644+6</f>
        <v>44469</v>
      </c>
      <c r="H644" s="255" t="s">
        <v>209</v>
      </c>
    </row>
    <row r="645" s="261" customFormat="1" ht="15" customHeight="1" spans="1:9">
      <c r="A645" s="497"/>
      <c r="B645" s="358" t="s">
        <v>2084</v>
      </c>
      <c r="C645" s="367" t="s">
        <v>490</v>
      </c>
      <c r="D645" s="499"/>
      <c r="E645" s="326">
        <f>F645-5</f>
        <v>44465</v>
      </c>
      <c r="F645" s="462">
        <f>F644+7</f>
        <v>44470</v>
      </c>
      <c r="G645" s="462">
        <f>F645+6</f>
        <v>44476</v>
      </c>
      <c r="H645" s="255"/>
      <c r="I645" s="498"/>
    </row>
    <row r="646" s="260" customFormat="1" ht="15" spans="1:7">
      <c r="A646" s="490"/>
      <c r="B646" s="491"/>
      <c r="C646" s="500"/>
      <c r="D646" s="501"/>
      <c r="E646" s="501"/>
      <c r="F646" s="502"/>
      <c r="G646" s="502"/>
    </row>
    <row r="647" s="261" customFormat="1" ht="15" spans="1:8">
      <c r="A647" s="497"/>
      <c r="B647" s="503" t="s">
        <v>5</v>
      </c>
      <c r="C647" s="494" t="s">
        <v>6</v>
      </c>
      <c r="D647" s="494" t="s">
        <v>1821</v>
      </c>
      <c r="E647" s="317" t="s">
        <v>1822</v>
      </c>
      <c r="F647" s="494" t="s">
        <v>1823</v>
      </c>
      <c r="G647" s="494" t="s">
        <v>483</v>
      </c>
      <c r="H647" s="260"/>
    </row>
    <row r="648" s="261" customFormat="1" ht="15" spans="1:7">
      <c r="A648" s="497"/>
      <c r="B648" s="504"/>
      <c r="C648" s="494"/>
      <c r="D648" s="494"/>
      <c r="E648" s="317" t="s">
        <v>1824</v>
      </c>
      <c r="F648" s="494" t="s">
        <v>10</v>
      </c>
      <c r="G648" s="494" t="s">
        <v>11</v>
      </c>
    </row>
    <row r="649" s="261" customFormat="1" ht="15" spans="1:7">
      <c r="A649" s="497"/>
      <c r="B649" s="367" t="s">
        <v>2088</v>
      </c>
      <c r="C649" s="367" t="s">
        <v>2089</v>
      </c>
      <c r="D649" s="499" t="s">
        <v>1720</v>
      </c>
      <c r="E649" s="326">
        <f>F649-5</f>
        <v>44441</v>
      </c>
      <c r="F649" s="462">
        <v>44446</v>
      </c>
      <c r="G649" s="462">
        <f>F649+3</f>
        <v>44449</v>
      </c>
    </row>
    <row r="650" s="261" customFormat="1" ht="15" spans="1:7">
      <c r="A650" s="497"/>
      <c r="B650" s="367" t="s">
        <v>2090</v>
      </c>
      <c r="C650" s="358" t="s">
        <v>2091</v>
      </c>
      <c r="D650" s="499"/>
      <c r="E650" s="326">
        <f>F650-5</f>
        <v>44448</v>
      </c>
      <c r="F650" s="462">
        <f>F649+7</f>
        <v>44453</v>
      </c>
      <c r="G650" s="462">
        <f>F650+3</f>
        <v>44456</v>
      </c>
    </row>
    <row r="651" s="261" customFormat="1" ht="15" spans="1:8">
      <c r="A651" s="497"/>
      <c r="B651" s="358" t="s">
        <v>2092</v>
      </c>
      <c r="C651" s="367" t="s">
        <v>2093</v>
      </c>
      <c r="D651" s="499"/>
      <c r="E651" s="326">
        <f>F651-5</f>
        <v>44455</v>
      </c>
      <c r="F651" s="462">
        <f>F650+7</f>
        <v>44460</v>
      </c>
      <c r="G651" s="462">
        <f>F651+3</f>
        <v>44463</v>
      </c>
      <c r="H651" s="263"/>
    </row>
    <row r="652" s="261" customFormat="1" ht="15" spans="1:8">
      <c r="A652" s="497"/>
      <c r="B652" s="367" t="s">
        <v>2088</v>
      </c>
      <c r="C652" s="367" t="s">
        <v>2094</v>
      </c>
      <c r="D652" s="499"/>
      <c r="E652" s="326">
        <f>F652-5</f>
        <v>44462</v>
      </c>
      <c r="F652" s="462">
        <f>F651+7</f>
        <v>44467</v>
      </c>
      <c r="G652" s="462">
        <f>F652+3</f>
        <v>44470</v>
      </c>
      <c r="H652" s="255"/>
    </row>
    <row r="653" s="261" customFormat="1" ht="15" customHeight="1" spans="1:9">
      <c r="A653" s="497"/>
      <c r="B653" s="358" t="s">
        <v>2090</v>
      </c>
      <c r="C653" s="367" t="s">
        <v>2095</v>
      </c>
      <c r="D653" s="499"/>
      <c r="E653" s="326">
        <f>F653-5</f>
        <v>44469</v>
      </c>
      <c r="F653" s="462">
        <f>F652+7</f>
        <v>44474</v>
      </c>
      <c r="G653" s="462">
        <f>F653+3</f>
        <v>44477</v>
      </c>
      <c r="H653" s="255"/>
      <c r="I653" s="498"/>
    </row>
    <row r="654" s="263" customFormat="1" ht="15" spans="1:8">
      <c r="A654" s="505" t="s">
        <v>279</v>
      </c>
      <c r="B654" s="505"/>
      <c r="C654" s="505"/>
      <c r="D654" s="505"/>
      <c r="E654" s="505"/>
      <c r="F654" s="505"/>
      <c r="G654" s="505"/>
      <c r="H654" s="255"/>
    </row>
    <row r="655" s="254" customFormat="1" customHeight="1" spans="1:7">
      <c r="A655" s="372" t="s">
        <v>384</v>
      </c>
      <c r="B655" s="372"/>
      <c r="C655" s="506"/>
      <c r="D655" s="507"/>
      <c r="E655" s="507"/>
      <c r="F655" s="508"/>
      <c r="G655" s="508"/>
    </row>
    <row r="656" s="255" customFormat="1" ht="15" spans="1:7">
      <c r="A656" s="348"/>
      <c r="B656" s="503" t="s">
        <v>5</v>
      </c>
      <c r="C656" s="311" t="s">
        <v>6</v>
      </c>
      <c r="D656" s="509" t="s">
        <v>1821</v>
      </c>
      <c r="E656" s="311" t="s">
        <v>1822</v>
      </c>
      <c r="F656" s="311" t="s">
        <v>1823</v>
      </c>
      <c r="G656" s="311" t="s">
        <v>385</v>
      </c>
    </row>
    <row r="657" s="255" customFormat="1" ht="15" spans="1:7">
      <c r="A657" s="348"/>
      <c r="B657" s="504"/>
      <c r="C657" s="353"/>
      <c r="D657" s="475"/>
      <c r="E657" s="353" t="s">
        <v>1824</v>
      </c>
      <c r="F657" s="353" t="s">
        <v>10</v>
      </c>
      <c r="G657" s="353" t="s">
        <v>11</v>
      </c>
    </row>
    <row r="658" s="255" customFormat="1" ht="15" spans="1:8">
      <c r="A658" s="348"/>
      <c r="B658" s="309" t="s">
        <v>2096</v>
      </c>
      <c r="C658" s="309" t="s">
        <v>326</v>
      </c>
      <c r="D658" s="499" t="s">
        <v>2097</v>
      </c>
      <c r="E658" s="326">
        <f>F658-5</f>
        <v>44438</v>
      </c>
      <c r="F658" s="331">
        <v>44443</v>
      </c>
      <c r="G658" s="331">
        <f>F658+11</f>
        <v>44454</v>
      </c>
      <c r="H658" s="255" t="s">
        <v>209</v>
      </c>
    </row>
    <row r="659" s="255" customFormat="1" ht="15" spans="1:8">
      <c r="A659" s="348"/>
      <c r="B659" s="309" t="s">
        <v>2098</v>
      </c>
      <c r="C659" s="309" t="s">
        <v>326</v>
      </c>
      <c r="D659" s="499"/>
      <c r="E659" s="326">
        <f>F659-5</f>
        <v>44445</v>
      </c>
      <c r="F659" s="331">
        <f>F658+7</f>
        <v>44450</v>
      </c>
      <c r="G659" s="331">
        <f>F659+11</f>
        <v>44461</v>
      </c>
      <c r="H659" s="253"/>
    </row>
    <row r="660" s="255" customFormat="1" ht="15" spans="1:8">
      <c r="A660" s="348"/>
      <c r="B660" s="309" t="s">
        <v>935</v>
      </c>
      <c r="C660" s="309" t="s">
        <v>328</v>
      </c>
      <c r="D660" s="499"/>
      <c r="E660" s="326">
        <f>F660-5</f>
        <v>44452</v>
      </c>
      <c r="F660" s="331">
        <f>F659+7</f>
        <v>44457</v>
      </c>
      <c r="G660" s="331">
        <f>F660+11</f>
        <v>44468</v>
      </c>
      <c r="H660" s="253"/>
    </row>
    <row r="661" s="255" customFormat="1" ht="15" spans="1:8">
      <c r="A661" s="348"/>
      <c r="B661" s="309" t="s">
        <v>2099</v>
      </c>
      <c r="C661" s="309" t="s">
        <v>404</v>
      </c>
      <c r="D661" s="499"/>
      <c r="E661" s="326">
        <f>F661-5</f>
        <v>44459</v>
      </c>
      <c r="F661" s="331">
        <f>F660+7</f>
        <v>44464</v>
      </c>
      <c r="G661" s="331">
        <f>F661+11</f>
        <v>44475</v>
      </c>
      <c r="H661" s="253"/>
    </row>
    <row r="662" s="255" customFormat="1" ht="15" spans="1:8">
      <c r="A662" s="348"/>
      <c r="B662" s="309"/>
      <c r="C662" s="309"/>
      <c r="D662" s="499"/>
      <c r="E662" s="326">
        <f>F662-5</f>
        <v>44466</v>
      </c>
      <c r="F662" s="331">
        <f>F661+7</f>
        <v>44471</v>
      </c>
      <c r="G662" s="331">
        <f>F662+11</f>
        <v>44482</v>
      </c>
      <c r="H662" s="253"/>
    </row>
    <row r="663" s="259" customFormat="1" ht="15" spans="1:7">
      <c r="A663" s="346" t="s">
        <v>503</v>
      </c>
      <c r="B663" s="346"/>
      <c r="C663" s="450"/>
      <c r="D663" s="451" t="s">
        <v>209</v>
      </c>
      <c r="E663" s="451"/>
      <c r="F663" s="452"/>
      <c r="G663" s="452"/>
    </row>
    <row r="664" s="253" customFormat="1" ht="15" spans="1:7">
      <c r="A664" s="348"/>
      <c r="B664" s="349" t="s">
        <v>5</v>
      </c>
      <c r="C664" s="311" t="s">
        <v>6</v>
      </c>
      <c r="D664" s="311" t="s">
        <v>1821</v>
      </c>
      <c r="E664" s="311" t="s">
        <v>1822</v>
      </c>
      <c r="F664" s="311" t="s">
        <v>1823</v>
      </c>
      <c r="G664" s="311" t="s">
        <v>503</v>
      </c>
    </row>
    <row r="665" s="253" customFormat="1" ht="15" spans="1:7">
      <c r="A665" s="348"/>
      <c r="B665" s="349"/>
      <c r="C665" s="353"/>
      <c r="D665" s="311"/>
      <c r="E665" s="311" t="s">
        <v>1824</v>
      </c>
      <c r="F665" s="311" t="s">
        <v>10</v>
      </c>
      <c r="G665" s="311" t="s">
        <v>11</v>
      </c>
    </row>
    <row r="666" s="253" customFormat="1" customHeight="1" spans="1:7">
      <c r="A666" s="348"/>
      <c r="B666" s="318" t="s">
        <v>1364</v>
      </c>
      <c r="C666" s="510" t="s">
        <v>16</v>
      </c>
      <c r="D666" s="355" t="s">
        <v>1641</v>
      </c>
      <c r="E666" s="326">
        <f>F666-5</f>
        <v>44435</v>
      </c>
      <c r="F666" s="314">
        <v>44440</v>
      </c>
      <c r="G666" s="314">
        <f>F666+12</f>
        <v>44452</v>
      </c>
    </row>
    <row r="667" s="253" customFormat="1" ht="15" spans="1:8">
      <c r="A667" s="348"/>
      <c r="B667" s="318" t="s">
        <v>550</v>
      </c>
      <c r="C667" s="309" t="s">
        <v>551</v>
      </c>
      <c r="D667" s="357"/>
      <c r="E667" s="326">
        <f>F667-5</f>
        <v>44442</v>
      </c>
      <c r="F667" s="314">
        <f>F666+7</f>
        <v>44447</v>
      </c>
      <c r="G667" s="314">
        <f>F667+12</f>
        <v>44459</v>
      </c>
      <c r="H667" s="255"/>
    </row>
    <row r="668" s="253" customFormat="1" ht="15" spans="1:8">
      <c r="A668" s="348"/>
      <c r="B668" s="318" t="s">
        <v>893</v>
      </c>
      <c r="C668" s="309" t="s">
        <v>99</v>
      </c>
      <c r="D668" s="357"/>
      <c r="E668" s="326">
        <f>F668-5</f>
        <v>44449</v>
      </c>
      <c r="F668" s="314">
        <f>F667+7</f>
        <v>44454</v>
      </c>
      <c r="G668" s="314">
        <f>F668+12</f>
        <v>44466</v>
      </c>
      <c r="H668" s="255"/>
    </row>
    <row r="669" s="253" customFormat="1" ht="15" spans="1:8">
      <c r="A669" s="348"/>
      <c r="B669" s="318" t="s">
        <v>553</v>
      </c>
      <c r="C669" s="309" t="s">
        <v>85</v>
      </c>
      <c r="D669" s="357"/>
      <c r="E669" s="326">
        <f>F669-5</f>
        <v>44456</v>
      </c>
      <c r="F669" s="314">
        <f>F668+7</f>
        <v>44461</v>
      </c>
      <c r="G669" s="314">
        <f>F669+12</f>
        <v>44473</v>
      </c>
      <c r="H669" s="255"/>
    </row>
    <row r="670" s="253" customFormat="1" ht="15" customHeight="1" spans="1:8">
      <c r="A670" s="348"/>
      <c r="B670" s="318" t="s">
        <v>554</v>
      </c>
      <c r="C670" s="309" t="s">
        <v>555</v>
      </c>
      <c r="D670" s="360"/>
      <c r="E670" s="326">
        <f>F670-5</f>
        <v>44463</v>
      </c>
      <c r="F670" s="314">
        <f>F669+7</f>
        <v>44468</v>
      </c>
      <c r="G670" s="314">
        <f>F670+12</f>
        <v>44480</v>
      </c>
      <c r="H670" s="255"/>
    </row>
    <row r="671" s="253" customFormat="1" ht="15" hidden="1" customHeight="1" spans="1:8">
      <c r="A671" s="348"/>
      <c r="B671" s="430"/>
      <c r="C671" s="511"/>
      <c r="D671" s="512"/>
      <c r="E671" s="363"/>
      <c r="F671" s="364"/>
      <c r="G671" s="364"/>
      <c r="H671" s="255"/>
    </row>
    <row r="672" s="253" customFormat="1" ht="15" hidden="1" spans="1:7">
      <c r="A672" s="348"/>
      <c r="B672" s="385" t="s">
        <v>5</v>
      </c>
      <c r="C672" s="311" t="s">
        <v>6</v>
      </c>
      <c r="D672" s="311" t="s">
        <v>1821</v>
      </c>
      <c r="E672" s="311" t="s">
        <v>1822</v>
      </c>
      <c r="F672" s="311" t="s">
        <v>1823</v>
      </c>
      <c r="G672" s="311" t="s">
        <v>503</v>
      </c>
    </row>
    <row r="673" s="253" customFormat="1" ht="15" hidden="1" spans="1:7">
      <c r="A673" s="348"/>
      <c r="B673" s="385"/>
      <c r="C673" s="353"/>
      <c r="D673" s="311"/>
      <c r="E673" s="311" t="s">
        <v>1824</v>
      </c>
      <c r="F673" s="311" t="s">
        <v>10</v>
      </c>
      <c r="G673" s="311" t="s">
        <v>11</v>
      </c>
    </row>
    <row r="674" s="253" customFormat="1" hidden="1" customHeight="1" spans="1:7">
      <c r="A674" s="348"/>
      <c r="B674" s="309"/>
      <c r="C674" s="309"/>
      <c r="D674" s="355" t="s">
        <v>2100</v>
      </c>
      <c r="E674" s="326">
        <f>F674-5</f>
        <v>44008</v>
      </c>
      <c r="F674" s="314">
        <v>44013</v>
      </c>
      <c r="G674" s="314">
        <f>F674+10</f>
        <v>44023</v>
      </c>
    </row>
    <row r="675" s="253" customFormat="1" ht="15" hidden="1" spans="1:8">
      <c r="A675" s="348"/>
      <c r="B675" s="309"/>
      <c r="C675" s="309"/>
      <c r="D675" s="357"/>
      <c r="E675" s="326">
        <f>F675-5</f>
        <v>44015</v>
      </c>
      <c r="F675" s="314">
        <f>F674+7</f>
        <v>44020</v>
      </c>
      <c r="G675" s="314">
        <f>F675+10</f>
        <v>44030</v>
      </c>
      <c r="H675" s="255"/>
    </row>
    <row r="676" s="253" customFormat="1" ht="15" hidden="1" spans="1:8">
      <c r="A676" s="348"/>
      <c r="B676" s="309"/>
      <c r="C676" s="309"/>
      <c r="D676" s="357"/>
      <c r="E676" s="326">
        <f>F676-5</f>
        <v>44022</v>
      </c>
      <c r="F676" s="314">
        <f>F675+7</f>
        <v>44027</v>
      </c>
      <c r="G676" s="314">
        <f>F676+10</f>
        <v>44037</v>
      </c>
      <c r="H676" s="255"/>
    </row>
    <row r="677" s="253" customFormat="1" ht="15" hidden="1" spans="1:8">
      <c r="A677" s="348"/>
      <c r="B677" s="309"/>
      <c r="C677" s="309"/>
      <c r="D677" s="357"/>
      <c r="E677" s="326">
        <f>F677-5</f>
        <v>44029</v>
      </c>
      <c r="F677" s="314">
        <f>F676+7</f>
        <v>44034</v>
      </c>
      <c r="G677" s="314">
        <f>F677+10</f>
        <v>44044</v>
      </c>
      <c r="H677" s="255"/>
    </row>
    <row r="678" s="253" customFormat="1" ht="15" hidden="1" customHeight="1" spans="1:8">
      <c r="A678" s="348"/>
      <c r="B678" s="309"/>
      <c r="C678" s="309"/>
      <c r="D678" s="360"/>
      <c r="E678" s="326">
        <f>F678-5</f>
        <v>44036</v>
      </c>
      <c r="F678" s="314">
        <f>F677+7</f>
        <v>44041</v>
      </c>
      <c r="G678" s="314">
        <f>F678+10</f>
        <v>44051</v>
      </c>
      <c r="H678" s="255"/>
    </row>
    <row r="679" s="253" customFormat="1" ht="15" hidden="1" spans="1:7">
      <c r="A679" s="348"/>
      <c r="B679" s="385" t="s">
        <v>5</v>
      </c>
      <c r="C679" s="311" t="s">
        <v>6</v>
      </c>
      <c r="D679" s="311" t="s">
        <v>1821</v>
      </c>
      <c r="E679" s="311" t="s">
        <v>1822</v>
      </c>
      <c r="F679" s="311" t="s">
        <v>1823</v>
      </c>
      <c r="G679" s="311" t="s">
        <v>503</v>
      </c>
    </row>
    <row r="680" s="253" customFormat="1" ht="15" hidden="1" spans="1:7">
      <c r="A680" s="348"/>
      <c r="B680" s="385"/>
      <c r="C680" s="353"/>
      <c r="D680" s="311"/>
      <c r="E680" s="311" t="s">
        <v>1824</v>
      </c>
      <c r="F680" s="311" t="s">
        <v>10</v>
      </c>
      <c r="G680" s="311" t="s">
        <v>11</v>
      </c>
    </row>
    <row r="681" s="253" customFormat="1" hidden="1" customHeight="1" spans="1:7">
      <c r="A681" s="348"/>
      <c r="B681" s="318" t="s">
        <v>1853</v>
      </c>
      <c r="C681" s="510" t="s">
        <v>2049</v>
      </c>
      <c r="D681" s="355" t="s">
        <v>2101</v>
      </c>
      <c r="E681" s="326">
        <f>F681-5</f>
        <v>43829</v>
      </c>
      <c r="F681" s="314">
        <v>43834</v>
      </c>
      <c r="G681" s="314">
        <f>F681+10</f>
        <v>43844</v>
      </c>
    </row>
    <row r="682" s="253" customFormat="1" ht="15" hidden="1" spans="1:8">
      <c r="A682" s="348"/>
      <c r="B682" s="318" t="s">
        <v>91</v>
      </c>
      <c r="C682" s="309" t="s">
        <v>2049</v>
      </c>
      <c r="D682" s="357"/>
      <c r="E682" s="326">
        <f>F682-5</f>
        <v>43836</v>
      </c>
      <c r="F682" s="314">
        <f>F681+7</f>
        <v>43841</v>
      </c>
      <c r="G682" s="314">
        <f>F682+10</f>
        <v>43851</v>
      </c>
      <c r="H682" s="255"/>
    </row>
    <row r="683" s="253" customFormat="1" ht="15" hidden="1" spans="1:8">
      <c r="A683" s="348"/>
      <c r="B683" s="311" t="s">
        <v>89</v>
      </c>
      <c r="C683" s="311" t="s">
        <v>1854</v>
      </c>
      <c r="D683" s="357"/>
      <c r="E683" s="326">
        <f>F683-5</f>
        <v>43843</v>
      </c>
      <c r="F683" s="314">
        <f>F682+7</f>
        <v>43848</v>
      </c>
      <c r="G683" s="314">
        <f>F683+10</f>
        <v>43858</v>
      </c>
      <c r="H683" s="255"/>
    </row>
    <row r="684" s="253" customFormat="1" ht="15" hidden="1" spans="1:8">
      <c r="A684" s="348"/>
      <c r="B684" s="318" t="s">
        <v>87</v>
      </c>
      <c r="C684" s="309" t="s">
        <v>1274</v>
      </c>
      <c r="D684" s="357"/>
      <c r="E684" s="326">
        <f>F684-5</f>
        <v>43850</v>
      </c>
      <c r="F684" s="314">
        <f>F683+7</f>
        <v>43855</v>
      </c>
      <c r="G684" s="314">
        <f>F684+10</f>
        <v>43865</v>
      </c>
      <c r="H684" s="255"/>
    </row>
    <row r="685" s="253" customFormat="1" ht="15" hidden="1" customHeight="1" spans="1:8">
      <c r="A685" s="348"/>
      <c r="B685" s="318" t="s">
        <v>99</v>
      </c>
      <c r="C685" s="309" t="s">
        <v>99</v>
      </c>
      <c r="D685" s="360"/>
      <c r="E685" s="326">
        <f>F685-5</f>
        <v>43857</v>
      </c>
      <c r="F685" s="314">
        <f>F684+7</f>
        <v>43862</v>
      </c>
      <c r="G685" s="314">
        <f>F685+10</f>
        <v>43872</v>
      </c>
      <c r="H685" s="255"/>
    </row>
    <row r="686" s="253" customFormat="1" ht="15" spans="1:7">
      <c r="A686" s="348"/>
      <c r="B686" s="349" t="s">
        <v>5</v>
      </c>
      <c r="C686" s="311" t="s">
        <v>6</v>
      </c>
      <c r="D686" s="311" t="s">
        <v>1821</v>
      </c>
      <c r="E686" s="311" t="s">
        <v>1822</v>
      </c>
      <c r="F686" s="311" t="s">
        <v>1823</v>
      </c>
      <c r="G686" s="311" t="s">
        <v>503</v>
      </c>
    </row>
    <row r="687" s="253" customFormat="1" ht="15" spans="1:7">
      <c r="A687" s="348"/>
      <c r="B687" s="398"/>
      <c r="C687" s="353"/>
      <c r="D687" s="311"/>
      <c r="E687" s="311" t="s">
        <v>1824</v>
      </c>
      <c r="F687" s="311" t="s">
        <v>10</v>
      </c>
      <c r="G687" s="311" t="s">
        <v>11</v>
      </c>
    </row>
    <row r="688" s="253" customFormat="1" customHeight="1" spans="1:7">
      <c r="A688" s="348"/>
      <c r="B688" s="309" t="s">
        <v>2102</v>
      </c>
      <c r="C688" s="309" t="s">
        <v>2103</v>
      </c>
      <c r="D688" s="355" t="s">
        <v>2104</v>
      </c>
      <c r="E688" s="326">
        <f>F688-5</f>
        <v>44439</v>
      </c>
      <c r="F688" s="314">
        <v>44444</v>
      </c>
      <c r="G688" s="314">
        <f>F688+10</f>
        <v>44454</v>
      </c>
    </row>
    <row r="689" s="253" customFormat="1" ht="15" spans="1:8">
      <c r="A689" s="348"/>
      <c r="B689" s="318" t="s">
        <v>2105</v>
      </c>
      <c r="C689" s="318" t="s">
        <v>2106</v>
      </c>
      <c r="D689" s="357"/>
      <c r="E689" s="326">
        <f>F689-5</f>
        <v>44446</v>
      </c>
      <c r="F689" s="314">
        <f>F688+7</f>
        <v>44451</v>
      </c>
      <c r="G689" s="314">
        <f>F689+10</f>
        <v>44461</v>
      </c>
      <c r="H689" s="255"/>
    </row>
    <row r="690" s="253" customFormat="1" ht="15" spans="1:8">
      <c r="A690" s="348"/>
      <c r="B690" s="309" t="s">
        <v>2107</v>
      </c>
      <c r="C690" s="309" t="s">
        <v>2103</v>
      </c>
      <c r="D690" s="357"/>
      <c r="E690" s="326">
        <f>F690-5</f>
        <v>44453</v>
      </c>
      <c r="F690" s="314">
        <f>F689+7</f>
        <v>44458</v>
      </c>
      <c r="G690" s="314">
        <f>F690+10</f>
        <v>44468</v>
      </c>
      <c r="H690" s="255"/>
    </row>
    <row r="691" s="253" customFormat="1" ht="15" spans="1:8">
      <c r="A691" s="348"/>
      <c r="B691" s="309" t="s">
        <v>2108</v>
      </c>
      <c r="C691" s="309" t="s">
        <v>2109</v>
      </c>
      <c r="D691" s="357"/>
      <c r="E691" s="326">
        <f>F691-5</f>
        <v>44460</v>
      </c>
      <c r="F691" s="314">
        <f>F690+7</f>
        <v>44465</v>
      </c>
      <c r="G691" s="314">
        <f>F691+10</f>
        <v>44475</v>
      </c>
      <c r="H691" s="255"/>
    </row>
    <row r="692" s="253" customFormat="1" ht="15" customHeight="1" spans="1:8">
      <c r="A692" s="348"/>
      <c r="B692" s="309" t="s">
        <v>2110</v>
      </c>
      <c r="C692" s="309" t="s">
        <v>2111</v>
      </c>
      <c r="D692" s="360"/>
      <c r="E692" s="326">
        <f>F692-5</f>
        <v>44467</v>
      </c>
      <c r="F692" s="314">
        <f>F691+7</f>
        <v>44472</v>
      </c>
      <c r="G692" s="314">
        <f>F692+10</f>
        <v>44482</v>
      </c>
      <c r="H692" s="255"/>
    </row>
    <row r="693" s="256" customFormat="1" ht="15" spans="1:7">
      <c r="A693" s="346" t="s">
        <v>2112</v>
      </c>
      <c r="B693" s="346"/>
      <c r="C693" s="450"/>
      <c r="D693" s="451"/>
      <c r="E693" s="451"/>
      <c r="F693" s="452"/>
      <c r="G693" s="452"/>
    </row>
    <row r="694" s="255" customFormat="1" ht="15" spans="1:7">
      <c r="A694" s="348"/>
      <c r="B694" s="513" t="s">
        <v>5</v>
      </c>
      <c r="C694" s="311" t="s">
        <v>6</v>
      </c>
      <c r="D694" s="509" t="s">
        <v>1821</v>
      </c>
      <c r="E694" s="311" t="s">
        <v>1822</v>
      </c>
      <c r="F694" s="418" t="s">
        <v>1823</v>
      </c>
      <c r="G694" s="514" t="s">
        <v>140</v>
      </c>
    </row>
    <row r="695" s="255" customFormat="1" ht="15" spans="1:7">
      <c r="A695" s="348"/>
      <c r="B695" s="515"/>
      <c r="C695" s="353"/>
      <c r="D695" s="475"/>
      <c r="E695" s="311" t="s">
        <v>1824</v>
      </c>
      <c r="F695" s="475" t="s">
        <v>10</v>
      </c>
      <c r="G695" s="446" t="s">
        <v>11</v>
      </c>
    </row>
    <row r="696" s="255" customFormat="1" ht="15" spans="1:7">
      <c r="A696" s="348"/>
      <c r="B696" s="318" t="s">
        <v>893</v>
      </c>
      <c r="C696" s="309" t="s">
        <v>99</v>
      </c>
      <c r="D696" s="367" t="s">
        <v>2113</v>
      </c>
      <c r="E696" s="516">
        <f>F696-5</f>
        <v>44435</v>
      </c>
      <c r="F696" s="517">
        <v>44440</v>
      </c>
      <c r="G696" s="517">
        <f>F696+20</f>
        <v>44460</v>
      </c>
    </row>
    <row r="697" s="255" customFormat="1" ht="15" spans="1:7">
      <c r="A697" s="348"/>
      <c r="B697" s="318" t="s">
        <v>2114</v>
      </c>
      <c r="C697" s="518" t="s">
        <v>2115</v>
      </c>
      <c r="D697" s="367"/>
      <c r="E697" s="516">
        <f>F697-5</f>
        <v>44442</v>
      </c>
      <c r="F697" s="517">
        <f>F696+7</f>
        <v>44447</v>
      </c>
      <c r="G697" s="517">
        <f>F697+20</f>
        <v>44467</v>
      </c>
    </row>
    <row r="698" s="255" customFormat="1" ht="15" spans="1:7">
      <c r="A698" s="348"/>
      <c r="B698" s="318" t="s">
        <v>893</v>
      </c>
      <c r="C698" s="309" t="s">
        <v>99</v>
      </c>
      <c r="D698" s="367"/>
      <c r="E698" s="516">
        <f>F698-5</f>
        <v>44449</v>
      </c>
      <c r="F698" s="517">
        <f>F697+7</f>
        <v>44454</v>
      </c>
      <c r="G698" s="517">
        <f>F698+20</f>
        <v>44474</v>
      </c>
    </row>
    <row r="699" s="255" customFormat="1" ht="15" spans="1:7">
      <c r="A699" s="348"/>
      <c r="B699" s="318" t="s">
        <v>2116</v>
      </c>
      <c r="C699" s="510" t="s">
        <v>85</v>
      </c>
      <c r="D699" s="367"/>
      <c r="E699" s="516">
        <f>F699-5</f>
        <v>44456</v>
      </c>
      <c r="F699" s="517">
        <f>F698+7</f>
        <v>44461</v>
      </c>
      <c r="G699" s="517">
        <f>F699+20</f>
        <v>44481</v>
      </c>
    </row>
    <row r="700" s="255" customFormat="1" ht="15" spans="1:7">
      <c r="A700" s="348"/>
      <c r="B700" s="318" t="s">
        <v>893</v>
      </c>
      <c r="C700" s="309" t="s">
        <v>99</v>
      </c>
      <c r="D700" s="367"/>
      <c r="E700" s="516">
        <f>F700-5</f>
        <v>44463</v>
      </c>
      <c r="F700" s="517">
        <f>F699+7</f>
        <v>44468</v>
      </c>
      <c r="G700" s="517">
        <f>F700+20</f>
        <v>44488</v>
      </c>
    </row>
    <row r="701" s="255" customFormat="1" ht="15" spans="1:7">
      <c r="A701" s="348"/>
      <c r="B701" s="513" t="s">
        <v>5</v>
      </c>
      <c r="C701" s="311" t="s">
        <v>6</v>
      </c>
      <c r="D701" s="509" t="s">
        <v>1821</v>
      </c>
      <c r="E701" s="311" t="s">
        <v>1822</v>
      </c>
      <c r="F701" s="418" t="s">
        <v>1823</v>
      </c>
      <c r="G701" s="514" t="s">
        <v>140</v>
      </c>
    </row>
    <row r="702" s="255" customFormat="1" ht="15" spans="1:7">
      <c r="A702" s="348"/>
      <c r="B702" s="515"/>
      <c r="C702" s="353"/>
      <c r="D702" s="475"/>
      <c r="E702" s="311" t="s">
        <v>1824</v>
      </c>
      <c r="F702" s="475" t="s">
        <v>10</v>
      </c>
      <c r="G702" s="446" t="s">
        <v>11</v>
      </c>
    </row>
    <row r="703" s="255" customFormat="1" ht="15" spans="1:7">
      <c r="A703" s="348"/>
      <c r="B703" s="519" t="s">
        <v>893</v>
      </c>
      <c r="C703" s="510" t="s">
        <v>99</v>
      </c>
      <c r="D703" s="367" t="s">
        <v>1641</v>
      </c>
      <c r="E703" s="516">
        <f>F703-4</f>
        <v>44440</v>
      </c>
      <c r="F703" s="517">
        <v>44444</v>
      </c>
      <c r="G703" s="517">
        <f>F703+22</f>
        <v>44466</v>
      </c>
    </row>
    <row r="704" s="255" customFormat="1" ht="15" spans="1:7">
      <c r="A704" s="348"/>
      <c r="B704" s="519" t="s">
        <v>893</v>
      </c>
      <c r="C704" s="510" t="s">
        <v>99</v>
      </c>
      <c r="D704" s="367"/>
      <c r="E704" s="516">
        <f>F704-4</f>
        <v>44447</v>
      </c>
      <c r="F704" s="517">
        <f>F703+7</f>
        <v>44451</v>
      </c>
      <c r="G704" s="517">
        <f>F704+22</f>
        <v>44473</v>
      </c>
    </row>
    <row r="705" s="255" customFormat="1" ht="15" spans="1:7">
      <c r="A705" s="348"/>
      <c r="B705" s="519" t="s">
        <v>893</v>
      </c>
      <c r="C705" s="510" t="s">
        <v>99</v>
      </c>
      <c r="D705" s="367"/>
      <c r="E705" s="516">
        <f>F705-4</f>
        <v>44454</v>
      </c>
      <c r="F705" s="517">
        <f>F704+7</f>
        <v>44458</v>
      </c>
      <c r="G705" s="517">
        <f>F705+22</f>
        <v>44480</v>
      </c>
    </row>
    <row r="706" s="255" customFormat="1" ht="15" spans="1:7">
      <c r="A706" s="348"/>
      <c r="B706" s="519" t="s">
        <v>893</v>
      </c>
      <c r="C706" s="510" t="s">
        <v>99</v>
      </c>
      <c r="D706" s="367"/>
      <c r="E706" s="516">
        <f>F706-4</f>
        <v>44461</v>
      </c>
      <c r="F706" s="517">
        <f>F705+7</f>
        <v>44465</v>
      </c>
      <c r="G706" s="517">
        <f>F706+22</f>
        <v>44487</v>
      </c>
    </row>
    <row r="707" s="255" customFormat="1" ht="15" spans="1:7">
      <c r="A707" s="348"/>
      <c r="B707" s="519" t="s">
        <v>1370</v>
      </c>
      <c r="C707" s="510" t="s">
        <v>1371</v>
      </c>
      <c r="D707" s="367"/>
      <c r="E707" s="516">
        <f>F707-4</f>
        <v>44468</v>
      </c>
      <c r="F707" s="517">
        <f>F706+7</f>
        <v>44472</v>
      </c>
      <c r="G707" s="517">
        <f>F707+22</f>
        <v>44494</v>
      </c>
    </row>
    <row r="708" s="259" customFormat="1" customHeight="1" spans="1:3">
      <c r="A708" s="520" t="s">
        <v>2117</v>
      </c>
      <c r="B708" s="520"/>
      <c r="C708" s="521"/>
    </row>
    <row r="709" s="253" customFormat="1" ht="15" hidden="1" spans="1:7">
      <c r="A709" s="522"/>
      <c r="B709" s="523" t="s">
        <v>5</v>
      </c>
      <c r="C709" s="317" t="s">
        <v>6</v>
      </c>
      <c r="D709" s="524" t="s">
        <v>1821</v>
      </c>
      <c r="E709" s="525" t="s">
        <v>1822</v>
      </c>
      <c r="F709" s="525" t="s">
        <v>1823</v>
      </c>
      <c r="G709" s="525" t="s">
        <v>2117</v>
      </c>
    </row>
    <row r="710" s="253" customFormat="1" ht="15" hidden="1" spans="1:7">
      <c r="A710" s="522"/>
      <c r="B710" s="526"/>
      <c r="C710" s="317"/>
      <c r="D710" s="527"/>
      <c r="E710" s="528" t="s">
        <v>1824</v>
      </c>
      <c r="F710" s="528" t="s">
        <v>10</v>
      </c>
      <c r="G710" s="528" t="s">
        <v>11</v>
      </c>
    </row>
    <row r="711" s="253" customFormat="1" ht="15" hidden="1" spans="1:7">
      <c r="A711" s="522"/>
      <c r="B711" s="318" t="s">
        <v>2118</v>
      </c>
      <c r="C711" s="309" t="s">
        <v>2119</v>
      </c>
      <c r="D711" s="529" t="s">
        <v>1641</v>
      </c>
      <c r="E711" s="439">
        <f>F711-5</f>
        <v>44014</v>
      </c>
      <c r="F711" s="530">
        <v>44019</v>
      </c>
      <c r="G711" s="530">
        <f>F711+9</f>
        <v>44028</v>
      </c>
    </row>
    <row r="712" s="253" customFormat="1" ht="15" hidden="1" spans="1:8">
      <c r="A712" s="522"/>
      <c r="B712" s="318" t="s">
        <v>2120</v>
      </c>
      <c r="C712" s="531" t="s">
        <v>2121</v>
      </c>
      <c r="D712" s="532"/>
      <c r="E712" s="439">
        <f>F712-5</f>
        <v>44021</v>
      </c>
      <c r="F712" s="530">
        <f>F711+7</f>
        <v>44026</v>
      </c>
      <c r="G712" s="530">
        <f>F712+8</f>
        <v>44034</v>
      </c>
      <c r="H712" s="340"/>
    </row>
    <row r="713" s="253" customFormat="1" ht="15" hidden="1" spans="1:7">
      <c r="A713" s="522"/>
      <c r="B713" s="318" t="s">
        <v>2122</v>
      </c>
      <c r="C713" s="531" t="s">
        <v>2123</v>
      </c>
      <c r="D713" s="532"/>
      <c r="E713" s="439">
        <f>F713-5</f>
        <v>44028</v>
      </c>
      <c r="F713" s="530">
        <f>F712+7</f>
        <v>44033</v>
      </c>
      <c r="G713" s="530">
        <f>F713+8</f>
        <v>44041</v>
      </c>
    </row>
    <row r="714" s="253" customFormat="1" ht="15" hidden="1" spans="1:7">
      <c r="A714" s="522"/>
      <c r="B714" s="318" t="s">
        <v>2118</v>
      </c>
      <c r="C714" s="531" t="s">
        <v>2124</v>
      </c>
      <c r="D714" s="357"/>
      <c r="E714" s="439">
        <f>F714-5</f>
        <v>44035</v>
      </c>
      <c r="F714" s="530">
        <f>F713+7</f>
        <v>44040</v>
      </c>
      <c r="G714" s="530">
        <f>F714+8</f>
        <v>44048</v>
      </c>
    </row>
    <row r="715" s="253" customFormat="1" ht="15" hidden="1" spans="1:7">
      <c r="A715" s="522"/>
      <c r="B715" s="318" t="s">
        <v>2120</v>
      </c>
      <c r="C715" s="531" t="s">
        <v>2125</v>
      </c>
      <c r="D715" s="360"/>
      <c r="E715" s="439">
        <f>F715-5</f>
        <v>44042</v>
      </c>
      <c r="F715" s="530">
        <f>F714+7</f>
        <v>44047</v>
      </c>
      <c r="G715" s="530">
        <f>F715+8</f>
        <v>44055</v>
      </c>
    </row>
    <row r="716" s="253" customFormat="1" ht="15" spans="1:7">
      <c r="A716" s="522"/>
      <c r="B716" s="513" t="s">
        <v>5</v>
      </c>
      <c r="C716" s="317" t="s">
        <v>6</v>
      </c>
      <c r="D716" s="524" t="s">
        <v>1821</v>
      </c>
      <c r="E716" s="525" t="s">
        <v>1822</v>
      </c>
      <c r="F716" s="525" t="s">
        <v>1823</v>
      </c>
      <c r="G716" s="525" t="s">
        <v>2117</v>
      </c>
    </row>
    <row r="717" s="253" customFormat="1" ht="15" spans="1:7">
      <c r="A717" s="522"/>
      <c r="B717" s="515"/>
      <c r="C717" s="317"/>
      <c r="D717" s="527"/>
      <c r="E717" s="528" t="s">
        <v>1824</v>
      </c>
      <c r="F717" s="528" t="s">
        <v>10</v>
      </c>
      <c r="G717" s="528" t="s">
        <v>11</v>
      </c>
    </row>
    <row r="718" s="253" customFormat="1" ht="15" spans="1:7">
      <c r="A718" s="522"/>
      <c r="B718" s="318" t="s">
        <v>316</v>
      </c>
      <c r="C718" s="533" t="s">
        <v>317</v>
      </c>
      <c r="D718" s="499" t="s">
        <v>1509</v>
      </c>
      <c r="E718" s="439">
        <f>F718-5</f>
        <v>44438</v>
      </c>
      <c r="F718" s="530">
        <v>44443</v>
      </c>
      <c r="G718" s="530">
        <f>F718+9</f>
        <v>44452</v>
      </c>
    </row>
    <row r="719" s="253" customFormat="1" ht="15" spans="1:8">
      <c r="A719" s="522"/>
      <c r="B719" s="318" t="s">
        <v>318</v>
      </c>
      <c r="C719" s="534" t="s">
        <v>319</v>
      </c>
      <c r="D719" s="499"/>
      <c r="E719" s="439">
        <f>F719-5</f>
        <v>44445</v>
      </c>
      <c r="F719" s="530">
        <f>F718+7</f>
        <v>44450</v>
      </c>
      <c r="G719" s="530">
        <f>F719+8</f>
        <v>44458</v>
      </c>
      <c r="H719" s="340"/>
    </row>
    <row r="720" s="253" customFormat="1" ht="15" spans="1:7">
      <c r="A720" s="522"/>
      <c r="B720" s="318" t="s">
        <v>320</v>
      </c>
      <c r="C720" s="534" t="s">
        <v>321</v>
      </c>
      <c r="D720" s="499"/>
      <c r="E720" s="439">
        <f>F720-5</f>
        <v>44452</v>
      </c>
      <c r="F720" s="530">
        <f>F719+7</f>
        <v>44457</v>
      </c>
      <c r="G720" s="530">
        <f>F720+8</f>
        <v>44465</v>
      </c>
    </row>
    <row r="721" s="253" customFormat="1" ht="15" spans="1:7">
      <c r="A721" s="522"/>
      <c r="B721" s="318" t="s">
        <v>313</v>
      </c>
      <c r="C721" s="534" t="s">
        <v>864</v>
      </c>
      <c r="D721" s="499"/>
      <c r="E721" s="439">
        <f>F721-5</f>
        <v>44459</v>
      </c>
      <c r="F721" s="530">
        <f>F720+7</f>
        <v>44464</v>
      </c>
      <c r="G721" s="530">
        <f>F721+8</f>
        <v>44472</v>
      </c>
    </row>
    <row r="722" s="253" customFormat="1" ht="15" hidden="1" customHeight="1" spans="1:7">
      <c r="A722" s="522"/>
      <c r="B722" s="318"/>
      <c r="C722" s="534"/>
      <c r="D722" s="499"/>
      <c r="E722" s="439">
        <f>F722-5</f>
        <v>44466</v>
      </c>
      <c r="F722" s="530">
        <f>F721+7</f>
        <v>44471</v>
      </c>
      <c r="G722" s="530">
        <f>F722+8</f>
        <v>44479</v>
      </c>
    </row>
    <row r="723" s="253" customFormat="1" ht="15" hidden="1" customHeight="1" spans="1:7">
      <c r="A723" s="535"/>
      <c r="B723" s="536"/>
      <c r="C723" s="537"/>
      <c r="D723" s="499"/>
      <c r="E723" s="427"/>
      <c r="F723" s="538"/>
      <c r="G723" s="538"/>
    </row>
    <row r="724" s="253" customFormat="1" ht="15" hidden="1" customHeight="1" spans="1:7">
      <c r="A724" s="522"/>
      <c r="B724" s="523"/>
      <c r="C724" s="539"/>
      <c r="D724" s="499"/>
      <c r="E724" s="540" t="s">
        <v>1822</v>
      </c>
      <c r="F724" s="525" t="s">
        <v>1823</v>
      </c>
      <c r="G724" s="525" t="s">
        <v>2117</v>
      </c>
    </row>
    <row r="725" s="253" customFormat="1" ht="15" hidden="1" customHeight="1" spans="1:7">
      <c r="A725" s="522"/>
      <c r="B725" s="526"/>
      <c r="C725" s="539"/>
      <c r="D725" s="499"/>
      <c r="E725" s="524" t="s">
        <v>1824</v>
      </c>
      <c r="F725" s="528" t="s">
        <v>10</v>
      </c>
      <c r="G725" s="528" t="s">
        <v>11</v>
      </c>
    </row>
    <row r="726" s="253" customFormat="1" ht="15" hidden="1" customHeight="1" spans="1:7">
      <c r="A726" s="522"/>
      <c r="B726" s="309"/>
      <c r="C726" s="533"/>
      <c r="D726" s="499"/>
      <c r="E726" s="439">
        <f>F726-5</f>
        <v>43892</v>
      </c>
      <c r="F726" s="530">
        <v>43897</v>
      </c>
      <c r="G726" s="530">
        <f>F726+9</f>
        <v>43906</v>
      </c>
    </row>
    <row r="727" s="253" customFormat="1" hidden="1" customHeight="1" spans="1:8">
      <c r="A727" s="522"/>
      <c r="B727" s="309"/>
      <c r="C727" s="534"/>
      <c r="D727" s="499"/>
      <c r="E727" s="439">
        <f>F727-5</f>
        <v>43899</v>
      </c>
      <c r="F727" s="530">
        <f>F726+7</f>
        <v>43904</v>
      </c>
      <c r="G727" s="530">
        <f>F727+9</f>
        <v>43913</v>
      </c>
      <c r="H727" s="340"/>
    </row>
    <row r="728" s="253" customFormat="1" ht="15" hidden="1" customHeight="1" spans="1:7">
      <c r="A728" s="522"/>
      <c r="B728" s="309"/>
      <c r="C728" s="533"/>
      <c r="D728" s="499"/>
      <c r="E728" s="439">
        <f>F728-5</f>
        <v>43906</v>
      </c>
      <c r="F728" s="530">
        <f>F727+7</f>
        <v>43911</v>
      </c>
      <c r="G728" s="530">
        <f>F728+9</f>
        <v>43920</v>
      </c>
    </row>
    <row r="729" s="253" customFormat="1" ht="15" hidden="1" customHeight="1" spans="1:7">
      <c r="A729" s="522"/>
      <c r="B729" s="309"/>
      <c r="C729" s="533"/>
      <c r="D729" s="499"/>
      <c r="E729" s="439">
        <f>F729-5</f>
        <v>43913</v>
      </c>
      <c r="F729" s="530">
        <f>F728+7</f>
        <v>43918</v>
      </c>
      <c r="G729" s="530">
        <f>F729+9</f>
        <v>43927</v>
      </c>
    </row>
    <row r="730" s="253" customFormat="1" ht="15" hidden="1" customHeight="1" spans="1:7">
      <c r="A730" s="522"/>
      <c r="B730" s="309"/>
      <c r="C730" s="534"/>
      <c r="D730" s="499"/>
      <c r="E730" s="439">
        <f>F730-5</f>
        <v>43920</v>
      </c>
      <c r="F730" s="530">
        <f>F729+7</f>
        <v>43925</v>
      </c>
      <c r="G730" s="530">
        <f>F730+9</f>
        <v>43934</v>
      </c>
    </row>
    <row r="731" s="256" customFormat="1" ht="15" hidden="1" customHeight="1" spans="1:7">
      <c r="A731" s="541"/>
      <c r="B731" s="541"/>
      <c r="C731" s="542"/>
      <c r="D731" s="499"/>
      <c r="E731" s="404"/>
      <c r="F731" s="469"/>
      <c r="G731" s="469"/>
    </row>
    <row r="732" s="256" customFormat="1" ht="15" spans="1:7">
      <c r="A732" s="541"/>
      <c r="B732" s="318" t="s">
        <v>315</v>
      </c>
      <c r="C732" s="543" t="s">
        <v>603</v>
      </c>
      <c r="D732" s="499"/>
      <c r="E732" s="388">
        <f>F722-5</f>
        <v>44466</v>
      </c>
      <c r="F732" s="488">
        <f>F721+7</f>
        <v>44471</v>
      </c>
      <c r="G732" s="488">
        <f>F722+8</f>
        <v>44479</v>
      </c>
    </row>
    <row r="733" s="256" customFormat="1" ht="15" spans="1:7">
      <c r="A733" s="544" t="s">
        <v>997</v>
      </c>
      <c r="B733" s="544"/>
      <c r="C733" s="537"/>
      <c r="D733" s="375"/>
      <c r="E733" s="404"/>
      <c r="F733" s="469"/>
      <c r="G733" s="469"/>
    </row>
    <row r="734" s="264" customFormat="1" ht="15" spans="1:7">
      <c r="A734" s="545"/>
      <c r="B734" s="546" t="s">
        <v>5</v>
      </c>
      <c r="C734" s="547" t="s">
        <v>6</v>
      </c>
      <c r="D734" s="547" t="s">
        <v>1821</v>
      </c>
      <c r="E734" s="548" t="s">
        <v>1822</v>
      </c>
      <c r="F734" s="548" t="s">
        <v>1823</v>
      </c>
      <c r="G734" s="548" t="s">
        <v>997</v>
      </c>
    </row>
    <row r="735" s="255" customFormat="1" ht="15" spans="1:7">
      <c r="A735" s="253"/>
      <c r="B735" s="549"/>
      <c r="C735" s="550"/>
      <c r="D735" s="550"/>
      <c r="E735" s="528" t="s">
        <v>1824</v>
      </c>
      <c r="F735" s="528" t="s">
        <v>10</v>
      </c>
      <c r="G735" s="528" t="s">
        <v>11</v>
      </c>
    </row>
    <row r="736" s="255" customFormat="1" ht="15" spans="1:7">
      <c r="A736" s="253"/>
      <c r="B736" s="309" t="s">
        <v>2126</v>
      </c>
      <c r="C736" s="309" t="s">
        <v>2085</v>
      </c>
      <c r="D736" s="485" t="s">
        <v>1653</v>
      </c>
      <c r="E736" s="442">
        <f>F736-5</f>
        <v>44437</v>
      </c>
      <c r="F736" s="331">
        <v>44442</v>
      </c>
      <c r="G736" s="331">
        <f>F736+7</f>
        <v>44449</v>
      </c>
    </row>
    <row r="737" s="255" customFormat="1" ht="15" spans="1:7">
      <c r="A737" s="253"/>
      <c r="B737" s="309" t="s">
        <v>2087</v>
      </c>
      <c r="C737" s="309" t="s">
        <v>488</v>
      </c>
      <c r="D737" s="486"/>
      <c r="E737" s="442">
        <f>F737-5</f>
        <v>44444</v>
      </c>
      <c r="F737" s="331">
        <f>F736+7</f>
        <v>44449</v>
      </c>
      <c r="G737" s="331">
        <f>F737+7</f>
        <v>44456</v>
      </c>
    </row>
    <row r="738" s="255" customFormat="1" ht="15" spans="1:7">
      <c r="A738" s="253"/>
      <c r="B738" s="309" t="s">
        <v>2126</v>
      </c>
      <c r="C738" s="309" t="s">
        <v>488</v>
      </c>
      <c r="D738" s="486"/>
      <c r="E738" s="442">
        <f>F738-5</f>
        <v>44451</v>
      </c>
      <c r="F738" s="331">
        <f>F737+7</f>
        <v>44456</v>
      </c>
      <c r="G738" s="331">
        <f>F738+7</f>
        <v>44463</v>
      </c>
    </row>
    <row r="739" s="255" customFormat="1" ht="15" spans="1:7">
      <c r="A739" s="253"/>
      <c r="B739" s="309" t="s">
        <v>2087</v>
      </c>
      <c r="C739" s="309" t="s">
        <v>490</v>
      </c>
      <c r="D739" s="486"/>
      <c r="E739" s="442">
        <f>F739-5</f>
        <v>44458</v>
      </c>
      <c r="F739" s="331">
        <f>F738+7</f>
        <v>44463</v>
      </c>
      <c r="G739" s="331">
        <f>F739+7</f>
        <v>44470</v>
      </c>
    </row>
    <row r="740" s="255" customFormat="1" ht="15" customHeight="1" spans="1:7">
      <c r="A740" s="253"/>
      <c r="B740" s="309" t="s">
        <v>2126</v>
      </c>
      <c r="C740" s="309" t="s">
        <v>490</v>
      </c>
      <c r="D740" s="551"/>
      <c r="E740" s="442">
        <f>F740-5</f>
        <v>44465</v>
      </c>
      <c r="F740" s="331">
        <f>F739+7</f>
        <v>44470</v>
      </c>
      <c r="G740" s="331">
        <f>F740+7</f>
        <v>44477</v>
      </c>
    </row>
    <row r="741" s="264" customFormat="1" ht="15" hidden="1" spans="1:7">
      <c r="A741" s="545"/>
      <c r="B741" s="552" t="s">
        <v>5</v>
      </c>
      <c r="C741" s="547" t="s">
        <v>6</v>
      </c>
      <c r="D741" s="547" t="s">
        <v>1821</v>
      </c>
      <c r="E741" s="548" t="s">
        <v>1822</v>
      </c>
      <c r="F741" s="548" t="s">
        <v>1823</v>
      </c>
      <c r="G741" s="548" t="s">
        <v>997</v>
      </c>
    </row>
    <row r="742" s="255" customFormat="1" ht="15" hidden="1" spans="1:7">
      <c r="A742" s="253"/>
      <c r="B742" s="553"/>
      <c r="C742" s="550"/>
      <c r="D742" s="550"/>
      <c r="E742" s="528" t="s">
        <v>1824</v>
      </c>
      <c r="F742" s="528" t="s">
        <v>10</v>
      </c>
      <c r="G742" s="528" t="s">
        <v>11</v>
      </c>
    </row>
    <row r="743" s="255" customFormat="1" ht="15" hidden="1" spans="1:7">
      <c r="A743" s="253"/>
      <c r="B743" s="309" t="s">
        <v>2084</v>
      </c>
      <c r="C743" s="309" t="s">
        <v>2127</v>
      </c>
      <c r="D743" s="485" t="s">
        <v>1641</v>
      </c>
      <c r="E743" s="442">
        <f>F743-5</f>
        <v>44283</v>
      </c>
      <c r="F743" s="331">
        <v>44288</v>
      </c>
      <c r="G743" s="331">
        <f>F743+7</f>
        <v>44295</v>
      </c>
    </row>
    <row r="744" s="255" customFormat="1" ht="15" hidden="1" spans="1:7">
      <c r="A744" s="253"/>
      <c r="B744" s="309" t="s">
        <v>2087</v>
      </c>
      <c r="C744" s="309" t="s">
        <v>2128</v>
      </c>
      <c r="D744" s="486"/>
      <c r="E744" s="442">
        <f>F744-5</f>
        <v>44290</v>
      </c>
      <c r="F744" s="331">
        <f>F743+7</f>
        <v>44295</v>
      </c>
      <c r="G744" s="331">
        <f>F744+7</f>
        <v>44302</v>
      </c>
    </row>
    <row r="745" s="255" customFormat="1" ht="15" hidden="1" spans="1:7">
      <c r="A745" s="253"/>
      <c r="B745" s="309" t="s">
        <v>2084</v>
      </c>
      <c r="C745" s="309" t="s">
        <v>2128</v>
      </c>
      <c r="D745" s="486"/>
      <c r="E745" s="442">
        <f>F745-5</f>
        <v>44297</v>
      </c>
      <c r="F745" s="331">
        <f>F744+7</f>
        <v>44302</v>
      </c>
      <c r="G745" s="331">
        <f>F745+7</f>
        <v>44309</v>
      </c>
    </row>
    <row r="746" s="255" customFormat="1" ht="15" hidden="1" spans="1:7">
      <c r="A746" s="253"/>
      <c r="B746" s="309" t="s">
        <v>2087</v>
      </c>
      <c r="C746" s="309" t="s">
        <v>2129</v>
      </c>
      <c r="D746" s="486"/>
      <c r="E746" s="442">
        <f>F746-5</f>
        <v>44304</v>
      </c>
      <c r="F746" s="331">
        <f>F745+7</f>
        <v>44309</v>
      </c>
      <c r="G746" s="331">
        <f>F746+7</f>
        <v>44316</v>
      </c>
    </row>
    <row r="747" s="255" customFormat="1" ht="15" hidden="1" customHeight="1" spans="1:7">
      <c r="A747" s="253"/>
      <c r="B747" s="309" t="s">
        <v>2084</v>
      </c>
      <c r="C747" s="309" t="s">
        <v>2129</v>
      </c>
      <c r="D747" s="551"/>
      <c r="E747" s="442">
        <f>F747-5</f>
        <v>44311</v>
      </c>
      <c r="F747" s="331">
        <f>F746+7</f>
        <v>44316</v>
      </c>
      <c r="G747" s="331">
        <f>F747+7</f>
        <v>44323</v>
      </c>
    </row>
    <row r="748" s="256" customFormat="1" ht="18" customHeight="1" spans="1:7">
      <c r="A748" s="541" t="s">
        <v>1637</v>
      </c>
      <c r="B748" s="541"/>
      <c r="C748" s="309"/>
      <c r="D748" s="375"/>
      <c r="E748" s="404"/>
      <c r="F748" s="404"/>
      <c r="G748" s="404"/>
    </row>
    <row r="749" s="255" customFormat="1" ht="18" customHeight="1" spans="1:7">
      <c r="A749" s="554"/>
      <c r="B749" s="513" t="s">
        <v>5</v>
      </c>
      <c r="C749" s="528" t="s">
        <v>6</v>
      </c>
      <c r="D749" s="528" t="s">
        <v>1821</v>
      </c>
      <c r="E749" s="326" t="s">
        <v>1822</v>
      </c>
      <c r="F749" s="326" t="s">
        <v>1823</v>
      </c>
      <c r="G749" s="326" t="s">
        <v>1637</v>
      </c>
    </row>
    <row r="750" s="255" customFormat="1" ht="18" customHeight="1" spans="1:7">
      <c r="A750" s="554"/>
      <c r="B750" s="515"/>
      <c r="C750" s="555"/>
      <c r="D750" s="555"/>
      <c r="E750" s="326" t="s">
        <v>1824</v>
      </c>
      <c r="F750" s="326" t="s">
        <v>10</v>
      </c>
      <c r="G750" s="326" t="s">
        <v>11</v>
      </c>
    </row>
    <row r="751" s="255" customFormat="1" ht="17.25" customHeight="1" spans="1:7">
      <c r="A751" s="554"/>
      <c r="B751" s="318" t="s">
        <v>2130</v>
      </c>
      <c r="C751" s="510" t="s">
        <v>2131</v>
      </c>
      <c r="D751" s="354" t="s">
        <v>2100</v>
      </c>
      <c r="E751" s="326">
        <f>F751-5</f>
        <v>44438</v>
      </c>
      <c r="F751" s="314">
        <v>44443</v>
      </c>
      <c r="G751" s="314">
        <f>F751+11</f>
        <v>44454</v>
      </c>
    </row>
    <row r="752" s="255" customFormat="1" ht="17.25" customHeight="1" spans="1:7">
      <c r="A752" s="554"/>
      <c r="B752" s="318" t="s">
        <v>2132</v>
      </c>
      <c r="C752" s="510" t="s">
        <v>2133</v>
      </c>
      <c r="D752" s="354"/>
      <c r="E752" s="326">
        <f>F752-5</f>
        <v>44445</v>
      </c>
      <c r="F752" s="314">
        <f>F751+7</f>
        <v>44450</v>
      </c>
      <c r="G752" s="314">
        <f>F752+11</f>
        <v>44461</v>
      </c>
    </row>
    <row r="753" s="255" customFormat="1" ht="17.25" customHeight="1" spans="1:7">
      <c r="A753" s="554"/>
      <c r="B753" s="309" t="s">
        <v>348</v>
      </c>
      <c r="C753" s="531" t="s">
        <v>349</v>
      </c>
      <c r="D753" s="354"/>
      <c r="E753" s="326">
        <f>F753-5</f>
        <v>44452</v>
      </c>
      <c r="F753" s="314">
        <f>F752+7</f>
        <v>44457</v>
      </c>
      <c r="G753" s="314">
        <f>F753+11</f>
        <v>44468</v>
      </c>
    </row>
    <row r="754" s="255" customFormat="1" ht="17.25" customHeight="1" spans="1:7">
      <c r="A754" s="554"/>
      <c r="B754" s="286" t="s">
        <v>2134</v>
      </c>
      <c r="C754" s="531" t="s">
        <v>2135</v>
      </c>
      <c r="D754" s="354"/>
      <c r="E754" s="326">
        <f>F754-5</f>
        <v>44459</v>
      </c>
      <c r="F754" s="314">
        <f>F753+7</f>
        <v>44464</v>
      </c>
      <c r="G754" s="314">
        <f>F754+11</f>
        <v>44475</v>
      </c>
    </row>
    <row r="755" s="255" customFormat="1" ht="17.25" customHeight="1" spans="2:7">
      <c r="B755" s="286"/>
      <c r="C755" s="531"/>
      <c r="D755" s="354"/>
      <c r="E755" s="326">
        <f>F755-5</f>
        <v>44466</v>
      </c>
      <c r="F755" s="314">
        <f>F754+7</f>
        <v>44471</v>
      </c>
      <c r="G755" s="314">
        <f>F755+11</f>
        <v>44482</v>
      </c>
    </row>
    <row r="756" s="256" customFormat="1" ht="18" customHeight="1" spans="1:7">
      <c r="A756" s="541" t="s">
        <v>290</v>
      </c>
      <c r="B756" s="541"/>
      <c r="C756" s="309"/>
      <c r="D756" s="375"/>
      <c r="E756" s="404"/>
      <c r="F756" s="404"/>
      <c r="G756" s="404"/>
    </row>
    <row r="757" s="255" customFormat="1" ht="18" customHeight="1" spans="1:7">
      <c r="A757" s="554"/>
      <c r="B757" s="513" t="s">
        <v>5</v>
      </c>
      <c r="C757" s="528" t="s">
        <v>6</v>
      </c>
      <c r="D757" s="528" t="s">
        <v>1821</v>
      </c>
      <c r="E757" s="326" t="s">
        <v>1822</v>
      </c>
      <c r="F757" s="326" t="s">
        <v>1823</v>
      </c>
      <c r="G757" s="326" t="s">
        <v>1637</v>
      </c>
    </row>
    <row r="758" s="255" customFormat="1" ht="18" customHeight="1" spans="1:7">
      <c r="A758" s="554"/>
      <c r="B758" s="515"/>
      <c r="C758" s="555"/>
      <c r="D758" s="555"/>
      <c r="E758" s="326" t="s">
        <v>1824</v>
      </c>
      <c r="F758" s="326" t="s">
        <v>10</v>
      </c>
      <c r="G758" s="326" t="s">
        <v>11</v>
      </c>
    </row>
    <row r="759" s="255" customFormat="1" ht="17.25" customHeight="1" spans="1:7">
      <c r="A759" s="554"/>
      <c r="B759" s="309" t="s">
        <v>2110</v>
      </c>
      <c r="C759" s="531" t="s">
        <v>2106</v>
      </c>
      <c r="D759" s="354" t="s">
        <v>1641</v>
      </c>
      <c r="E759" s="326">
        <f>F759-5</f>
        <v>44438</v>
      </c>
      <c r="F759" s="314">
        <v>44443</v>
      </c>
      <c r="G759" s="314">
        <f>F759+11</f>
        <v>44454</v>
      </c>
    </row>
    <row r="760" s="255" customFormat="1" ht="17.25" customHeight="1" spans="1:7">
      <c r="A760" s="554"/>
      <c r="B760" s="309" t="s">
        <v>2136</v>
      </c>
      <c r="C760" s="309" t="s">
        <v>2103</v>
      </c>
      <c r="D760" s="354"/>
      <c r="E760" s="326">
        <f>F760-5</f>
        <v>44445</v>
      </c>
      <c r="F760" s="314">
        <f>F759+7</f>
        <v>44450</v>
      </c>
      <c r="G760" s="314">
        <f>F760+11</f>
        <v>44461</v>
      </c>
    </row>
    <row r="761" s="255" customFormat="1" ht="17.25" customHeight="1" spans="1:7">
      <c r="A761" s="554"/>
      <c r="B761" s="309" t="s">
        <v>2137</v>
      </c>
      <c r="C761" s="531" t="s">
        <v>278</v>
      </c>
      <c r="D761" s="354"/>
      <c r="E761" s="326">
        <f>F761-5</f>
        <v>44452</v>
      </c>
      <c r="F761" s="314">
        <f>F760+7</f>
        <v>44457</v>
      </c>
      <c r="G761" s="314">
        <f>F761+11</f>
        <v>44468</v>
      </c>
    </row>
    <row r="762" s="255" customFormat="1" ht="17.25" customHeight="1" spans="1:7">
      <c r="A762" s="554"/>
      <c r="B762" s="286" t="s">
        <v>2102</v>
      </c>
      <c r="C762" s="531" t="s">
        <v>2109</v>
      </c>
      <c r="D762" s="354"/>
      <c r="E762" s="326">
        <f>F762-5</f>
        <v>44459</v>
      </c>
      <c r="F762" s="314">
        <f>F761+7</f>
        <v>44464</v>
      </c>
      <c r="G762" s="314">
        <f>F762+11</f>
        <v>44475</v>
      </c>
    </row>
    <row r="763" s="255" customFormat="1" ht="17.25" customHeight="1" spans="2:7">
      <c r="B763" s="309" t="s">
        <v>2110</v>
      </c>
      <c r="C763" s="531" t="s">
        <v>2111</v>
      </c>
      <c r="D763" s="354"/>
      <c r="E763" s="326">
        <f>F763-5</f>
        <v>44466</v>
      </c>
      <c r="F763" s="314">
        <f>F762+7</f>
        <v>44471</v>
      </c>
      <c r="G763" s="314">
        <f>F763+11</f>
        <v>44482</v>
      </c>
    </row>
    <row r="764" s="256" customFormat="1" ht="18" customHeight="1" spans="1:7">
      <c r="A764" s="541" t="s">
        <v>398</v>
      </c>
      <c r="B764" s="541"/>
      <c r="C764" s="537"/>
      <c r="D764" s="375"/>
      <c r="E764" s="404"/>
      <c r="F764" s="404"/>
      <c r="G764" s="404"/>
    </row>
    <row r="765" s="255" customFormat="1" ht="18" customHeight="1" spans="1:7">
      <c r="A765" s="554"/>
      <c r="B765" s="513" t="s">
        <v>5</v>
      </c>
      <c r="C765" s="528" t="s">
        <v>6</v>
      </c>
      <c r="D765" s="528" t="s">
        <v>1821</v>
      </c>
      <c r="E765" s="326" t="s">
        <v>1822</v>
      </c>
      <c r="F765" s="326" t="s">
        <v>1823</v>
      </c>
      <c r="G765" s="326" t="s">
        <v>398</v>
      </c>
    </row>
    <row r="766" s="255" customFormat="1" ht="18" customHeight="1" spans="1:7">
      <c r="A766" s="554"/>
      <c r="B766" s="515"/>
      <c r="C766" s="555"/>
      <c r="D766" s="555"/>
      <c r="E766" s="326" t="s">
        <v>1824</v>
      </c>
      <c r="F766" s="326" t="s">
        <v>10</v>
      </c>
      <c r="G766" s="326" t="s">
        <v>11</v>
      </c>
    </row>
    <row r="767" s="255" customFormat="1" ht="17.25" customHeight="1" spans="1:7">
      <c r="A767" s="554"/>
      <c r="B767" s="309" t="s">
        <v>2138</v>
      </c>
      <c r="C767" s="309" t="s">
        <v>2139</v>
      </c>
      <c r="D767" s="485" t="s">
        <v>1653</v>
      </c>
      <c r="E767" s="326">
        <f>F767-5</f>
        <v>44440</v>
      </c>
      <c r="F767" s="314">
        <v>44445</v>
      </c>
      <c r="G767" s="314">
        <f>F767+9</f>
        <v>44454</v>
      </c>
    </row>
    <row r="768" s="255" customFormat="1" ht="17.25" customHeight="1" spans="1:7">
      <c r="A768" s="554"/>
      <c r="B768" s="309" t="s">
        <v>2140</v>
      </c>
      <c r="C768" s="309" t="s">
        <v>2141</v>
      </c>
      <c r="D768" s="486"/>
      <c r="E768" s="326">
        <f>F768-5</f>
        <v>44447</v>
      </c>
      <c r="F768" s="314">
        <f>F767+7</f>
        <v>44452</v>
      </c>
      <c r="G768" s="314">
        <f>F768+9</f>
        <v>44461</v>
      </c>
    </row>
    <row r="769" s="255" customFormat="1" ht="17.25" customHeight="1" spans="1:7">
      <c r="A769" s="554"/>
      <c r="B769" s="309" t="s">
        <v>2142</v>
      </c>
      <c r="C769" s="309" t="s">
        <v>2143</v>
      </c>
      <c r="D769" s="486"/>
      <c r="E769" s="326">
        <f>F769-5</f>
        <v>44454</v>
      </c>
      <c r="F769" s="314">
        <f>F768+7</f>
        <v>44459</v>
      </c>
      <c r="G769" s="314">
        <f>F769+9</f>
        <v>44468</v>
      </c>
    </row>
    <row r="770" s="255" customFormat="1" ht="17.25" customHeight="1" spans="1:7">
      <c r="A770" s="554"/>
      <c r="B770" s="309" t="s">
        <v>2144</v>
      </c>
      <c r="C770" s="309" t="s">
        <v>2145</v>
      </c>
      <c r="D770" s="486"/>
      <c r="E770" s="326">
        <f>F770-5</f>
        <v>44461</v>
      </c>
      <c r="F770" s="314">
        <f>F769+7</f>
        <v>44466</v>
      </c>
      <c r="G770" s="314">
        <f>F770+9</f>
        <v>44475</v>
      </c>
    </row>
    <row r="771" s="255" customFormat="1" ht="17.25" customHeight="1" spans="1:7">
      <c r="A771" s="554"/>
      <c r="B771" s="309" t="s">
        <v>2130</v>
      </c>
      <c r="C771" s="309" t="s">
        <v>2146</v>
      </c>
      <c r="D771" s="551"/>
      <c r="E771" s="326">
        <f>F771-5</f>
        <v>44468</v>
      </c>
      <c r="F771" s="314">
        <f>F770+7</f>
        <v>44473</v>
      </c>
      <c r="G771" s="314">
        <f>F771+9</f>
        <v>44482</v>
      </c>
    </row>
    <row r="772" s="254" customFormat="1" ht="15" spans="1:7">
      <c r="A772" s="556" t="s">
        <v>1318</v>
      </c>
      <c r="B772" s="557"/>
      <c r="E772" s="427"/>
      <c r="F772" s="538"/>
      <c r="G772" s="538"/>
    </row>
    <row r="773" s="255" customFormat="1" ht="15" customHeight="1" spans="1:7">
      <c r="A773" s="253"/>
      <c r="B773" s="513" t="s">
        <v>5</v>
      </c>
      <c r="C773" s="528" t="s">
        <v>6</v>
      </c>
      <c r="D773" s="528" t="s">
        <v>1821</v>
      </c>
      <c r="E773" s="525" t="s">
        <v>1822</v>
      </c>
      <c r="F773" s="525" t="s">
        <v>1823</v>
      </c>
      <c r="G773" s="525" t="s">
        <v>1318</v>
      </c>
    </row>
    <row r="774" s="255" customFormat="1" ht="15" spans="1:7">
      <c r="A774" s="253"/>
      <c r="B774" s="515"/>
      <c r="C774" s="555"/>
      <c r="D774" s="555"/>
      <c r="E774" s="528" t="s">
        <v>1824</v>
      </c>
      <c r="F774" s="528" t="s">
        <v>10</v>
      </c>
      <c r="G774" s="528" t="s">
        <v>11</v>
      </c>
    </row>
    <row r="775" s="255" customFormat="1" ht="15" spans="1:7">
      <c r="A775" s="253"/>
      <c r="B775" s="309" t="s">
        <v>291</v>
      </c>
      <c r="C775" s="531" t="s">
        <v>292</v>
      </c>
      <c r="D775" s="485" t="s">
        <v>2147</v>
      </c>
      <c r="E775" s="326">
        <f>F775-3</f>
        <v>44439</v>
      </c>
      <c r="F775" s="331">
        <v>44442</v>
      </c>
      <c r="G775" s="331">
        <f>F775+21</f>
        <v>44463</v>
      </c>
    </row>
    <row r="776" s="255" customFormat="1" ht="15" spans="1:7">
      <c r="A776" s="253"/>
      <c r="B776" s="309" t="s">
        <v>294</v>
      </c>
      <c r="C776" s="531" t="s">
        <v>295</v>
      </c>
      <c r="D776" s="486"/>
      <c r="E776" s="326">
        <f>F776-3</f>
        <v>44446</v>
      </c>
      <c r="F776" s="331">
        <f>F775+7</f>
        <v>44449</v>
      </c>
      <c r="G776" s="331">
        <f>F776+21</f>
        <v>44470</v>
      </c>
    </row>
    <row r="777" s="255" customFormat="1" ht="15" spans="1:7">
      <c r="A777" s="253"/>
      <c r="B777" s="309"/>
      <c r="C777" s="531"/>
      <c r="D777" s="486"/>
      <c r="E777" s="326">
        <f>F777-3</f>
        <v>44453</v>
      </c>
      <c r="F777" s="331">
        <f>F776+7</f>
        <v>44456</v>
      </c>
      <c r="G777" s="331">
        <f>F777+21</f>
        <v>44477</v>
      </c>
    </row>
    <row r="778" s="255" customFormat="1" ht="15" spans="1:7">
      <c r="A778" s="253"/>
      <c r="B778" s="309" t="s">
        <v>296</v>
      </c>
      <c r="C778" s="531" t="s">
        <v>297</v>
      </c>
      <c r="D778" s="486"/>
      <c r="E778" s="326">
        <f>F778-3</f>
        <v>44460</v>
      </c>
      <c r="F778" s="331">
        <f>F777+7</f>
        <v>44463</v>
      </c>
      <c r="G778" s="331">
        <f>F778+21</f>
        <v>44484</v>
      </c>
    </row>
    <row r="779" s="255" customFormat="1" ht="15" spans="1:7">
      <c r="A779" s="253"/>
      <c r="B779" s="286"/>
      <c r="C779" s="558"/>
      <c r="D779" s="551"/>
      <c r="E779" s="326">
        <f>F779-3</f>
        <v>44467</v>
      </c>
      <c r="F779" s="331">
        <f>F778+7</f>
        <v>44470</v>
      </c>
      <c r="G779" s="331">
        <f>F779+21</f>
        <v>44491</v>
      </c>
    </row>
    <row r="780" s="255" customFormat="1" ht="15" hidden="1" spans="1:7">
      <c r="A780" s="253"/>
      <c r="B780" s="431"/>
      <c r="C780" s="402"/>
      <c r="D780" s="361"/>
      <c r="E780" s="363"/>
      <c r="F780" s="559"/>
      <c r="G780" s="559"/>
    </row>
    <row r="781" s="254" customFormat="1" ht="15" hidden="1" spans="1:7">
      <c r="A781" s="556" t="s">
        <v>1318</v>
      </c>
      <c r="B781" s="557"/>
      <c r="E781" s="427"/>
      <c r="F781" s="538"/>
      <c r="G781" s="538"/>
    </row>
    <row r="782" s="255" customFormat="1" ht="15" hidden="1" customHeight="1" spans="1:7">
      <c r="A782" s="253"/>
      <c r="B782" s="560" t="s">
        <v>5</v>
      </c>
      <c r="C782" s="528" t="s">
        <v>6</v>
      </c>
      <c r="D782" s="528" t="s">
        <v>1821</v>
      </c>
      <c r="E782" s="525" t="s">
        <v>1822</v>
      </c>
      <c r="F782" s="525" t="s">
        <v>1823</v>
      </c>
      <c r="G782" s="525" t="s">
        <v>1318</v>
      </c>
    </row>
    <row r="783" s="255" customFormat="1" ht="15" hidden="1" spans="1:7">
      <c r="A783" s="253"/>
      <c r="B783" s="561"/>
      <c r="C783" s="555"/>
      <c r="D783" s="555"/>
      <c r="E783" s="528" t="s">
        <v>1824</v>
      </c>
      <c r="F783" s="528" t="s">
        <v>10</v>
      </c>
      <c r="G783" s="528" t="s">
        <v>11</v>
      </c>
    </row>
    <row r="784" s="255" customFormat="1" ht="15" hidden="1" spans="1:7">
      <c r="A784" s="253"/>
      <c r="B784" s="286"/>
      <c r="C784" s="531"/>
      <c r="D784" s="485" t="s">
        <v>1573</v>
      </c>
      <c r="E784" s="326">
        <f>F784-3</f>
        <v>44380</v>
      </c>
      <c r="F784" s="331">
        <v>44383</v>
      </c>
      <c r="G784" s="331">
        <f>F784+21</f>
        <v>44404</v>
      </c>
    </row>
    <row r="785" s="255" customFormat="1" ht="15" hidden="1" spans="1:7">
      <c r="A785" s="253"/>
      <c r="B785" s="286"/>
      <c r="C785" s="531"/>
      <c r="D785" s="486"/>
      <c r="E785" s="326">
        <f>F785-3</f>
        <v>44387</v>
      </c>
      <c r="F785" s="331">
        <f>F784+7</f>
        <v>44390</v>
      </c>
      <c r="G785" s="331">
        <f>F785+21</f>
        <v>44411</v>
      </c>
    </row>
    <row r="786" s="255" customFormat="1" ht="15" hidden="1" spans="1:7">
      <c r="A786" s="253"/>
      <c r="B786" s="286"/>
      <c r="C786" s="531"/>
      <c r="D786" s="486"/>
      <c r="E786" s="326">
        <f>F786-3</f>
        <v>44394</v>
      </c>
      <c r="F786" s="331">
        <f>F785+7</f>
        <v>44397</v>
      </c>
      <c r="G786" s="331">
        <f>F786+21</f>
        <v>44418</v>
      </c>
    </row>
    <row r="787" s="255" customFormat="1" ht="15" hidden="1" spans="1:7">
      <c r="A787" s="253"/>
      <c r="B787" s="286"/>
      <c r="C787" s="531"/>
      <c r="D787" s="486"/>
      <c r="E787" s="326">
        <f>F787-3</f>
        <v>44401</v>
      </c>
      <c r="F787" s="331">
        <f>F786+7</f>
        <v>44404</v>
      </c>
      <c r="G787" s="331">
        <f>F787+21</f>
        <v>44425</v>
      </c>
    </row>
    <row r="788" s="255" customFormat="1" ht="15" hidden="1" spans="1:7">
      <c r="A788" s="253"/>
      <c r="B788" s="286"/>
      <c r="C788" s="558"/>
      <c r="D788" s="551"/>
      <c r="E788" s="326">
        <f>F788-3</f>
        <v>44408</v>
      </c>
      <c r="F788" s="331">
        <f>F787+7</f>
        <v>44411</v>
      </c>
      <c r="G788" s="331">
        <f>F788+21</f>
        <v>44432</v>
      </c>
    </row>
    <row r="789" s="255" customFormat="1" ht="15" spans="1:7">
      <c r="A789" s="253"/>
      <c r="B789" s="431"/>
      <c r="C789" s="402"/>
      <c r="D789" s="361"/>
      <c r="E789" s="363"/>
      <c r="F789" s="559"/>
      <c r="G789" s="559"/>
    </row>
    <row r="790" s="265" customFormat="1" ht="18" customHeight="1" spans="1:7">
      <c r="A790" s="541" t="s">
        <v>1347</v>
      </c>
      <c r="B790" s="541"/>
      <c r="C790" s="562"/>
      <c r="D790" s="563"/>
      <c r="E790" s="564"/>
      <c r="F790" s="564"/>
      <c r="G790" s="564"/>
    </row>
    <row r="791" s="255" customFormat="1" ht="18" hidden="1" customHeight="1" spans="1:7">
      <c r="A791" s="554"/>
      <c r="B791" s="565" t="s">
        <v>5</v>
      </c>
      <c r="C791" s="528" t="s">
        <v>6</v>
      </c>
      <c r="D791" s="528" t="s">
        <v>1821</v>
      </c>
      <c r="E791" s="326" t="s">
        <v>1822</v>
      </c>
      <c r="F791" s="326" t="s">
        <v>1823</v>
      </c>
      <c r="G791" s="326" t="s">
        <v>1347</v>
      </c>
    </row>
    <row r="792" s="255" customFormat="1" ht="18" hidden="1" customHeight="1" spans="1:7">
      <c r="A792" s="554"/>
      <c r="B792" s="566"/>
      <c r="C792" s="555"/>
      <c r="D792" s="555"/>
      <c r="E792" s="326" t="s">
        <v>1824</v>
      </c>
      <c r="F792" s="326" t="s">
        <v>10</v>
      </c>
      <c r="G792" s="326" t="s">
        <v>11</v>
      </c>
    </row>
    <row r="793" s="255" customFormat="1" ht="17.25" hidden="1" customHeight="1" spans="1:7">
      <c r="A793" s="554"/>
      <c r="B793" s="309"/>
      <c r="C793" s="309"/>
      <c r="D793" s="354" t="s">
        <v>2148</v>
      </c>
      <c r="E793" s="326">
        <f>F793-5</f>
        <v>43739</v>
      </c>
      <c r="F793" s="314">
        <v>43744</v>
      </c>
      <c r="G793" s="314">
        <f>F793+18</f>
        <v>43762</v>
      </c>
    </row>
    <row r="794" s="255" customFormat="1" ht="17.25" hidden="1" customHeight="1" spans="1:7">
      <c r="A794" s="554"/>
      <c r="B794" s="309"/>
      <c r="C794" s="309"/>
      <c r="D794" s="354"/>
      <c r="E794" s="326">
        <f>F794-5</f>
        <v>43746</v>
      </c>
      <c r="F794" s="314">
        <f>F793+7</f>
        <v>43751</v>
      </c>
      <c r="G794" s="314">
        <f>F794+18</f>
        <v>43769</v>
      </c>
    </row>
    <row r="795" s="255" customFormat="1" ht="17.25" hidden="1" customHeight="1" spans="1:7">
      <c r="A795" s="554"/>
      <c r="B795" s="309"/>
      <c r="C795" s="309"/>
      <c r="D795" s="354"/>
      <c r="E795" s="326">
        <f>F795-5</f>
        <v>43753</v>
      </c>
      <c r="F795" s="314">
        <f>F794+7</f>
        <v>43758</v>
      </c>
      <c r="G795" s="314">
        <f>F795+18</f>
        <v>43776</v>
      </c>
    </row>
    <row r="796" s="255" customFormat="1" ht="17.25" hidden="1" customHeight="1" spans="1:7">
      <c r="A796" s="554"/>
      <c r="B796" s="309"/>
      <c r="C796" s="309"/>
      <c r="D796" s="354"/>
      <c r="E796" s="326">
        <f>F796-5</f>
        <v>43760</v>
      </c>
      <c r="F796" s="314">
        <f>F795+7</f>
        <v>43765</v>
      </c>
      <c r="G796" s="314">
        <f>F796+18</f>
        <v>43783</v>
      </c>
    </row>
    <row r="797" s="255" customFormat="1" ht="17.25" hidden="1" customHeight="1" spans="2:7">
      <c r="B797" s="309"/>
      <c r="C797" s="531"/>
      <c r="D797" s="354"/>
      <c r="E797" s="326">
        <f>F797-5</f>
        <v>43767</v>
      </c>
      <c r="F797" s="314">
        <f>F796+7</f>
        <v>43772</v>
      </c>
      <c r="G797" s="314">
        <f>F797+18</f>
        <v>43790</v>
      </c>
    </row>
    <row r="798" s="255" customFormat="1" ht="18" customHeight="1" spans="1:7">
      <c r="A798" s="554"/>
      <c r="B798" s="513" t="s">
        <v>5</v>
      </c>
      <c r="C798" s="528" t="s">
        <v>6</v>
      </c>
      <c r="D798" s="528" t="s">
        <v>1821</v>
      </c>
      <c r="E798" s="326" t="s">
        <v>1822</v>
      </c>
      <c r="F798" s="326" t="s">
        <v>1823</v>
      </c>
      <c r="G798" s="326" t="s">
        <v>1347</v>
      </c>
    </row>
    <row r="799" s="255" customFormat="1" ht="20.25" customHeight="1" spans="1:7">
      <c r="A799" s="554"/>
      <c r="B799" s="515"/>
      <c r="C799" s="555"/>
      <c r="D799" s="555"/>
      <c r="E799" s="326" t="s">
        <v>1824</v>
      </c>
      <c r="F799" s="326" t="s">
        <v>10</v>
      </c>
      <c r="G799" s="326" t="s">
        <v>11</v>
      </c>
    </row>
    <row r="800" s="255" customFormat="1" ht="17.25" customHeight="1" spans="1:7">
      <c r="A800" s="554"/>
      <c r="B800" s="309" t="s">
        <v>1349</v>
      </c>
      <c r="C800" s="531" t="s">
        <v>522</v>
      </c>
      <c r="D800" s="354" t="s">
        <v>2149</v>
      </c>
      <c r="E800" s="326">
        <f>F800-5</f>
        <v>44439</v>
      </c>
      <c r="F800" s="314">
        <v>44444</v>
      </c>
      <c r="G800" s="314">
        <f>F800+18</f>
        <v>44462</v>
      </c>
    </row>
    <row r="801" s="255" customFormat="1" ht="17.25" customHeight="1" spans="1:7">
      <c r="A801" s="554"/>
      <c r="B801" s="309" t="s">
        <v>2150</v>
      </c>
      <c r="C801" s="531" t="s">
        <v>321</v>
      </c>
      <c r="D801" s="354"/>
      <c r="E801" s="326">
        <f>F801-5</f>
        <v>44446</v>
      </c>
      <c r="F801" s="314">
        <f>F800+7</f>
        <v>44451</v>
      </c>
      <c r="G801" s="314">
        <f>F801+18</f>
        <v>44469</v>
      </c>
    </row>
    <row r="802" s="255" customFormat="1" ht="17.25" customHeight="1" spans="1:8">
      <c r="A802" s="554"/>
      <c r="B802" s="309" t="s">
        <v>893</v>
      </c>
      <c r="C802" s="531" t="s">
        <v>99</v>
      </c>
      <c r="D802" s="354"/>
      <c r="E802" s="326">
        <f>F802-5</f>
        <v>44453</v>
      </c>
      <c r="F802" s="314">
        <f>F801+7</f>
        <v>44458</v>
      </c>
      <c r="G802" s="314">
        <f>F802+18</f>
        <v>44476</v>
      </c>
      <c r="H802" s="567"/>
    </row>
    <row r="803" s="255" customFormat="1" ht="17.25" customHeight="1" spans="1:7">
      <c r="A803" s="554"/>
      <c r="B803" s="309" t="s">
        <v>1353</v>
      </c>
      <c r="C803" s="531" t="s">
        <v>1354</v>
      </c>
      <c r="D803" s="354"/>
      <c r="E803" s="326">
        <f>F803-5</f>
        <v>44460</v>
      </c>
      <c r="F803" s="314">
        <f>F802+7</f>
        <v>44465</v>
      </c>
      <c r="G803" s="314">
        <f>F803+18</f>
        <v>44483</v>
      </c>
    </row>
    <row r="804" s="255" customFormat="1" ht="17.25" customHeight="1" spans="2:7">
      <c r="B804" s="309"/>
      <c r="C804" s="531"/>
      <c r="D804" s="354"/>
      <c r="E804" s="326">
        <f>F804-5</f>
        <v>44467</v>
      </c>
      <c r="F804" s="314">
        <f>F803+7</f>
        <v>44472</v>
      </c>
      <c r="G804" s="314">
        <f>F804+18</f>
        <v>44490</v>
      </c>
    </row>
    <row r="805" s="254" customFormat="1" ht="15" spans="1:7">
      <c r="A805" s="556" t="s">
        <v>556</v>
      </c>
      <c r="B805" s="556"/>
      <c r="C805" s="568"/>
      <c r="D805" s="569"/>
      <c r="E805" s="570"/>
      <c r="F805" s="571"/>
      <c r="G805" s="571"/>
    </row>
    <row r="806" s="255" customFormat="1" ht="15" spans="1:7">
      <c r="A806" s="572"/>
      <c r="B806" s="513" t="s">
        <v>5</v>
      </c>
      <c r="C806" s="528" t="s">
        <v>6</v>
      </c>
      <c r="D806" s="573" t="s">
        <v>1821</v>
      </c>
      <c r="E806" s="326" t="s">
        <v>1822</v>
      </c>
      <c r="F806" s="326" t="s">
        <v>1823</v>
      </c>
      <c r="G806" s="326" t="s">
        <v>556</v>
      </c>
    </row>
    <row r="807" s="255" customFormat="1" ht="15" spans="1:7">
      <c r="A807" s="572"/>
      <c r="B807" s="549"/>
      <c r="C807" s="550"/>
      <c r="D807" s="574"/>
      <c r="E807" s="326" t="s">
        <v>1824</v>
      </c>
      <c r="F807" s="326" t="s">
        <v>10</v>
      </c>
      <c r="G807" s="326" t="s">
        <v>11</v>
      </c>
    </row>
    <row r="808" s="255" customFormat="1" ht="15" spans="1:7">
      <c r="A808" s="572"/>
      <c r="B808" s="318" t="s">
        <v>893</v>
      </c>
      <c r="C808" s="510" t="s">
        <v>99</v>
      </c>
      <c r="D808" s="390" t="s">
        <v>1641</v>
      </c>
      <c r="E808" s="442">
        <f>F808-5</f>
        <v>44436</v>
      </c>
      <c r="F808" s="326">
        <v>44441</v>
      </c>
      <c r="G808" s="326">
        <f>F808+21</f>
        <v>44462</v>
      </c>
    </row>
    <row r="809" s="255" customFormat="1" ht="15" spans="1:7">
      <c r="A809" s="572"/>
      <c r="B809" s="318" t="s">
        <v>893</v>
      </c>
      <c r="C809" s="510" t="s">
        <v>99</v>
      </c>
      <c r="D809" s="468"/>
      <c r="E809" s="442">
        <f>F809-5</f>
        <v>44443</v>
      </c>
      <c r="F809" s="326">
        <f>F808+7</f>
        <v>44448</v>
      </c>
      <c r="G809" s="326">
        <f>F809+17</f>
        <v>44465</v>
      </c>
    </row>
    <row r="810" s="255" customFormat="1" ht="15" spans="1:7">
      <c r="A810" s="572"/>
      <c r="B810" s="318" t="s">
        <v>228</v>
      </c>
      <c r="C810" s="510" t="s">
        <v>229</v>
      </c>
      <c r="D810" s="468"/>
      <c r="E810" s="442">
        <f>F810-5</f>
        <v>44450</v>
      </c>
      <c r="F810" s="326">
        <f>F809+7</f>
        <v>44455</v>
      </c>
      <c r="G810" s="326">
        <f>F810+17</f>
        <v>44472</v>
      </c>
    </row>
    <row r="811" s="255" customFormat="1" ht="15" spans="1:7">
      <c r="A811" s="572"/>
      <c r="B811" s="309" t="s">
        <v>2151</v>
      </c>
      <c r="C811" s="309" t="s">
        <v>2152</v>
      </c>
      <c r="D811" s="468"/>
      <c r="E811" s="442">
        <f>F811-5</f>
        <v>44457</v>
      </c>
      <c r="F811" s="326">
        <f>F810+7</f>
        <v>44462</v>
      </c>
      <c r="G811" s="326">
        <f>F811+17</f>
        <v>44479</v>
      </c>
    </row>
    <row r="812" s="255" customFormat="1" ht="15.95" customHeight="1" spans="1:7">
      <c r="A812" s="572"/>
      <c r="B812" s="318" t="s">
        <v>893</v>
      </c>
      <c r="C812" s="510" t="s">
        <v>99</v>
      </c>
      <c r="D812" s="394"/>
      <c r="E812" s="442">
        <f>F812-5</f>
        <v>44464</v>
      </c>
      <c r="F812" s="326">
        <f>F811+7</f>
        <v>44469</v>
      </c>
      <c r="G812" s="326">
        <f>F812+17</f>
        <v>44486</v>
      </c>
    </row>
    <row r="813" s="256" customFormat="1" ht="15" spans="1:7">
      <c r="A813" s="541" t="s">
        <v>1308</v>
      </c>
      <c r="B813" s="541"/>
      <c r="C813" s="575"/>
      <c r="D813" s="576"/>
      <c r="E813" s="577"/>
      <c r="F813" s="578"/>
      <c r="G813" s="578"/>
    </row>
    <row r="814" s="255" customFormat="1" ht="15" spans="1:7">
      <c r="A814" s="572"/>
      <c r="B814" s="513" t="s">
        <v>5</v>
      </c>
      <c r="C814" s="528" t="s">
        <v>6</v>
      </c>
      <c r="D814" s="528" t="s">
        <v>1821</v>
      </c>
      <c r="E814" s="326" t="s">
        <v>1822</v>
      </c>
      <c r="F814" s="326" t="s">
        <v>1823</v>
      </c>
      <c r="G814" s="326" t="s">
        <v>1308</v>
      </c>
    </row>
    <row r="815" s="255" customFormat="1" ht="15" spans="1:7">
      <c r="A815" s="572"/>
      <c r="B815" s="515"/>
      <c r="C815" s="555"/>
      <c r="D815" s="555"/>
      <c r="E815" s="326" t="s">
        <v>1824</v>
      </c>
      <c r="F815" s="326" t="s">
        <v>10</v>
      </c>
      <c r="G815" s="326" t="s">
        <v>11</v>
      </c>
    </row>
    <row r="816" s="255" customFormat="1" ht="15" spans="1:7">
      <c r="A816" s="572"/>
      <c r="B816" s="318" t="s">
        <v>1364</v>
      </c>
      <c r="C816" s="510" t="s">
        <v>16</v>
      </c>
      <c r="D816" s="354" t="s">
        <v>1641</v>
      </c>
      <c r="E816" s="442">
        <f>F816-5</f>
        <v>44435</v>
      </c>
      <c r="F816" s="326">
        <v>44440</v>
      </c>
      <c r="G816" s="326">
        <f>F816+21</f>
        <v>44461</v>
      </c>
    </row>
    <row r="817" s="255" customFormat="1" ht="15" spans="1:7">
      <c r="A817" s="572"/>
      <c r="B817" s="318" t="s">
        <v>550</v>
      </c>
      <c r="C817" s="309" t="s">
        <v>551</v>
      </c>
      <c r="D817" s="354"/>
      <c r="E817" s="442">
        <f>F817-5</f>
        <v>44442</v>
      </c>
      <c r="F817" s="326">
        <f>F816+7</f>
        <v>44447</v>
      </c>
      <c r="G817" s="326">
        <f>F817+21</f>
        <v>44468</v>
      </c>
    </row>
    <row r="818" s="255" customFormat="1" ht="15" spans="1:7">
      <c r="A818" s="572"/>
      <c r="B818" s="318" t="s">
        <v>893</v>
      </c>
      <c r="C818" s="510" t="s">
        <v>99</v>
      </c>
      <c r="D818" s="354"/>
      <c r="E818" s="442">
        <f>F818-5</f>
        <v>44449</v>
      </c>
      <c r="F818" s="326">
        <f>F817+7</f>
        <v>44454</v>
      </c>
      <c r="G818" s="326">
        <f>F818+21</f>
        <v>44475</v>
      </c>
    </row>
    <row r="819" s="255" customFormat="1" ht="15" spans="1:7">
      <c r="A819" s="572"/>
      <c r="B819" s="318" t="s">
        <v>553</v>
      </c>
      <c r="C819" s="309" t="s">
        <v>85</v>
      </c>
      <c r="D819" s="354"/>
      <c r="E819" s="442">
        <f>F819-5</f>
        <v>44456</v>
      </c>
      <c r="F819" s="326">
        <f>F818+7</f>
        <v>44461</v>
      </c>
      <c r="G819" s="326">
        <f>F819+21</f>
        <v>44482</v>
      </c>
    </row>
    <row r="820" s="255" customFormat="1" ht="15" spans="1:7">
      <c r="A820" s="572"/>
      <c r="B820" s="318" t="s">
        <v>554</v>
      </c>
      <c r="C820" s="309" t="s">
        <v>555</v>
      </c>
      <c r="D820" s="354"/>
      <c r="E820" s="442">
        <f>F820-5</f>
        <v>44463</v>
      </c>
      <c r="F820" s="326">
        <f>F819+7</f>
        <v>44468</v>
      </c>
      <c r="G820" s="326">
        <f>F820+21</f>
        <v>44489</v>
      </c>
    </row>
    <row r="821" s="254" customFormat="1" ht="15" hidden="1" spans="1:7">
      <c r="A821" s="556" t="s">
        <v>1308</v>
      </c>
      <c r="B821" s="556"/>
      <c r="C821" s="568"/>
      <c r="D821" s="569"/>
      <c r="E821" s="570"/>
      <c r="F821" s="571"/>
      <c r="G821" s="571"/>
    </row>
    <row r="822" s="255" customFormat="1" ht="15" hidden="1" spans="1:7">
      <c r="A822" s="572"/>
      <c r="B822" s="523" t="s">
        <v>5</v>
      </c>
      <c r="C822" s="528" t="s">
        <v>6</v>
      </c>
      <c r="D822" s="573" t="s">
        <v>1821</v>
      </c>
      <c r="E822" s="326" t="s">
        <v>1822</v>
      </c>
      <c r="F822" s="326" t="s">
        <v>1823</v>
      </c>
      <c r="G822" s="326" t="s">
        <v>556</v>
      </c>
    </row>
    <row r="823" s="255" customFormat="1" ht="15" hidden="1" spans="1:7">
      <c r="A823" s="572"/>
      <c r="B823" s="579"/>
      <c r="C823" s="550"/>
      <c r="D823" s="574"/>
      <c r="E823" s="326" t="s">
        <v>1824</v>
      </c>
      <c r="F823" s="326" t="s">
        <v>10</v>
      </c>
      <c r="G823" s="326" t="s">
        <v>11</v>
      </c>
    </row>
    <row r="824" s="255" customFormat="1" ht="15" hidden="1" spans="1:7">
      <c r="A824" s="572"/>
      <c r="B824" s="309"/>
      <c r="C824" s="309"/>
      <c r="D824" s="390" t="s">
        <v>1586</v>
      </c>
      <c r="E824" s="442">
        <f>F824-6</f>
        <v>44343</v>
      </c>
      <c r="F824" s="326">
        <v>44349</v>
      </c>
      <c r="G824" s="326">
        <f>F824+23</f>
        <v>44372</v>
      </c>
    </row>
    <row r="825" s="255" customFormat="1" ht="15" hidden="1" spans="1:7">
      <c r="A825" s="572"/>
      <c r="B825" s="309"/>
      <c r="C825" s="309"/>
      <c r="D825" s="468"/>
      <c r="E825" s="442">
        <f>F825-6</f>
        <v>44350</v>
      </c>
      <c r="F825" s="326">
        <f>F824+7</f>
        <v>44356</v>
      </c>
      <c r="G825" s="326">
        <f>F825+23</f>
        <v>44379</v>
      </c>
    </row>
    <row r="826" s="255" customFormat="1" ht="15" hidden="1" spans="1:7">
      <c r="A826" s="572"/>
      <c r="B826" s="309"/>
      <c r="C826" s="309"/>
      <c r="D826" s="468"/>
      <c r="E826" s="442">
        <f>F826-6</f>
        <v>44357</v>
      </c>
      <c r="F826" s="326">
        <f>F825+7</f>
        <v>44363</v>
      </c>
      <c r="G826" s="326">
        <f>F826+23</f>
        <v>44386</v>
      </c>
    </row>
    <row r="827" s="255" customFormat="1" ht="15" hidden="1" spans="1:7">
      <c r="A827" s="572"/>
      <c r="B827" s="309"/>
      <c r="C827" s="309"/>
      <c r="D827" s="468"/>
      <c r="E827" s="442">
        <f>F827-6</f>
        <v>44364</v>
      </c>
      <c r="F827" s="326">
        <f>F826+7</f>
        <v>44370</v>
      </c>
      <c r="G827" s="326">
        <f>F827+23</f>
        <v>44393</v>
      </c>
    </row>
    <row r="828" s="255" customFormat="1" ht="15.95" hidden="1" customHeight="1" spans="1:7">
      <c r="A828" s="572"/>
      <c r="B828" s="309"/>
      <c r="C828" s="531"/>
      <c r="D828" s="394"/>
      <c r="E828" s="442">
        <f>F828-6</f>
        <v>44371</v>
      </c>
      <c r="F828" s="326">
        <f>F827+7</f>
        <v>44377</v>
      </c>
      <c r="G828" s="326">
        <f>F828+23</f>
        <v>44400</v>
      </c>
    </row>
    <row r="829" s="256" customFormat="1" ht="15" spans="1:7">
      <c r="A829" s="556" t="s">
        <v>527</v>
      </c>
      <c r="B829" s="556"/>
      <c r="C829" s="575"/>
      <c r="D829" s="576"/>
      <c r="E829" s="577"/>
      <c r="F829" s="578"/>
      <c r="G829" s="578"/>
    </row>
    <row r="830" s="255" customFormat="1" ht="15" spans="1:7">
      <c r="A830" s="572"/>
      <c r="B830" s="513" t="s">
        <v>5</v>
      </c>
      <c r="C830" s="528" t="s">
        <v>6</v>
      </c>
      <c r="D830" s="528" t="s">
        <v>1821</v>
      </c>
      <c r="E830" s="326" t="s">
        <v>1822</v>
      </c>
      <c r="F830" s="326" t="s">
        <v>1823</v>
      </c>
      <c r="G830" s="326" t="s">
        <v>527</v>
      </c>
    </row>
    <row r="831" s="255" customFormat="1" ht="15" spans="1:7">
      <c r="A831" s="572"/>
      <c r="B831" s="515"/>
      <c r="C831" s="555"/>
      <c r="D831" s="555"/>
      <c r="E831" s="326" t="s">
        <v>1824</v>
      </c>
      <c r="F831" s="326" t="s">
        <v>10</v>
      </c>
      <c r="G831" s="326" t="s">
        <v>11</v>
      </c>
    </row>
    <row r="832" s="255" customFormat="1" ht="15" spans="1:7">
      <c r="A832" s="572"/>
      <c r="B832" s="318" t="s">
        <v>893</v>
      </c>
      <c r="C832" s="510" t="s">
        <v>99</v>
      </c>
      <c r="D832" s="354" t="s">
        <v>1641</v>
      </c>
      <c r="E832" s="442">
        <f>F832-5</f>
        <v>44439</v>
      </c>
      <c r="F832" s="326">
        <v>44444</v>
      </c>
      <c r="G832" s="326">
        <f>F832+21</f>
        <v>44465</v>
      </c>
    </row>
    <row r="833" s="255" customFormat="1" ht="15" spans="1:7">
      <c r="A833" s="572"/>
      <c r="B833" s="318" t="s">
        <v>893</v>
      </c>
      <c r="C833" s="510" t="s">
        <v>99</v>
      </c>
      <c r="D833" s="354"/>
      <c r="E833" s="442">
        <f>F833-5</f>
        <v>44446</v>
      </c>
      <c r="F833" s="326">
        <f>F832+7</f>
        <v>44451</v>
      </c>
      <c r="G833" s="326">
        <f>F833+21</f>
        <v>44472</v>
      </c>
    </row>
    <row r="834" s="255" customFormat="1" ht="15" spans="1:7">
      <c r="A834" s="572"/>
      <c r="B834" s="318" t="s">
        <v>893</v>
      </c>
      <c r="C834" s="510" t="s">
        <v>99</v>
      </c>
      <c r="D834" s="354"/>
      <c r="E834" s="442">
        <f>F834-5</f>
        <v>44453</v>
      </c>
      <c r="F834" s="326">
        <f>F833+7</f>
        <v>44458</v>
      </c>
      <c r="G834" s="326">
        <f>F834+21</f>
        <v>44479</v>
      </c>
    </row>
    <row r="835" s="255" customFormat="1" ht="15" spans="1:7">
      <c r="A835" s="572"/>
      <c r="B835" s="318" t="s">
        <v>893</v>
      </c>
      <c r="C835" s="510" t="s">
        <v>99</v>
      </c>
      <c r="D835" s="354"/>
      <c r="E835" s="442">
        <f>F835-5</f>
        <v>44460</v>
      </c>
      <c r="F835" s="326">
        <f>F834+7</f>
        <v>44465</v>
      </c>
      <c r="G835" s="326">
        <f>F835+21</f>
        <v>44486</v>
      </c>
    </row>
    <row r="836" s="255" customFormat="1" ht="15" spans="1:7">
      <c r="A836" s="572"/>
      <c r="B836" s="318" t="s">
        <v>1370</v>
      </c>
      <c r="C836" s="510" t="s">
        <v>1371</v>
      </c>
      <c r="D836" s="354"/>
      <c r="E836" s="442">
        <f>F836-5</f>
        <v>44467</v>
      </c>
      <c r="F836" s="326">
        <f>F835+7</f>
        <v>44472</v>
      </c>
      <c r="G836" s="326">
        <f>F836+21</f>
        <v>44493</v>
      </c>
    </row>
    <row r="837" s="256" customFormat="1" ht="15" hidden="1" customHeight="1" spans="1:7">
      <c r="A837" s="541" t="s">
        <v>267</v>
      </c>
      <c r="B837" s="541"/>
      <c r="C837" s="537"/>
      <c r="D837" s="580"/>
      <c r="E837" s="404"/>
      <c r="F837" s="404"/>
      <c r="G837" s="404"/>
    </row>
    <row r="838" s="255" customFormat="1" hidden="1" customHeight="1" spans="1:7">
      <c r="A838" s="554"/>
      <c r="B838" s="523" t="s">
        <v>5</v>
      </c>
      <c r="C838" s="528" t="s">
        <v>6</v>
      </c>
      <c r="D838" s="528" t="s">
        <v>1821</v>
      </c>
      <c r="E838" s="326" t="s">
        <v>1822</v>
      </c>
      <c r="F838" s="326" t="s">
        <v>1823</v>
      </c>
      <c r="G838" s="326" t="s">
        <v>267</v>
      </c>
    </row>
    <row r="839" s="255" customFormat="1" hidden="1" customHeight="1" spans="1:7">
      <c r="A839" s="554"/>
      <c r="B839" s="526"/>
      <c r="C839" s="555"/>
      <c r="D839" s="555"/>
      <c r="E839" s="326" t="s">
        <v>1824</v>
      </c>
      <c r="F839" s="326" t="s">
        <v>10</v>
      </c>
      <c r="G839" s="326" t="s">
        <v>11</v>
      </c>
    </row>
    <row r="840" s="255" customFormat="1" hidden="1" customHeight="1" spans="1:7">
      <c r="A840" s="554"/>
      <c r="B840" s="309" t="s">
        <v>2153</v>
      </c>
      <c r="C840" s="531" t="s">
        <v>2154</v>
      </c>
      <c r="D840" s="354" t="s">
        <v>2155</v>
      </c>
      <c r="E840" s="442">
        <f>F840-4</f>
        <v>44252</v>
      </c>
      <c r="F840" s="326">
        <v>44256</v>
      </c>
      <c r="G840" s="326">
        <f>F840+16</f>
        <v>44272</v>
      </c>
    </row>
    <row r="841" s="255" customFormat="1" hidden="1" customHeight="1" spans="1:7">
      <c r="A841" s="554"/>
      <c r="B841" s="309" t="s">
        <v>2156</v>
      </c>
      <c r="C841" s="531" t="s">
        <v>2157</v>
      </c>
      <c r="D841" s="354"/>
      <c r="E841" s="442">
        <f>F841-4</f>
        <v>44259</v>
      </c>
      <c r="F841" s="326">
        <f>F840+7</f>
        <v>44263</v>
      </c>
      <c r="G841" s="326">
        <f>F841+16</f>
        <v>44279</v>
      </c>
    </row>
    <row r="842" s="255" customFormat="1" hidden="1" customHeight="1" spans="1:7">
      <c r="A842" s="554"/>
      <c r="B842" s="309" t="s">
        <v>2158</v>
      </c>
      <c r="C842" s="531" t="s">
        <v>2159</v>
      </c>
      <c r="D842" s="354"/>
      <c r="E842" s="442">
        <f>F842-4</f>
        <v>44266</v>
      </c>
      <c r="F842" s="326">
        <f>F841+7</f>
        <v>44270</v>
      </c>
      <c r="G842" s="326">
        <f>F842+16</f>
        <v>44286</v>
      </c>
    </row>
    <row r="843" s="255" customFormat="1" hidden="1" customHeight="1" spans="1:7">
      <c r="A843" s="554"/>
      <c r="B843" s="309" t="s">
        <v>2160</v>
      </c>
      <c r="C843" s="531" t="s">
        <v>2161</v>
      </c>
      <c r="D843" s="354"/>
      <c r="E843" s="442">
        <f>F843-4</f>
        <v>44273</v>
      </c>
      <c r="F843" s="326">
        <f>F842+7</f>
        <v>44277</v>
      </c>
      <c r="G843" s="326">
        <f>F843+16</f>
        <v>44293</v>
      </c>
    </row>
    <row r="844" s="255" customFormat="1" hidden="1" customHeight="1" spans="1:7">
      <c r="A844" s="554"/>
      <c r="B844" s="318" t="s">
        <v>893</v>
      </c>
      <c r="C844" s="309" t="s">
        <v>99</v>
      </c>
      <c r="D844" s="354"/>
      <c r="E844" s="442">
        <f>F844-4</f>
        <v>44280</v>
      </c>
      <c r="F844" s="326">
        <f>F843+7</f>
        <v>44284</v>
      </c>
      <c r="G844" s="326">
        <f>F844+16</f>
        <v>44300</v>
      </c>
    </row>
    <row r="845" s="256" customFormat="1" ht="15" hidden="1" customHeight="1" spans="1:7">
      <c r="A845" s="541" t="s">
        <v>254</v>
      </c>
      <c r="B845" s="541"/>
      <c r="C845" s="537"/>
      <c r="D845" s="580"/>
      <c r="E845" s="404"/>
      <c r="F845" s="404"/>
      <c r="G845" s="404"/>
    </row>
    <row r="846" s="255" customFormat="1" ht="15" hidden="1" customHeight="1" spans="1:7">
      <c r="A846" s="554"/>
      <c r="B846" s="523" t="s">
        <v>5</v>
      </c>
      <c r="C846" s="528" t="s">
        <v>6</v>
      </c>
      <c r="D846" s="528" t="s">
        <v>1821</v>
      </c>
      <c r="E846" s="326" t="s">
        <v>1822</v>
      </c>
      <c r="F846" s="326" t="s">
        <v>1823</v>
      </c>
      <c r="G846" s="326" t="s">
        <v>254</v>
      </c>
    </row>
    <row r="847" s="255" customFormat="1" ht="15" hidden="1" customHeight="1" spans="1:7">
      <c r="A847" s="554"/>
      <c r="B847" s="526"/>
      <c r="C847" s="555"/>
      <c r="D847" s="555"/>
      <c r="E847" s="326" t="s">
        <v>1824</v>
      </c>
      <c r="F847" s="326" t="s">
        <v>10</v>
      </c>
      <c r="G847" s="326" t="s">
        <v>11</v>
      </c>
    </row>
    <row r="848" s="255" customFormat="1" ht="15" hidden="1" customHeight="1" spans="1:7">
      <c r="A848" s="554"/>
      <c r="B848" s="309"/>
      <c r="C848" s="531"/>
      <c r="D848" s="354" t="s">
        <v>1653</v>
      </c>
      <c r="E848" s="442">
        <f>F848-4</f>
        <v>44075</v>
      </c>
      <c r="F848" s="326">
        <v>44079</v>
      </c>
      <c r="G848" s="326">
        <f>F848+23</f>
        <v>44102</v>
      </c>
    </row>
    <row r="849" s="255" customFormat="1" ht="15" hidden="1" customHeight="1" spans="1:7">
      <c r="A849" s="554"/>
      <c r="B849" s="309"/>
      <c r="C849" s="531"/>
      <c r="D849" s="354"/>
      <c r="E849" s="442">
        <f>F849-4</f>
        <v>44082</v>
      </c>
      <c r="F849" s="326">
        <f>F848+7</f>
        <v>44086</v>
      </c>
      <c r="G849" s="326">
        <f>F849+23</f>
        <v>44109</v>
      </c>
    </row>
    <row r="850" s="255" customFormat="1" ht="18" hidden="1" customHeight="1" spans="1:7">
      <c r="A850" s="554"/>
      <c r="B850" s="309"/>
      <c r="C850" s="531"/>
      <c r="D850" s="354"/>
      <c r="E850" s="442">
        <f>F850-4</f>
        <v>44089</v>
      </c>
      <c r="F850" s="326">
        <f>F849+7</f>
        <v>44093</v>
      </c>
      <c r="G850" s="326">
        <f>F850+23</f>
        <v>44116</v>
      </c>
    </row>
    <row r="851" s="255" customFormat="1" ht="18" hidden="1" customHeight="1" spans="1:7">
      <c r="A851" s="554"/>
      <c r="B851" s="309"/>
      <c r="C851" s="531"/>
      <c r="D851" s="354"/>
      <c r="E851" s="442">
        <f>F851-4</f>
        <v>44096</v>
      </c>
      <c r="F851" s="326">
        <f>F850+7</f>
        <v>44100</v>
      </c>
      <c r="G851" s="326">
        <f>F851+23</f>
        <v>44123</v>
      </c>
    </row>
    <row r="852" s="255" customFormat="1" ht="17.25" hidden="1" customHeight="1" spans="1:7">
      <c r="A852" s="554"/>
      <c r="B852" s="318"/>
      <c r="C852" s="309"/>
      <c r="D852" s="354"/>
      <c r="E852" s="442">
        <f>F852-4</f>
        <v>44103</v>
      </c>
      <c r="F852" s="326">
        <f>F851+7</f>
        <v>44107</v>
      </c>
      <c r="G852" s="326">
        <f>F852+23</f>
        <v>44130</v>
      </c>
    </row>
    <row r="853" s="256" customFormat="1" ht="15" hidden="1" customHeight="1" spans="1:7">
      <c r="A853" s="541" t="s">
        <v>254</v>
      </c>
      <c r="B853" s="541"/>
      <c r="C853" s="537"/>
      <c r="D853" s="580"/>
      <c r="E853" s="404"/>
      <c r="F853" s="404"/>
      <c r="G853" s="404"/>
    </row>
    <row r="854" s="255" customFormat="1" ht="15" hidden="1" customHeight="1" spans="1:7">
      <c r="A854" s="554"/>
      <c r="B854" s="523" t="s">
        <v>5</v>
      </c>
      <c r="C854" s="528" t="s">
        <v>6</v>
      </c>
      <c r="D854" s="528" t="s">
        <v>1821</v>
      </c>
      <c r="E854" s="326" t="s">
        <v>1822</v>
      </c>
      <c r="F854" s="326" t="s">
        <v>1823</v>
      </c>
      <c r="G854" s="326" t="s">
        <v>240</v>
      </c>
    </row>
    <row r="855" s="255" customFormat="1" ht="15" hidden="1" customHeight="1" spans="1:7">
      <c r="A855" s="554"/>
      <c r="B855" s="526"/>
      <c r="C855" s="555"/>
      <c r="D855" s="555"/>
      <c r="E855" s="326" t="s">
        <v>1824</v>
      </c>
      <c r="F855" s="326" t="s">
        <v>10</v>
      </c>
      <c r="G855" s="326" t="s">
        <v>11</v>
      </c>
    </row>
    <row r="856" s="255" customFormat="1" ht="16.5" hidden="1" customHeight="1" spans="1:7">
      <c r="A856" s="554"/>
      <c r="B856" s="309"/>
      <c r="C856" s="531"/>
      <c r="D856" s="354" t="s">
        <v>2155</v>
      </c>
      <c r="E856" s="442">
        <f>F856-4</f>
        <v>44252</v>
      </c>
      <c r="F856" s="326">
        <v>44256</v>
      </c>
      <c r="G856" s="326">
        <f>F856+16</f>
        <v>44272</v>
      </c>
    </row>
    <row r="857" s="255" customFormat="1" ht="15" hidden="1" customHeight="1" spans="1:7">
      <c r="A857" s="554"/>
      <c r="B857" s="309"/>
      <c r="C857" s="531"/>
      <c r="D857" s="354"/>
      <c r="E857" s="442">
        <f>F857-4</f>
        <v>44259</v>
      </c>
      <c r="F857" s="326">
        <f>F856+7</f>
        <v>44263</v>
      </c>
      <c r="G857" s="326">
        <f>F857+16</f>
        <v>44279</v>
      </c>
    </row>
    <row r="858" s="255" customFormat="1" ht="18" hidden="1" customHeight="1" spans="1:7">
      <c r="A858" s="554"/>
      <c r="B858" s="309"/>
      <c r="C858" s="531"/>
      <c r="D858" s="354"/>
      <c r="E858" s="442">
        <f>F858-4</f>
        <v>44266</v>
      </c>
      <c r="F858" s="326">
        <f>F857+7</f>
        <v>44270</v>
      </c>
      <c r="G858" s="326">
        <f>F858+16</f>
        <v>44286</v>
      </c>
    </row>
    <row r="859" s="255" customFormat="1" ht="18" hidden="1" customHeight="1" spans="1:7">
      <c r="A859" s="554"/>
      <c r="B859" s="309"/>
      <c r="C859" s="531"/>
      <c r="D859" s="354"/>
      <c r="E859" s="442">
        <f>F859-4</f>
        <v>44273</v>
      </c>
      <c r="F859" s="326">
        <f>F858+7</f>
        <v>44277</v>
      </c>
      <c r="G859" s="326">
        <f>F859+16</f>
        <v>44293</v>
      </c>
    </row>
    <row r="860" s="255" customFormat="1" ht="17.25" hidden="1" customHeight="1" spans="1:7">
      <c r="A860" s="554"/>
      <c r="B860" s="318"/>
      <c r="C860" s="309"/>
      <c r="D860" s="354"/>
      <c r="E860" s="442">
        <f>F860-4</f>
        <v>44280</v>
      </c>
      <c r="F860" s="326">
        <f>F859+7</f>
        <v>44284</v>
      </c>
      <c r="G860" s="326">
        <f>F860+16</f>
        <v>44300</v>
      </c>
    </row>
    <row r="861" s="256" customFormat="1" ht="15" hidden="1" customHeight="1" spans="1:7">
      <c r="A861" s="541" t="s">
        <v>254</v>
      </c>
      <c r="B861" s="541"/>
      <c r="C861" s="537"/>
      <c r="D861" s="580"/>
      <c r="E861" s="404"/>
      <c r="F861" s="404"/>
      <c r="G861" s="404"/>
    </row>
    <row r="862" s="255" customFormat="1" ht="15" hidden="1" customHeight="1" spans="1:7">
      <c r="A862" s="554"/>
      <c r="B862" s="523" t="s">
        <v>5</v>
      </c>
      <c r="C862" s="528" t="s">
        <v>6</v>
      </c>
      <c r="D862" s="528" t="s">
        <v>1821</v>
      </c>
      <c r="E862" s="326" t="s">
        <v>1822</v>
      </c>
      <c r="F862" s="326" t="s">
        <v>1823</v>
      </c>
      <c r="G862" s="326" t="s">
        <v>254</v>
      </c>
    </row>
    <row r="863" s="255" customFormat="1" ht="15" hidden="1" customHeight="1" spans="1:7">
      <c r="A863" s="554"/>
      <c r="B863" s="526"/>
      <c r="C863" s="555"/>
      <c r="D863" s="555"/>
      <c r="E863" s="326" t="s">
        <v>1824</v>
      </c>
      <c r="F863" s="326" t="s">
        <v>10</v>
      </c>
      <c r="G863" s="326" t="s">
        <v>11</v>
      </c>
    </row>
    <row r="864" s="255" customFormat="1" ht="15" hidden="1" customHeight="1" spans="1:7">
      <c r="A864" s="554"/>
      <c r="B864" s="309" t="s">
        <v>99</v>
      </c>
      <c r="C864" s="309" t="s">
        <v>99</v>
      </c>
      <c r="D864" s="354" t="s">
        <v>1532</v>
      </c>
      <c r="E864" s="442">
        <f>F864-5</f>
        <v>43767</v>
      </c>
      <c r="F864" s="326">
        <v>43772</v>
      </c>
      <c r="G864" s="326">
        <f>F864+17</f>
        <v>43789</v>
      </c>
    </row>
    <row r="865" s="255" customFormat="1" ht="15" hidden="1" customHeight="1" spans="1:7">
      <c r="A865" s="554"/>
      <c r="B865" s="309" t="s">
        <v>2162</v>
      </c>
      <c r="C865" s="309" t="s">
        <v>2163</v>
      </c>
      <c r="D865" s="354"/>
      <c r="E865" s="442">
        <f>F865-5</f>
        <v>43774</v>
      </c>
      <c r="F865" s="326">
        <f>F864+7</f>
        <v>43779</v>
      </c>
      <c r="G865" s="326">
        <f>F865+17</f>
        <v>43796</v>
      </c>
    </row>
    <row r="866" s="255" customFormat="1" ht="18" hidden="1" customHeight="1" spans="1:7">
      <c r="A866" s="554"/>
      <c r="B866" s="309" t="s">
        <v>99</v>
      </c>
      <c r="C866" s="581" t="s">
        <v>99</v>
      </c>
      <c r="D866" s="354"/>
      <c r="E866" s="442">
        <f>F866-5</f>
        <v>43781</v>
      </c>
      <c r="F866" s="326">
        <f>F865+7</f>
        <v>43786</v>
      </c>
      <c r="G866" s="326">
        <f>F866+17</f>
        <v>43803</v>
      </c>
    </row>
    <row r="867" s="255" customFormat="1" ht="18" hidden="1" customHeight="1" spans="1:7">
      <c r="A867" s="554"/>
      <c r="B867" s="582" t="s">
        <v>2164</v>
      </c>
      <c r="C867" s="581" t="s">
        <v>1810</v>
      </c>
      <c r="D867" s="354"/>
      <c r="E867" s="442">
        <f>F867-5</f>
        <v>43788</v>
      </c>
      <c r="F867" s="326">
        <f>F866+7</f>
        <v>43793</v>
      </c>
      <c r="G867" s="326">
        <f>F867+17</f>
        <v>43810</v>
      </c>
    </row>
    <row r="868" s="255" customFormat="1" ht="19.5" hidden="1" customHeight="1" spans="1:7">
      <c r="A868" s="554"/>
      <c r="B868" s="311" t="s">
        <v>99</v>
      </c>
      <c r="C868" s="583" t="s">
        <v>99</v>
      </c>
      <c r="D868" s="354"/>
      <c r="E868" s="442">
        <f>F868-5</f>
        <v>43795</v>
      </c>
      <c r="F868" s="326">
        <f>F867+7</f>
        <v>43800</v>
      </c>
      <c r="G868" s="326">
        <f>F868+17</f>
        <v>43817</v>
      </c>
    </row>
    <row r="869" s="253" customFormat="1" ht="18" customHeight="1" spans="1:8">
      <c r="A869" s="584" t="s">
        <v>2165</v>
      </c>
      <c r="B869" s="585"/>
      <c r="C869" s="584"/>
      <c r="D869" s="584"/>
      <c r="E869" s="584"/>
      <c r="F869" s="584"/>
      <c r="G869" s="584"/>
      <c r="H869" s="255"/>
    </row>
    <row r="870" s="256" customFormat="1" customHeight="1" spans="1:7">
      <c r="A870" s="586" t="s">
        <v>443</v>
      </c>
      <c r="B870" s="586"/>
      <c r="C870" s="587"/>
      <c r="D870" s="588"/>
      <c r="E870" s="588"/>
      <c r="F870" s="589"/>
      <c r="G870" s="589"/>
    </row>
    <row r="871" s="255" customFormat="1" ht="15" spans="1:7">
      <c r="A871" s="590"/>
      <c r="B871" s="591" t="s">
        <v>5</v>
      </c>
      <c r="C871" s="592" t="s">
        <v>6</v>
      </c>
      <c r="D871" s="593" t="s">
        <v>1821</v>
      </c>
      <c r="E871" s="594" t="s">
        <v>1822</v>
      </c>
      <c r="F871" s="595" t="s">
        <v>1823</v>
      </c>
      <c r="G871" s="596" t="s">
        <v>443</v>
      </c>
    </row>
    <row r="872" s="255" customFormat="1" ht="15" spans="1:7">
      <c r="A872" s="590"/>
      <c r="B872" s="597"/>
      <c r="C872" s="598"/>
      <c r="D872" s="599"/>
      <c r="E872" s="594" t="s">
        <v>1824</v>
      </c>
      <c r="F872" s="595" t="s">
        <v>10</v>
      </c>
      <c r="G872" s="596" t="s">
        <v>11</v>
      </c>
    </row>
    <row r="873" s="255" customFormat="1" ht="15" spans="1:7">
      <c r="A873" s="590"/>
      <c r="B873" s="600" t="s">
        <v>2166</v>
      </c>
      <c r="C873" s="601" t="s">
        <v>450</v>
      </c>
      <c r="D873" s="602" t="s">
        <v>2167</v>
      </c>
      <c r="E873" s="603">
        <f>F873-5</f>
        <v>44435</v>
      </c>
      <c r="F873" s="604">
        <v>44440</v>
      </c>
      <c r="G873" s="604">
        <f>F873+2</f>
        <v>44442</v>
      </c>
    </row>
    <row r="874" s="255" customFormat="1" ht="15" spans="1:7">
      <c r="A874" s="590"/>
      <c r="B874" s="600" t="s">
        <v>2166</v>
      </c>
      <c r="C874" s="601" t="s">
        <v>468</v>
      </c>
      <c r="D874" s="605"/>
      <c r="E874" s="606">
        <f>F874-5</f>
        <v>44442</v>
      </c>
      <c r="F874" s="607">
        <f>F873+7</f>
        <v>44447</v>
      </c>
      <c r="G874" s="604">
        <f>F874+2</f>
        <v>44449</v>
      </c>
    </row>
    <row r="875" s="255" customFormat="1" ht="15" spans="1:7">
      <c r="A875" s="590"/>
      <c r="B875" s="600" t="s">
        <v>2166</v>
      </c>
      <c r="C875" s="601" t="s">
        <v>460</v>
      </c>
      <c r="D875" s="605"/>
      <c r="E875" s="606">
        <f>F875-5</f>
        <v>44449</v>
      </c>
      <c r="F875" s="608">
        <f>F874+7</f>
        <v>44454</v>
      </c>
      <c r="G875" s="609">
        <f>F875+2</f>
        <v>44456</v>
      </c>
    </row>
    <row r="876" s="255" customFormat="1" ht="15" spans="1:7">
      <c r="A876" s="590"/>
      <c r="B876" s="600" t="s">
        <v>2166</v>
      </c>
      <c r="C876" s="601" t="s">
        <v>462</v>
      </c>
      <c r="D876" s="605"/>
      <c r="E876" s="606">
        <f>F876-5</f>
        <v>44456</v>
      </c>
      <c r="F876" s="610">
        <f>F875+7</f>
        <v>44461</v>
      </c>
      <c r="G876" s="611">
        <f>F876+2</f>
        <v>44463</v>
      </c>
    </row>
    <row r="877" s="255" customFormat="1" ht="15" spans="1:7">
      <c r="A877" s="590"/>
      <c r="B877" s="600" t="s">
        <v>2166</v>
      </c>
      <c r="C877" s="601" t="s">
        <v>463</v>
      </c>
      <c r="D877" s="612"/>
      <c r="E877" s="606">
        <f>F877-5</f>
        <v>44463</v>
      </c>
      <c r="F877" s="610">
        <f>F876+7</f>
        <v>44468</v>
      </c>
      <c r="G877" s="611">
        <f>F877+2</f>
        <v>44470</v>
      </c>
    </row>
    <row r="878" s="255" customFormat="1" ht="15" spans="1:7">
      <c r="A878" s="590"/>
      <c r="B878" s="589"/>
      <c r="C878" s="613"/>
      <c r="D878" s="614"/>
      <c r="E878" s="615"/>
      <c r="F878" s="616"/>
      <c r="G878" s="617"/>
    </row>
    <row r="879" s="255" customFormat="1" ht="15" spans="1:7">
      <c r="A879" s="590"/>
      <c r="B879" s="618" t="s">
        <v>5</v>
      </c>
      <c r="C879" s="528" t="s">
        <v>6</v>
      </c>
      <c r="D879" s="528" t="s">
        <v>1821</v>
      </c>
      <c r="E879" s="525" t="s">
        <v>1822</v>
      </c>
      <c r="F879" s="525" t="s">
        <v>1823</v>
      </c>
      <c r="G879" s="525" t="s">
        <v>443</v>
      </c>
    </row>
    <row r="880" s="255" customFormat="1" ht="15" spans="1:7">
      <c r="A880" s="590"/>
      <c r="B880" s="619"/>
      <c r="C880" s="620"/>
      <c r="D880" s="620"/>
      <c r="E880" s="525" t="s">
        <v>1824</v>
      </c>
      <c r="F880" s="525" t="s">
        <v>10</v>
      </c>
      <c r="G880" s="525" t="s">
        <v>11</v>
      </c>
    </row>
    <row r="881" s="255" customFormat="1" ht="15" spans="1:7">
      <c r="A881" s="590"/>
      <c r="B881" s="318" t="s">
        <v>893</v>
      </c>
      <c r="C881" s="510" t="s">
        <v>99</v>
      </c>
      <c r="D881" s="621" t="s">
        <v>2168</v>
      </c>
      <c r="E881" s="606">
        <f>F881-5</f>
        <v>44439</v>
      </c>
      <c r="F881" s="604">
        <v>44444</v>
      </c>
      <c r="G881" s="604">
        <f>F881+2</f>
        <v>44446</v>
      </c>
    </row>
    <row r="882" s="255" customFormat="1" ht="15" spans="1:7">
      <c r="A882" s="590"/>
      <c r="B882" s="318" t="s">
        <v>893</v>
      </c>
      <c r="C882" s="510" t="s">
        <v>99</v>
      </c>
      <c r="D882" s="605"/>
      <c r="E882" s="606">
        <f>F882-5</f>
        <v>44446</v>
      </c>
      <c r="F882" s="604">
        <f>F881+7</f>
        <v>44451</v>
      </c>
      <c r="G882" s="604">
        <f>F882+2</f>
        <v>44453</v>
      </c>
    </row>
    <row r="883" s="255" customFormat="1" ht="15" spans="1:7">
      <c r="A883" s="590"/>
      <c r="B883" s="622" t="s">
        <v>2169</v>
      </c>
      <c r="C883" s="623" t="s">
        <v>460</v>
      </c>
      <c r="D883" s="605"/>
      <c r="E883" s="606">
        <f>F883-5</f>
        <v>44453</v>
      </c>
      <c r="F883" s="609">
        <f>F882+7</f>
        <v>44458</v>
      </c>
      <c r="G883" s="609">
        <f>F883+2</f>
        <v>44460</v>
      </c>
    </row>
    <row r="884" s="255" customFormat="1" ht="15" spans="1:7">
      <c r="A884" s="590"/>
      <c r="B884" s="622" t="s">
        <v>2169</v>
      </c>
      <c r="C884" s="623" t="s">
        <v>462</v>
      </c>
      <c r="D884" s="605"/>
      <c r="E884" s="606">
        <f>F884-5</f>
        <v>44460</v>
      </c>
      <c r="F884" s="611">
        <f>F883+7</f>
        <v>44465</v>
      </c>
      <c r="G884" s="611">
        <f>F884+2</f>
        <v>44467</v>
      </c>
    </row>
    <row r="885" s="255" customFormat="1" ht="15" spans="1:7">
      <c r="A885" s="590"/>
      <c r="B885" s="622" t="s">
        <v>2169</v>
      </c>
      <c r="C885" s="623" t="s">
        <v>463</v>
      </c>
      <c r="D885" s="612"/>
      <c r="E885" s="606">
        <f>F885-5</f>
        <v>44467</v>
      </c>
      <c r="F885" s="611">
        <f>F884+7</f>
        <v>44472</v>
      </c>
      <c r="G885" s="611">
        <f>F885+2</f>
        <v>44474</v>
      </c>
    </row>
    <row r="886" s="256" customFormat="1" ht="15" spans="1:7">
      <c r="A886" s="624" t="s">
        <v>458</v>
      </c>
      <c r="B886" s="624"/>
      <c r="C886" s="625"/>
      <c r="D886" s="626"/>
      <c r="E886" s="588"/>
      <c r="F886" s="589"/>
      <c r="G886" s="589"/>
    </row>
    <row r="887" s="255" customFormat="1" ht="15" spans="1:7">
      <c r="A887" s="590"/>
      <c r="B887" s="627" t="s">
        <v>5</v>
      </c>
      <c r="C887" s="628" t="s">
        <v>6</v>
      </c>
      <c r="D887" s="594" t="s">
        <v>1821</v>
      </c>
      <c r="E887" s="594" t="s">
        <v>1822</v>
      </c>
      <c r="F887" s="595" t="s">
        <v>1823</v>
      </c>
      <c r="G887" s="596" t="s">
        <v>458</v>
      </c>
    </row>
    <row r="888" s="255" customFormat="1" ht="15" spans="1:7">
      <c r="A888" s="590"/>
      <c r="B888" s="597"/>
      <c r="C888" s="629"/>
      <c r="D888" s="594"/>
      <c r="E888" s="594" t="s">
        <v>1824</v>
      </c>
      <c r="F888" s="595" t="s">
        <v>10</v>
      </c>
      <c r="G888" s="596" t="s">
        <v>11</v>
      </c>
    </row>
    <row r="889" s="255" customFormat="1" ht="15" spans="1:7">
      <c r="A889" s="590"/>
      <c r="B889" s="600" t="s">
        <v>2170</v>
      </c>
      <c r="C889" s="630" t="s">
        <v>2171</v>
      </c>
      <c r="D889" s="622" t="s">
        <v>2172</v>
      </c>
      <c r="E889" s="603">
        <f t="shared" ref="E889:E897" si="0">F889-5</f>
        <v>44436</v>
      </c>
      <c r="F889" s="604">
        <v>44441</v>
      </c>
      <c r="G889" s="604">
        <f t="shared" ref="G889:G897" si="1">F889+1</f>
        <v>44442</v>
      </c>
    </row>
    <row r="890" s="255" customFormat="1" ht="15" spans="1:7">
      <c r="A890" s="590"/>
      <c r="B890" s="600" t="s">
        <v>2170</v>
      </c>
      <c r="C890" s="630" t="s">
        <v>2173</v>
      </c>
      <c r="D890" s="622"/>
      <c r="E890" s="603">
        <f t="shared" si="0"/>
        <v>44439</v>
      </c>
      <c r="F890" s="604">
        <v>44444</v>
      </c>
      <c r="G890" s="604">
        <f t="shared" si="1"/>
        <v>44445</v>
      </c>
    </row>
    <row r="891" s="255" customFormat="1" ht="15" spans="1:7">
      <c r="A891" s="590"/>
      <c r="B891" s="600" t="s">
        <v>2170</v>
      </c>
      <c r="C891" s="630" t="s">
        <v>2174</v>
      </c>
      <c r="D891" s="622"/>
      <c r="E891" s="603">
        <f t="shared" si="0"/>
        <v>44443</v>
      </c>
      <c r="F891" s="604">
        <f t="shared" ref="F891:F897" si="2">F889+7</f>
        <v>44448</v>
      </c>
      <c r="G891" s="604">
        <f t="shared" si="1"/>
        <v>44449</v>
      </c>
    </row>
    <row r="892" s="255" customFormat="1" ht="15" spans="1:7">
      <c r="A892" s="590"/>
      <c r="B892" s="600" t="s">
        <v>2170</v>
      </c>
      <c r="C892" s="630" t="s">
        <v>2175</v>
      </c>
      <c r="D892" s="622"/>
      <c r="E892" s="603">
        <f t="shared" si="0"/>
        <v>44446</v>
      </c>
      <c r="F892" s="604">
        <f t="shared" si="2"/>
        <v>44451</v>
      </c>
      <c r="G892" s="604">
        <f t="shared" si="1"/>
        <v>44452</v>
      </c>
    </row>
    <row r="893" s="255" customFormat="1" ht="15" spans="1:7">
      <c r="A893" s="590"/>
      <c r="B893" s="600" t="s">
        <v>2170</v>
      </c>
      <c r="C893" s="630" t="s">
        <v>2176</v>
      </c>
      <c r="D893" s="622"/>
      <c r="E893" s="603">
        <f t="shared" si="0"/>
        <v>44450</v>
      </c>
      <c r="F893" s="604">
        <f t="shared" si="2"/>
        <v>44455</v>
      </c>
      <c r="G893" s="604">
        <f t="shared" si="1"/>
        <v>44456</v>
      </c>
    </row>
    <row r="894" s="255" customFormat="1" ht="15" spans="1:7">
      <c r="A894" s="590"/>
      <c r="B894" s="600" t="s">
        <v>2170</v>
      </c>
      <c r="C894" s="630" t="s">
        <v>2177</v>
      </c>
      <c r="D894" s="622"/>
      <c r="E894" s="603">
        <f t="shared" si="0"/>
        <v>44453</v>
      </c>
      <c r="F894" s="604">
        <f t="shared" si="2"/>
        <v>44458</v>
      </c>
      <c r="G894" s="604">
        <f t="shared" si="1"/>
        <v>44459</v>
      </c>
    </row>
    <row r="895" s="255" customFormat="1" ht="15" spans="1:8">
      <c r="A895" s="590"/>
      <c r="B895" s="600" t="s">
        <v>2170</v>
      </c>
      <c r="C895" s="630" t="s">
        <v>2178</v>
      </c>
      <c r="D895" s="622"/>
      <c r="E895" s="603">
        <f t="shared" si="0"/>
        <v>44457</v>
      </c>
      <c r="F895" s="604">
        <f t="shared" si="2"/>
        <v>44462</v>
      </c>
      <c r="G895" s="604">
        <f t="shared" si="1"/>
        <v>44463</v>
      </c>
      <c r="H895" s="253"/>
    </row>
    <row r="896" s="253" customFormat="1" spans="1:8">
      <c r="A896" s="631"/>
      <c r="B896" s="600" t="s">
        <v>2170</v>
      </c>
      <c r="C896" s="630" t="s">
        <v>2179</v>
      </c>
      <c r="D896" s="622"/>
      <c r="E896" s="603">
        <f t="shared" si="0"/>
        <v>44460</v>
      </c>
      <c r="F896" s="604">
        <f t="shared" si="2"/>
        <v>44465</v>
      </c>
      <c r="G896" s="604">
        <f t="shared" si="1"/>
        <v>44466</v>
      </c>
      <c r="H896" s="266"/>
    </row>
    <row r="897" ht="15" spans="1:7">
      <c r="A897" s="631"/>
      <c r="B897" s="600" t="s">
        <v>2170</v>
      </c>
      <c r="C897" s="630" t="s">
        <v>2180</v>
      </c>
      <c r="D897" s="622"/>
      <c r="E897" s="603">
        <f t="shared" si="0"/>
        <v>44464</v>
      </c>
      <c r="F897" s="604">
        <f t="shared" si="2"/>
        <v>44469</v>
      </c>
      <c r="G897" s="604">
        <f t="shared" si="1"/>
        <v>44470</v>
      </c>
    </row>
    <row r="898" ht="15" spans="1:7">
      <c r="A898" s="631"/>
      <c r="B898" s="632"/>
      <c r="C898" s="631"/>
      <c r="D898" s="631"/>
      <c r="E898" s="631"/>
      <c r="F898" s="631"/>
      <c r="G898" s="631"/>
    </row>
    <row r="899" ht="15" spans="1:7">
      <c r="A899" s="631"/>
      <c r="B899" s="632"/>
      <c r="D899" s="631"/>
      <c r="E899" s="631"/>
      <c r="F899" s="631"/>
      <c r="G899" s="631"/>
    </row>
    <row r="900" ht="15" spans="1:7">
      <c r="A900" s="631"/>
      <c r="B900" s="632"/>
      <c r="C900" s="631"/>
      <c r="D900" s="631"/>
      <c r="E900" s="631"/>
      <c r="F900" s="631"/>
      <c r="G900" s="631"/>
    </row>
    <row r="901" ht="15" spans="1:7">
      <c r="A901" s="631"/>
      <c r="B901" s="632"/>
      <c r="C901" s="631"/>
      <c r="D901" s="631"/>
      <c r="E901" s="631"/>
      <c r="F901" s="631"/>
      <c r="G901" s="631"/>
    </row>
    <row r="902" ht="15" spans="1:7">
      <c r="A902" s="631"/>
      <c r="B902" s="632"/>
      <c r="C902" s="631"/>
      <c r="D902" s="631"/>
      <c r="E902" s="631"/>
      <c r="F902" s="631"/>
      <c r="G902" s="631"/>
    </row>
    <row r="903" ht="15" spans="1:7">
      <c r="A903" s="631"/>
      <c r="B903" s="632"/>
      <c r="C903" s="631"/>
      <c r="D903" s="631"/>
      <c r="E903" s="631"/>
      <c r="F903" s="631"/>
      <c r="G903" s="631"/>
    </row>
    <row r="904" ht="15" spans="1:7">
      <c r="A904" s="631"/>
      <c r="B904" s="632"/>
      <c r="C904" s="631"/>
      <c r="D904" s="631"/>
      <c r="E904" s="631"/>
      <c r="F904" s="631"/>
      <c r="G904" s="631"/>
    </row>
    <row r="905" ht="15" spans="1:7">
      <c r="A905" s="631"/>
      <c r="B905" s="632"/>
      <c r="C905" s="631"/>
      <c r="D905" s="631"/>
      <c r="E905" s="631"/>
      <c r="F905" s="631"/>
      <c r="G905" s="631"/>
    </row>
    <row r="906" ht="15" spans="1:7">
      <c r="A906" s="631"/>
      <c r="B906" s="632"/>
      <c r="C906" s="631"/>
      <c r="D906" s="631"/>
      <c r="E906" s="631"/>
      <c r="F906" s="631"/>
      <c r="G906" s="631"/>
    </row>
    <row r="907" ht="15" spans="1:7">
      <c r="A907" s="631"/>
      <c r="B907" s="632"/>
      <c r="C907" s="631"/>
      <c r="D907" s="631"/>
      <c r="E907" s="631"/>
      <c r="F907" s="631"/>
      <c r="G907" s="631"/>
    </row>
    <row r="908" ht="15" spans="1:7">
      <c r="A908" s="631"/>
      <c r="B908" s="632"/>
      <c r="C908" s="631"/>
      <c r="D908" s="631"/>
      <c r="E908" s="631"/>
      <c r="F908" s="631"/>
      <c r="G908" s="631"/>
    </row>
    <row r="909" ht="15" spans="1:7">
      <c r="A909" s="631"/>
      <c r="B909" s="632"/>
      <c r="C909" s="631"/>
      <c r="D909" s="631"/>
      <c r="E909" s="631"/>
      <c r="F909" s="631"/>
      <c r="G909" s="631"/>
    </row>
    <row r="910" ht="15" spans="1:7">
      <c r="A910" s="631"/>
      <c r="B910" s="632"/>
      <c r="C910" s="631"/>
      <c r="D910" s="631"/>
      <c r="E910" s="631"/>
      <c r="F910" s="631"/>
      <c r="G910" s="631"/>
    </row>
    <row r="911" ht="15" spans="1:7">
      <c r="A911" s="253"/>
      <c r="D911" s="253"/>
      <c r="E911" s="253"/>
      <c r="F911" s="253"/>
      <c r="G911" s="253"/>
    </row>
    <row r="912" ht="15" spans="1:7">
      <c r="A912" s="253"/>
      <c r="D912" s="253"/>
      <c r="E912" s="253"/>
      <c r="F912" s="253"/>
      <c r="G912" s="253"/>
    </row>
    <row r="913" ht="15" spans="1:7">
      <c r="A913" s="253"/>
      <c r="D913" s="253"/>
      <c r="E913" s="253"/>
      <c r="F913" s="253"/>
      <c r="G913" s="253"/>
    </row>
    <row r="914" ht="15" spans="1:7">
      <c r="A914" s="253"/>
      <c r="D914" s="253"/>
      <c r="E914" s="253"/>
      <c r="F914" s="253"/>
      <c r="G914" s="253"/>
    </row>
    <row r="915" ht="15" spans="1:7">
      <c r="A915" s="253"/>
      <c r="D915" s="253"/>
      <c r="E915" s="253"/>
      <c r="F915" s="253"/>
      <c r="G915" s="253"/>
    </row>
    <row r="916" ht="15" spans="1:7">
      <c r="A916" s="253"/>
      <c r="D916" s="253"/>
      <c r="E916" s="253"/>
      <c r="F916" s="253"/>
      <c r="G916" s="253"/>
    </row>
    <row r="917" ht="15" spans="1:7">
      <c r="A917" s="253"/>
      <c r="D917" s="253"/>
      <c r="E917" s="253"/>
      <c r="F917" s="253"/>
      <c r="G917" s="253"/>
    </row>
    <row r="918" ht="15" spans="1:7">
      <c r="A918" s="253"/>
      <c r="D918" s="253"/>
      <c r="E918" s="253"/>
      <c r="F918" s="253"/>
      <c r="G918" s="253"/>
    </row>
    <row r="919" ht="15" spans="1:7">
      <c r="A919" s="253"/>
      <c r="D919" s="253"/>
      <c r="E919" s="253"/>
      <c r="F919" s="253"/>
      <c r="G919" s="253"/>
    </row>
    <row r="920" ht="15" spans="1:7">
      <c r="A920" s="253"/>
      <c r="D920" s="253"/>
      <c r="E920" s="253"/>
      <c r="F920" s="253"/>
      <c r="G920" s="253"/>
    </row>
    <row r="921" ht="15" spans="1:7">
      <c r="A921" s="253"/>
      <c r="D921" s="253"/>
      <c r="E921" s="253"/>
      <c r="F921" s="253"/>
      <c r="G921" s="253"/>
    </row>
    <row r="922" ht="15" spans="1:7">
      <c r="A922" s="253"/>
      <c r="D922" s="253"/>
      <c r="E922" s="253"/>
      <c r="F922" s="253"/>
      <c r="G922" s="253"/>
    </row>
    <row r="923" ht="15" spans="1:7">
      <c r="A923" s="253"/>
      <c r="D923" s="253"/>
      <c r="E923" s="253"/>
      <c r="F923" s="253"/>
      <c r="G923" s="253"/>
    </row>
    <row r="924" ht="15" spans="1:7">
      <c r="A924" s="253"/>
      <c r="D924" s="253"/>
      <c r="E924" s="253"/>
      <c r="F924" s="253"/>
      <c r="G924" s="253"/>
    </row>
    <row r="925" ht="15" spans="1:7">
      <c r="A925" s="253"/>
      <c r="D925" s="253"/>
      <c r="E925" s="253"/>
      <c r="F925" s="253"/>
      <c r="G925" s="253"/>
    </row>
    <row r="926" ht="15" spans="1:7">
      <c r="A926" s="253"/>
      <c r="D926" s="253"/>
      <c r="E926" s="253"/>
      <c r="F926" s="253"/>
      <c r="G926" s="253"/>
    </row>
    <row r="927" ht="15" spans="1:7">
      <c r="A927" s="253"/>
      <c r="D927" s="253"/>
      <c r="E927" s="253"/>
      <c r="F927" s="253"/>
      <c r="G927" s="253"/>
    </row>
    <row r="928" ht="15" spans="1:7">
      <c r="A928" s="253"/>
      <c r="D928" s="253"/>
      <c r="E928" s="253"/>
      <c r="F928" s="253"/>
      <c r="G928" s="253"/>
    </row>
    <row r="929" ht="15" spans="1:7">
      <c r="A929" s="253"/>
      <c r="D929" s="253"/>
      <c r="E929" s="253"/>
      <c r="F929" s="253"/>
      <c r="G929" s="253"/>
    </row>
    <row r="930" ht="15" spans="1:7">
      <c r="A930" s="253"/>
      <c r="D930" s="253"/>
      <c r="E930" s="253"/>
      <c r="F930" s="253"/>
      <c r="G930" s="253"/>
    </row>
    <row r="931" ht="15" spans="1:7">
      <c r="A931" s="253"/>
      <c r="D931" s="253"/>
      <c r="E931" s="253"/>
      <c r="F931" s="253"/>
      <c r="G931" s="253"/>
    </row>
    <row r="932" ht="15" spans="1:7">
      <c r="A932" s="253"/>
      <c r="D932" s="253"/>
      <c r="E932" s="253"/>
      <c r="F932" s="253"/>
      <c r="G932" s="253"/>
    </row>
    <row r="933" ht="15" spans="1:7">
      <c r="A933" s="253"/>
      <c r="D933" s="253"/>
      <c r="E933" s="253"/>
      <c r="F933" s="253"/>
      <c r="G933" s="253"/>
    </row>
    <row r="934" ht="15" spans="1:7">
      <c r="A934" s="253"/>
      <c r="D934" s="253"/>
      <c r="E934" s="253"/>
      <c r="F934" s="253"/>
      <c r="G934" s="253"/>
    </row>
    <row r="935" ht="15" spans="1:7">
      <c r="A935" s="253"/>
      <c r="D935" s="253"/>
      <c r="E935" s="253"/>
      <c r="F935" s="253"/>
      <c r="G935" s="253"/>
    </row>
    <row r="936" ht="15" spans="1:7">
      <c r="A936" s="253"/>
      <c r="D936" s="253"/>
      <c r="E936" s="253"/>
      <c r="F936" s="253"/>
      <c r="G936" s="253"/>
    </row>
    <row r="937" ht="15" spans="1:7">
      <c r="A937" s="253"/>
      <c r="D937" s="253"/>
      <c r="E937" s="253"/>
      <c r="F937" s="253"/>
      <c r="G937" s="253"/>
    </row>
    <row r="938" ht="15" spans="1:7">
      <c r="A938" s="253"/>
      <c r="D938" s="253"/>
      <c r="E938" s="253"/>
      <c r="F938" s="253"/>
      <c r="G938" s="253"/>
    </row>
    <row r="939" ht="15" spans="1:7">
      <c r="A939" s="253"/>
      <c r="D939" s="253"/>
      <c r="E939" s="253"/>
      <c r="F939" s="253"/>
      <c r="G939" s="253"/>
    </row>
    <row r="940" ht="15" spans="1:7">
      <c r="A940" s="253"/>
      <c r="D940" s="253"/>
      <c r="E940" s="253"/>
      <c r="F940" s="253"/>
      <c r="G940" s="253"/>
    </row>
    <row r="941" ht="15" spans="1:7">
      <c r="A941" s="253"/>
      <c r="D941" s="253"/>
      <c r="E941" s="253"/>
      <c r="F941" s="253"/>
      <c r="G941" s="253"/>
    </row>
    <row r="942" ht="15" spans="1:7">
      <c r="A942" s="253"/>
      <c r="D942" s="253"/>
      <c r="E942" s="253"/>
      <c r="F942" s="253"/>
      <c r="G942" s="253"/>
    </row>
    <row r="943" ht="15" spans="1:7">
      <c r="A943" s="253"/>
      <c r="D943" s="253"/>
      <c r="E943" s="253"/>
      <c r="F943" s="253"/>
      <c r="G943" s="253"/>
    </row>
    <row r="944" ht="15" spans="1:7">
      <c r="A944" s="253"/>
      <c r="D944" s="253"/>
      <c r="E944" s="253"/>
      <c r="F944" s="253"/>
      <c r="G944" s="253"/>
    </row>
    <row r="945" ht="15" spans="1:7">
      <c r="A945" s="253"/>
      <c r="D945" s="253"/>
      <c r="E945" s="253"/>
      <c r="F945" s="253"/>
      <c r="G945" s="253"/>
    </row>
    <row r="946" ht="15" spans="1:7">
      <c r="A946" s="253"/>
      <c r="D946" s="253"/>
      <c r="E946" s="253"/>
      <c r="F946" s="253"/>
      <c r="G946" s="253"/>
    </row>
    <row r="947" ht="15" spans="1:7">
      <c r="A947" s="253"/>
      <c r="D947" s="253"/>
      <c r="E947" s="253"/>
      <c r="F947" s="253"/>
      <c r="G947" s="253"/>
    </row>
    <row r="948" ht="15" spans="1:7">
      <c r="A948" s="253"/>
      <c r="D948" s="253"/>
      <c r="E948" s="253"/>
      <c r="F948" s="253"/>
      <c r="G948" s="253"/>
    </row>
    <row r="949" ht="15" spans="1:7">
      <c r="A949" s="253"/>
      <c r="D949" s="253"/>
      <c r="E949" s="253"/>
      <c r="F949" s="253"/>
      <c r="G949" s="253"/>
    </row>
    <row r="950" ht="15" spans="1:7">
      <c r="A950" s="253"/>
      <c r="D950" s="253"/>
      <c r="E950" s="253"/>
      <c r="F950" s="253"/>
      <c r="G950" s="253"/>
    </row>
    <row r="951" ht="15" spans="1:7">
      <c r="A951" s="253"/>
      <c r="D951" s="253"/>
      <c r="E951" s="253"/>
      <c r="F951" s="253"/>
      <c r="G951" s="253"/>
    </row>
    <row r="952" ht="15" spans="1:7">
      <c r="A952" s="253"/>
      <c r="D952" s="253"/>
      <c r="E952" s="253"/>
      <c r="F952" s="253"/>
      <c r="G952" s="253"/>
    </row>
    <row r="953" ht="15" spans="1:7">
      <c r="A953" s="253"/>
      <c r="D953" s="253"/>
      <c r="E953" s="253"/>
      <c r="F953" s="253"/>
      <c r="G953" s="253"/>
    </row>
    <row r="954" ht="15" spans="1:7">
      <c r="A954" s="253"/>
      <c r="D954" s="253"/>
      <c r="E954" s="253"/>
      <c r="F954" s="253"/>
      <c r="G954" s="253"/>
    </row>
    <row r="955" ht="15" spans="1:7">
      <c r="A955" s="253"/>
      <c r="D955" s="253"/>
      <c r="E955" s="253"/>
      <c r="F955" s="253"/>
      <c r="G955" s="253"/>
    </row>
    <row r="956" ht="15" spans="1:7">
      <c r="A956" s="253"/>
      <c r="D956" s="253"/>
      <c r="E956" s="253"/>
      <c r="F956" s="253"/>
      <c r="G956" s="253"/>
    </row>
    <row r="957" ht="15" spans="1:7">
      <c r="A957" s="253"/>
      <c r="D957" s="253"/>
      <c r="E957" s="253"/>
      <c r="F957" s="253"/>
      <c r="G957" s="253"/>
    </row>
    <row r="958" ht="15" spans="1:7">
      <c r="A958" s="253"/>
      <c r="D958" s="253"/>
      <c r="E958" s="253"/>
      <c r="F958" s="253"/>
      <c r="G958" s="253"/>
    </row>
    <row r="959" ht="15" spans="1:7">
      <c r="A959" s="253"/>
      <c r="D959" s="253"/>
      <c r="E959" s="253"/>
      <c r="F959" s="253"/>
      <c r="G959" s="253"/>
    </row>
    <row r="960" ht="15" spans="1:7">
      <c r="A960" s="253"/>
      <c r="D960" s="253"/>
      <c r="E960" s="253"/>
      <c r="F960" s="253"/>
      <c r="G960" s="253"/>
    </row>
    <row r="961" ht="15" spans="1:7">
      <c r="A961" s="253"/>
      <c r="D961" s="253"/>
      <c r="E961" s="253"/>
      <c r="F961" s="253"/>
      <c r="G961" s="253"/>
    </row>
    <row r="962" ht="15" spans="1:7">
      <c r="A962" s="253"/>
      <c r="D962" s="253"/>
      <c r="E962" s="253"/>
      <c r="F962" s="253"/>
      <c r="G962" s="253"/>
    </row>
    <row r="963" ht="15" spans="1:7">
      <c r="A963" s="253"/>
      <c r="D963" s="253"/>
      <c r="E963" s="253"/>
      <c r="F963" s="253"/>
      <c r="G963" s="253"/>
    </row>
    <row r="964" ht="15" spans="1:7">
      <c r="A964" s="253"/>
      <c r="D964" s="253"/>
      <c r="E964" s="253"/>
      <c r="F964" s="253"/>
      <c r="G964" s="253"/>
    </row>
    <row r="965" ht="15" spans="1:7">
      <c r="A965" s="253"/>
      <c r="D965" s="253"/>
      <c r="E965" s="253"/>
      <c r="F965" s="253"/>
      <c r="G965" s="253"/>
    </row>
    <row r="966" ht="15" spans="1:7">
      <c r="A966" s="253"/>
      <c r="D966" s="253"/>
      <c r="E966" s="253"/>
      <c r="F966" s="253"/>
      <c r="G966" s="253"/>
    </row>
    <row r="967" ht="15" spans="1:7">
      <c r="A967" s="253"/>
      <c r="D967" s="253"/>
      <c r="E967" s="253"/>
      <c r="F967" s="253"/>
      <c r="G967" s="253"/>
    </row>
    <row r="968" ht="15" spans="1:7">
      <c r="A968" s="253"/>
      <c r="D968" s="253"/>
      <c r="E968" s="253"/>
      <c r="F968" s="253"/>
      <c r="G968" s="253"/>
    </row>
    <row r="969" ht="15" spans="1:7">
      <c r="A969" s="253"/>
      <c r="D969" s="253"/>
      <c r="E969" s="253"/>
      <c r="F969" s="253"/>
      <c r="G969" s="253"/>
    </row>
    <row r="970" ht="15" spans="1:7">
      <c r="A970" s="253"/>
      <c r="D970" s="253"/>
      <c r="E970" s="253"/>
      <c r="F970" s="253"/>
      <c r="G970" s="253"/>
    </row>
    <row r="971" ht="15" spans="1:7">
      <c r="A971" s="253"/>
      <c r="D971" s="253"/>
      <c r="E971" s="253"/>
      <c r="F971" s="253"/>
      <c r="G971" s="253"/>
    </row>
    <row r="972" ht="15" spans="1:7">
      <c r="A972" s="253"/>
      <c r="D972" s="253"/>
      <c r="E972" s="253"/>
      <c r="F972" s="253"/>
      <c r="G972" s="253"/>
    </row>
    <row r="973" ht="15" spans="1:7">
      <c r="A973" s="253"/>
      <c r="D973" s="253"/>
      <c r="E973" s="253"/>
      <c r="F973" s="253"/>
      <c r="G973" s="253"/>
    </row>
    <row r="974" ht="15" spans="1:7">
      <c r="A974" s="253"/>
      <c r="D974" s="253"/>
      <c r="E974" s="253"/>
      <c r="F974" s="253"/>
      <c r="G974" s="253"/>
    </row>
    <row r="975" ht="15" spans="1:7">
      <c r="A975" s="253"/>
      <c r="D975" s="253"/>
      <c r="E975" s="253"/>
      <c r="F975" s="253"/>
      <c r="G975" s="253"/>
    </row>
    <row r="976" ht="15" spans="1:7">
      <c r="A976" s="253"/>
      <c r="D976" s="253"/>
      <c r="E976" s="253"/>
      <c r="F976" s="253"/>
      <c r="G976" s="253"/>
    </row>
    <row r="977" ht="15" spans="1:7">
      <c r="A977" s="253"/>
      <c r="D977" s="253"/>
      <c r="E977" s="253"/>
      <c r="F977" s="253"/>
      <c r="G977" s="253"/>
    </row>
    <row r="978" ht="15" spans="1:7">
      <c r="A978" s="253"/>
      <c r="D978" s="253"/>
      <c r="E978" s="253"/>
      <c r="F978" s="253"/>
      <c r="G978" s="253"/>
    </row>
    <row r="979" ht="15" spans="1:7">
      <c r="A979" s="253"/>
      <c r="D979" s="253"/>
      <c r="E979" s="253"/>
      <c r="F979" s="253"/>
      <c r="G979" s="253"/>
    </row>
    <row r="980" ht="15" spans="1:7">
      <c r="A980" s="253"/>
      <c r="D980" s="253"/>
      <c r="E980" s="253"/>
      <c r="F980" s="253"/>
      <c r="G980" s="253"/>
    </row>
    <row r="981" ht="15" spans="1:7">
      <c r="A981" s="253"/>
      <c r="D981" s="253"/>
      <c r="E981" s="253"/>
      <c r="F981" s="253"/>
      <c r="G981" s="253"/>
    </row>
    <row r="982" ht="15" spans="1:7">
      <c r="A982" s="253"/>
      <c r="D982" s="253"/>
      <c r="E982" s="253"/>
      <c r="F982" s="253"/>
      <c r="G982" s="253"/>
    </row>
    <row r="983" ht="15" spans="1:7">
      <c r="A983" s="253"/>
      <c r="D983" s="253"/>
      <c r="E983" s="253"/>
      <c r="F983" s="253"/>
      <c r="G983" s="253"/>
    </row>
    <row r="984" ht="15" spans="1:7">
      <c r="A984" s="253"/>
      <c r="D984" s="253"/>
      <c r="E984" s="253"/>
      <c r="F984" s="253"/>
      <c r="G984" s="253"/>
    </row>
    <row r="985" ht="15" spans="1:7">
      <c r="A985" s="253"/>
      <c r="D985" s="253"/>
      <c r="E985" s="253"/>
      <c r="F985" s="253"/>
      <c r="G985" s="253"/>
    </row>
    <row r="986" ht="15" spans="1:7">
      <c r="A986" s="253"/>
      <c r="D986" s="253"/>
      <c r="E986" s="253"/>
      <c r="F986" s="253"/>
      <c r="G986" s="253"/>
    </row>
    <row r="987" ht="15" spans="1:7">
      <c r="A987" s="253"/>
      <c r="D987" s="253"/>
      <c r="E987" s="253"/>
      <c r="F987" s="253"/>
      <c r="G987" s="253"/>
    </row>
    <row r="988" ht="15" spans="1:7">
      <c r="A988" s="253"/>
      <c r="D988" s="253"/>
      <c r="E988" s="253"/>
      <c r="F988" s="253"/>
      <c r="G988" s="253"/>
    </row>
    <row r="989" ht="15" spans="1:7">
      <c r="A989" s="253"/>
      <c r="D989" s="253"/>
      <c r="E989" s="253"/>
      <c r="F989" s="253"/>
      <c r="G989" s="253"/>
    </row>
    <row r="990" ht="15" spans="1:7">
      <c r="A990" s="253"/>
      <c r="D990" s="253"/>
      <c r="E990" s="253"/>
      <c r="F990" s="253"/>
      <c r="G990" s="253"/>
    </row>
    <row r="991" ht="15" spans="1:7">
      <c r="A991" s="253"/>
      <c r="D991" s="253"/>
      <c r="E991" s="253"/>
      <c r="F991" s="253"/>
      <c r="G991" s="253"/>
    </row>
    <row r="992" ht="15" spans="1:7">
      <c r="A992" s="253"/>
      <c r="D992" s="253"/>
      <c r="E992" s="253"/>
      <c r="F992" s="253"/>
      <c r="G992" s="253"/>
    </row>
    <row r="993" ht="15" spans="1:7">
      <c r="A993" s="253"/>
      <c r="D993" s="253"/>
      <c r="E993" s="253"/>
      <c r="F993" s="253"/>
      <c r="G993" s="253"/>
    </row>
    <row r="994" ht="15" spans="1:7">
      <c r="A994" s="253"/>
      <c r="D994" s="253"/>
      <c r="E994" s="253"/>
      <c r="F994" s="253"/>
      <c r="G994" s="253"/>
    </row>
    <row r="995" ht="15" spans="1:7">
      <c r="A995" s="253"/>
      <c r="D995" s="253"/>
      <c r="E995" s="253"/>
      <c r="F995" s="253"/>
      <c r="G995" s="253"/>
    </row>
    <row r="996" ht="15" spans="1:7">
      <c r="A996" s="253"/>
      <c r="D996" s="253"/>
      <c r="E996" s="253"/>
      <c r="F996" s="253"/>
      <c r="G996" s="253"/>
    </row>
    <row r="997" ht="15" spans="1:7">
      <c r="A997" s="253"/>
      <c r="D997" s="253"/>
      <c r="E997" s="253"/>
      <c r="F997" s="253"/>
      <c r="G997" s="253"/>
    </row>
    <row r="998" ht="15" spans="1:7">
      <c r="A998" s="253"/>
      <c r="D998" s="253"/>
      <c r="E998" s="253"/>
      <c r="F998" s="253"/>
      <c r="G998" s="253"/>
    </row>
    <row r="999" ht="15" spans="1:7">
      <c r="A999" s="253"/>
      <c r="D999" s="253"/>
      <c r="E999" s="253"/>
      <c r="F999" s="253"/>
      <c r="G999" s="253"/>
    </row>
    <row r="1000" ht="15" spans="1:7">
      <c r="A1000" s="253"/>
      <c r="D1000" s="253"/>
      <c r="E1000" s="253"/>
      <c r="F1000" s="253"/>
      <c r="G1000" s="253"/>
    </row>
    <row r="1001" ht="15" spans="1:7">
      <c r="A1001" s="253"/>
      <c r="D1001" s="253"/>
      <c r="E1001" s="253"/>
      <c r="F1001" s="253"/>
      <c r="G1001" s="253"/>
    </row>
    <row r="1002" ht="15" spans="1:7">
      <c r="A1002" s="253"/>
      <c r="D1002" s="253"/>
      <c r="E1002" s="253"/>
      <c r="F1002" s="253"/>
      <c r="G1002" s="253"/>
    </row>
    <row r="1003" ht="15" spans="1:7">
      <c r="A1003" s="253"/>
      <c r="D1003" s="253"/>
      <c r="E1003" s="253"/>
      <c r="F1003" s="253"/>
      <c r="G1003" s="253"/>
    </row>
    <row r="1004" ht="15" spans="1:7">
      <c r="A1004" s="253"/>
      <c r="D1004" s="253"/>
      <c r="E1004" s="253"/>
      <c r="F1004" s="253"/>
      <c r="G1004" s="253"/>
    </row>
    <row r="1005" ht="15" spans="1:7">
      <c r="A1005" s="253"/>
      <c r="D1005" s="253"/>
      <c r="E1005" s="253"/>
      <c r="F1005" s="253"/>
      <c r="G1005" s="253"/>
    </row>
    <row r="1006" ht="15" spans="1:7">
      <c r="A1006" s="253"/>
      <c r="D1006" s="253"/>
      <c r="E1006" s="253"/>
      <c r="F1006" s="253"/>
      <c r="G1006" s="253"/>
    </row>
    <row r="1007" ht="15" spans="1:7">
      <c r="A1007" s="253"/>
      <c r="D1007" s="253"/>
      <c r="E1007" s="253"/>
      <c r="F1007" s="253"/>
      <c r="G1007" s="253"/>
    </row>
    <row r="1008" ht="15" spans="1:7">
      <c r="A1008" s="253"/>
      <c r="D1008" s="253"/>
      <c r="E1008" s="253"/>
      <c r="F1008" s="253"/>
      <c r="G1008" s="253"/>
    </row>
    <row r="1009" ht="15" spans="1:7">
      <c r="A1009" s="253"/>
      <c r="D1009" s="253"/>
      <c r="E1009" s="253"/>
      <c r="F1009" s="253"/>
      <c r="G1009" s="253"/>
    </row>
    <row r="1010" ht="15" spans="1:7">
      <c r="A1010" s="253"/>
      <c r="D1010" s="253"/>
      <c r="E1010" s="253"/>
      <c r="F1010" s="253"/>
      <c r="G1010" s="253"/>
    </row>
    <row r="1011" ht="15" spans="1:7">
      <c r="A1011" s="253"/>
      <c r="D1011" s="253"/>
      <c r="E1011" s="253"/>
      <c r="F1011" s="253"/>
      <c r="G1011" s="253"/>
    </row>
    <row r="1012" ht="15" spans="1:7">
      <c r="A1012" s="253"/>
      <c r="D1012" s="253"/>
      <c r="E1012" s="253"/>
      <c r="F1012" s="253"/>
      <c r="G1012" s="253"/>
    </row>
    <row r="1013" ht="15" spans="1:7">
      <c r="A1013" s="253"/>
      <c r="D1013" s="253"/>
      <c r="E1013" s="253"/>
      <c r="F1013" s="253"/>
      <c r="G1013" s="253"/>
    </row>
    <row r="1014" ht="15" spans="1:7">
      <c r="A1014" s="253"/>
      <c r="D1014" s="253"/>
      <c r="E1014" s="253"/>
      <c r="F1014" s="253"/>
      <c r="G1014" s="253"/>
    </row>
    <row r="1015" ht="15" spans="1:7">
      <c r="A1015" s="253"/>
      <c r="D1015" s="253"/>
      <c r="E1015" s="253"/>
      <c r="F1015" s="253"/>
      <c r="G1015" s="253"/>
    </row>
    <row r="1016" ht="15" spans="1:7">
      <c r="A1016" s="253"/>
      <c r="D1016" s="253"/>
      <c r="E1016" s="253"/>
      <c r="F1016" s="253"/>
      <c r="G1016" s="253"/>
    </row>
    <row r="1017" ht="15" spans="1:7">
      <c r="A1017" s="253"/>
      <c r="D1017" s="253"/>
      <c r="E1017" s="253"/>
      <c r="F1017" s="253"/>
      <c r="G1017" s="253"/>
    </row>
    <row r="1018" ht="15" spans="1:7">
      <c r="A1018" s="253"/>
      <c r="D1018" s="253"/>
      <c r="E1018" s="253"/>
      <c r="F1018" s="253"/>
      <c r="G1018" s="253"/>
    </row>
    <row r="1019" ht="15" spans="1:7">
      <c r="A1019" s="253"/>
      <c r="D1019" s="253"/>
      <c r="E1019" s="253"/>
      <c r="F1019" s="253"/>
      <c r="G1019" s="253"/>
    </row>
    <row r="1020" ht="15" spans="1:7">
      <c r="A1020" s="253"/>
      <c r="D1020" s="253"/>
      <c r="E1020" s="253"/>
      <c r="F1020" s="253"/>
      <c r="G1020" s="253"/>
    </row>
    <row r="1021" ht="15" spans="1:7">
      <c r="A1021" s="253"/>
      <c r="D1021" s="253"/>
      <c r="E1021" s="253"/>
      <c r="F1021" s="253"/>
      <c r="G1021" s="253"/>
    </row>
    <row r="1022" ht="15" spans="1:7">
      <c r="A1022" s="253"/>
      <c r="D1022" s="253"/>
      <c r="E1022" s="253"/>
      <c r="F1022" s="253"/>
      <c r="G1022" s="253"/>
    </row>
    <row r="1023" ht="15" spans="1:7">
      <c r="A1023" s="253"/>
      <c r="D1023" s="253"/>
      <c r="E1023" s="253"/>
      <c r="F1023" s="253"/>
      <c r="G1023" s="253"/>
    </row>
    <row r="1024" ht="15" spans="1:7">
      <c r="A1024" s="253"/>
      <c r="D1024" s="253"/>
      <c r="E1024" s="253"/>
      <c r="F1024" s="253"/>
      <c r="G1024" s="253"/>
    </row>
    <row r="1025" ht="15" spans="1:7">
      <c r="A1025" s="253"/>
      <c r="D1025" s="253"/>
      <c r="E1025" s="253"/>
      <c r="F1025" s="253"/>
      <c r="G1025" s="253"/>
    </row>
    <row r="1026" ht="15" spans="1:7">
      <c r="A1026" s="253"/>
      <c r="D1026" s="253"/>
      <c r="E1026" s="253"/>
      <c r="F1026" s="253"/>
      <c r="G1026" s="253"/>
    </row>
    <row r="1027" ht="15" spans="1:7">
      <c r="A1027" s="253"/>
      <c r="D1027" s="253"/>
      <c r="E1027" s="253"/>
      <c r="F1027" s="253"/>
      <c r="G1027" s="253"/>
    </row>
    <row r="1028" ht="15" spans="1:7">
      <c r="A1028" s="253"/>
      <c r="D1028" s="253"/>
      <c r="E1028" s="253"/>
      <c r="F1028" s="253"/>
      <c r="G1028" s="253"/>
    </row>
    <row r="1029" ht="15" spans="1:7">
      <c r="A1029" s="253"/>
      <c r="D1029" s="253"/>
      <c r="E1029" s="253"/>
      <c r="F1029" s="253"/>
      <c r="G1029" s="253"/>
    </row>
    <row r="1030" ht="15" spans="1:7">
      <c r="A1030" s="253"/>
      <c r="D1030" s="253"/>
      <c r="E1030" s="253"/>
      <c r="F1030" s="253"/>
      <c r="G1030" s="253"/>
    </row>
    <row r="1031" ht="15" spans="1:7">
      <c r="A1031" s="253"/>
      <c r="D1031" s="253"/>
      <c r="E1031" s="253"/>
      <c r="F1031" s="253"/>
      <c r="G1031" s="253"/>
    </row>
    <row r="1032" ht="15" spans="1:7">
      <c r="A1032" s="253"/>
      <c r="D1032" s="253"/>
      <c r="E1032" s="253"/>
      <c r="F1032" s="253"/>
      <c r="G1032" s="253"/>
    </row>
    <row r="1033" ht="15" spans="1:7">
      <c r="A1033" s="253"/>
      <c r="D1033" s="253"/>
      <c r="E1033" s="253"/>
      <c r="F1033" s="253"/>
      <c r="G1033" s="253"/>
    </row>
    <row r="1034" ht="15" spans="1:7">
      <c r="A1034" s="253"/>
      <c r="D1034" s="253"/>
      <c r="E1034" s="253"/>
      <c r="F1034" s="253"/>
      <c r="G1034" s="253"/>
    </row>
    <row r="1035" ht="15" spans="1:7">
      <c r="A1035" s="253"/>
      <c r="D1035" s="253"/>
      <c r="E1035" s="253"/>
      <c r="F1035" s="253"/>
      <c r="G1035" s="253"/>
    </row>
    <row r="1036" ht="15" spans="1:7">
      <c r="A1036" s="253"/>
      <c r="D1036" s="253"/>
      <c r="E1036" s="253"/>
      <c r="F1036" s="253"/>
      <c r="G1036" s="253"/>
    </row>
    <row r="1037" ht="15" spans="1:7">
      <c r="A1037" s="253"/>
      <c r="D1037" s="253"/>
      <c r="E1037" s="253"/>
      <c r="F1037" s="253"/>
      <c r="G1037" s="253"/>
    </row>
    <row r="1038" ht="15" spans="1:7">
      <c r="A1038" s="253"/>
      <c r="D1038" s="253"/>
      <c r="E1038" s="253"/>
      <c r="F1038" s="253"/>
      <c r="G1038" s="253"/>
    </row>
    <row r="1039" ht="15" spans="1:7">
      <c r="A1039" s="253"/>
      <c r="D1039" s="253"/>
      <c r="E1039" s="253"/>
      <c r="F1039" s="253"/>
      <c r="G1039" s="253"/>
    </row>
    <row r="1040" ht="15" spans="1:7">
      <c r="A1040" s="253"/>
      <c r="D1040" s="253"/>
      <c r="E1040" s="253"/>
      <c r="F1040" s="253"/>
      <c r="G1040" s="253"/>
    </row>
    <row r="1041" ht="15" spans="1:7">
      <c r="A1041" s="253"/>
      <c r="D1041" s="253"/>
      <c r="E1041" s="253"/>
      <c r="F1041" s="253"/>
      <c r="G1041" s="253"/>
    </row>
    <row r="1042" ht="15" spans="1:7">
      <c r="A1042" s="253"/>
      <c r="D1042" s="253"/>
      <c r="E1042" s="253"/>
      <c r="F1042" s="253"/>
      <c r="G1042" s="253"/>
    </row>
    <row r="1043" ht="15" spans="1:7">
      <c r="A1043" s="253"/>
      <c r="D1043" s="253"/>
      <c r="E1043" s="253"/>
      <c r="F1043" s="253"/>
      <c r="G1043" s="253"/>
    </row>
    <row r="1044" ht="15" spans="1:7">
      <c r="A1044" s="253"/>
      <c r="D1044" s="253"/>
      <c r="E1044" s="253"/>
      <c r="F1044" s="253"/>
      <c r="G1044" s="253"/>
    </row>
    <row r="1045" ht="15" spans="1:7">
      <c r="A1045" s="253"/>
      <c r="D1045" s="253"/>
      <c r="E1045" s="253"/>
      <c r="F1045" s="253"/>
      <c r="G1045" s="253"/>
    </row>
    <row r="1046" ht="15" spans="1:7">
      <c r="A1046" s="253"/>
      <c r="D1046" s="253"/>
      <c r="E1046" s="253"/>
      <c r="F1046" s="253"/>
      <c r="G1046" s="253"/>
    </row>
    <row r="1047" ht="15" spans="1:7">
      <c r="A1047" s="253"/>
      <c r="D1047" s="253"/>
      <c r="E1047" s="253"/>
      <c r="F1047" s="253"/>
      <c r="G1047" s="253"/>
    </row>
    <row r="1048" ht="15" spans="1:7">
      <c r="A1048" s="253"/>
      <c r="D1048" s="253"/>
      <c r="E1048" s="253"/>
      <c r="F1048" s="253"/>
      <c r="G1048" s="253"/>
    </row>
    <row r="1049" ht="15" spans="1:7">
      <c r="A1049" s="253"/>
      <c r="D1049" s="253"/>
      <c r="E1049" s="253"/>
      <c r="F1049" s="253"/>
      <c r="G1049" s="253"/>
    </row>
    <row r="1050" ht="15" spans="1:7">
      <c r="A1050" s="253"/>
      <c r="D1050" s="253"/>
      <c r="E1050" s="253"/>
      <c r="F1050" s="253"/>
      <c r="G1050" s="253"/>
    </row>
    <row r="1051" ht="15" spans="1:7">
      <c r="A1051" s="253"/>
      <c r="D1051" s="253"/>
      <c r="E1051" s="253"/>
      <c r="F1051" s="253"/>
      <c r="G1051" s="253"/>
    </row>
    <row r="1052" ht="15" spans="1:7">
      <c r="A1052" s="253"/>
      <c r="D1052" s="253"/>
      <c r="E1052" s="253"/>
      <c r="F1052" s="253"/>
      <c r="G1052" s="253"/>
    </row>
    <row r="1053" ht="15" spans="1:7">
      <c r="A1053" s="253"/>
      <c r="D1053" s="253"/>
      <c r="E1053" s="253"/>
      <c r="F1053" s="253"/>
      <c r="G1053" s="253"/>
    </row>
    <row r="1054" ht="15" spans="1:7">
      <c r="A1054" s="253"/>
      <c r="D1054" s="253"/>
      <c r="E1054" s="253"/>
      <c r="F1054" s="253"/>
      <c r="G1054" s="253"/>
    </row>
    <row r="1055" ht="15" spans="1:7">
      <c r="A1055" s="253"/>
      <c r="D1055" s="253"/>
      <c r="E1055" s="253"/>
      <c r="F1055" s="253"/>
      <c r="G1055" s="253"/>
    </row>
    <row r="1056" ht="15" spans="1:7">
      <c r="A1056" s="253"/>
      <c r="D1056" s="253"/>
      <c r="E1056" s="253"/>
      <c r="F1056" s="253"/>
      <c r="G1056" s="253"/>
    </row>
    <row r="1057" s="266" customFormat="1"/>
    <row r="1058" s="266" customFormat="1"/>
    <row r="1059" s="266" customFormat="1"/>
    <row r="1060" s="266" customFormat="1"/>
    <row r="1061" s="266" customFormat="1"/>
    <row r="1062" s="266" customFormat="1"/>
    <row r="1063" s="266" customFormat="1"/>
    <row r="1064" s="266" customFormat="1"/>
    <row r="1065" s="266" customFormat="1"/>
    <row r="1066" s="266" customFormat="1"/>
    <row r="1067" s="266" customFormat="1"/>
    <row r="1068" s="266" customFormat="1"/>
    <row r="1069" s="266" customFormat="1"/>
    <row r="1070" s="266" customFormat="1"/>
    <row r="1071" s="266" customFormat="1"/>
    <row r="1072" s="266" customFormat="1"/>
    <row r="1073" spans="1:1">
      <c r="A1073" s="266"/>
    </row>
    <row r="1074" spans="1:1">
      <c r="A1074" s="266"/>
    </row>
    <row r="1075" spans="1:1">
      <c r="A1075" s="266"/>
    </row>
    <row r="1076" spans="1:1">
      <c r="A1076" s="266"/>
    </row>
    <row r="1077" spans="10:10">
      <c r="J1077" s="266" t="s">
        <v>2181</v>
      </c>
    </row>
  </sheetData>
  <mergeCells count="532">
    <mergeCell ref="A1:G1"/>
    <mergeCell ref="A2:B2"/>
    <mergeCell ref="B3:G3"/>
    <mergeCell ref="A5:B5"/>
    <mergeCell ref="A13:B13"/>
    <mergeCell ref="A27:B27"/>
    <mergeCell ref="A35:B35"/>
    <mergeCell ref="A43:B43"/>
    <mergeCell ref="A51:B51"/>
    <mergeCell ref="A59:B59"/>
    <mergeCell ref="A81:B81"/>
    <mergeCell ref="A103:B103"/>
    <mergeCell ref="A111:B111"/>
    <mergeCell ref="A119:B119"/>
    <mergeCell ref="A148:B148"/>
    <mergeCell ref="A170:B170"/>
    <mergeCell ref="A193:B193"/>
    <mergeCell ref="A201:G201"/>
    <mergeCell ref="A202:B202"/>
    <mergeCell ref="A225:B225"/>
    <mergeCell ref="A240:G240"/>
    <mergeCell ref="A313:G313"/>
    <mergeCell ref="A328:G328"/>
    <mergeCell ref="A364:B364"/>
    <mergeCell ref="A372:B372"/>
    <mergeCell ref="A387:B387"/>
    <mergeCell ref="A418:B418"/>
    <mergeCell ref="A448:B448"/>
    <mergeCell ref="A456:B456"/>
    <mergeCell ref="A485:B485"/>
    <mergeCell ref="A514:G514"/>
    <mergeCell ref="A522:G522"/>
    <mergeCell ref="A523:B523"/>
    <mergeCell ref="A545:B545"/>
    <mergeCell ref="A553:B553"/>
    <mergeCell ref="A561:B561"/>
    <mergeCell ref="A576:B576"/>
    <mergeCell ref="A584:B584"/>
    <mergeCell ref="A592:B592"/>
    <mergeCell ref="A600:B600"/>
    <mergeCell ref="A615:B615"/>
    <mergeCell ref="A630:G630"/>
    <mergeCell ref="A638:G638"/>
    <mergeCell ref="A646:G646"/>
    <mergeCell ref="A655:B655"/>
    <mergeCell ref="A663:B663"/>
    <mergeCell ref="A693:B693"/>
    <mergeCell ref="A708:B708"/>
    <mergeCell ref="A731:B731"/>
    <mergeCell ref="A733:B733"/>
    <mergeCell ref="A748:B748"/>
    <mergeCell ref="A756:B756"/>
    <mergeCell ref="A764:B764"/>
    <mergeCell ref="A772:B772"/>
    <mergeCell ref="A781:B781"/>
    <mergeCell ref="A790:B790"/>
    <mergeCell ref="A805:B805"/>
    <mergeCell ref="A813:B813"/>
    <mergeCell ref="A821:B821"/>
    <mergeCell ref="A829:B829"/>
    <mergeCell ref="A837:B837"/>
    <mergeCell ref="A845:B845"/>
    <mergeCell ref="A853:B853"/>
    <mergeCell ref="A861:B861"/>
    <mergeCell ref="A869:B869"/>
    <mergeCell ref="A870:B870"/>
    <mergeCell ref="A886:B886"/>
    <mergeCell ref="A631:A636"/>
    <mergeCell ref="A639:A644"/>
    <mergeCell ref="A647:A652"/>
    <mergeCell ref="B6:B7"/>
    <mergeCell ref="B14:B15"/>
    <mergeCell ref="B21:B22"/>
    <mergeCell ref="B28:B29"/>
    <mergeCell ref="B36:B37"/>
    <mergeCell ref="B44:B45"/>
    <mergeCell ref="B52:B53"/>
    <mergeCell ref="B60:B61"/>
    <mergeCell ref="B67:B68"/>
    <mergeCell ref="B74:B75"/>
    <mergeCell ref="B82:B83"/>
    <mergeCell ref="B89:B90"/>
    <mergeCell ref="B96:B97"/>
    <mergeCell ref="B104:B105"/>
    <mergeCell ref="B112:B113"/>
    <mergeCell ref="B120:B121"/>
    <mergeCell ref="B127:B128"/>
    <mergeCell ref="B134:B135"/>
    <mergeCell ref="B141:B142"/>
    <mergeCell ref="B149:B150"/>
    <mergeCell ref="B156:B157"/>
    <mergeCell ref="B163:B164"/>
    <mergeCell ref="B171:B172"/>
    <mergeCell ref="B178:B179"/>
    <mergeCell ref="B186:B187"/>
    <mergeCell ref="B194:B195"/>
    <mergeCell ref="B203:B204"/>
    <mergeCell ref="B211:B212"/>
    <mergeCell ref="B218:B219"/>
    <mergeCell ref="B226:B227"/>
    <mergeCell ref="B233:B234"/>
    <mergeCell ref="B241:B242"/>
    <mergeCell ref="B249:B250"/>
    <mergeCell ref="B256:B257"/>
    <mergeCell ref="B263:B264"/>
    <mergeCell ref="B270:B271"/>
    <mergeCell ref="B277:B278"/>
    <mergeCell ref="B284:B285"/>
    <mergeCell ref="B291:B292"/>
    <mergeCell ref="B299:B300"/>
    <mergeCell ref="B306:B307"/>
    <mergeCell ref="B314:B315"/>
    <mergeCell ref="B321:B322"/>
    <mergeCell ref="B329:B330"/>
    <mergeCell ref="B336:B337"/>
    <mergeCell ref="B343:B344"/>
    <mergeCell ref="B350:B351"/>
    <mergeCell ref="B357:B358"/>
    <mergeCell ref="B365:B366"/>
    <mergeCell ref="B373:B374"/>
    <mergeCell ref="B380:B381"/>
    <mergeCell ref="B388:B389"/>
    <mergeCell ref="B396:B397"/>
    <mergeCell ref="B403:B404"/>
    <mergeCell ref="B411:B412"/>
    <mergeCell ref="B419:B420"/>
    <mergeCell ref="B426:B427"/>
    <mergeCell ref="B434:B435"/>
    <mergeCell ref="B441:B442"/>
    <mergeCell ref="B449:B450"/>
    <mergeCell ref="B457:B458"/>
    <mergeCell ref="B464:B465"/>
    <mergeCell ref="B471:B472"/>
    <mergeCell ref="B478:B479"/>
    <mergeCell ref="B486:B487"/>
    <mergeCell ref="B493:B494"/>
    <mergeCell ref="B500:B501"/>
    <mergeCell ref="B507:B508"/>
    <mergeCell ref="B515:B516"/>
    <mergeCell ref="B524:B525"/>
    <mergeCell ref="B531:B532"/>
    <mergeCell ref="B538:B539"/>
    <mergeCell ref="B546:B547"/>
    <mergeCell ref="B554:B555"/>
    <mergeCell ref="B562:B563"/>
    <mergeCell ref="B569:B570"/>
    <mergeCell ref="B577:B578"/>
    <mergeCell ref="B585:B586"/>
    <mergeCell ref="B593:B594"/>
    <mergeCell ref="B601:B602"/>
    <mergeCell ref="B608:B609"/>
    <mergeCell ref="B616:B617"/>
    <mergeCell ref="B623:B624"/>
    <mergeCell ref="B631:B632"/>
    <mergeCell ref="B639:B640"/>
    <mergeCell ref="B647:B648"/>
    <mergeCell ref="B656:B657"/>
    <mergeCell ref="B664:B665"/>
    <mergeCell ref="B672:B673"/>
    <mergeCell ref="B679:B680"/>
    <mergeCell ref="B686:B687"/>
    <mergeCell ref="B694:B695"/>
    <mergeCell ref="B701:B702"/>
    <mergeCell ref="B709:B710"/>
    <mergeCell ref="B716:B717"/>
    <mergeCell ref="B724:B725"/>
    <mergeCell ref="B734:B735"/>
    <mergeCell ref="B741:B742"/>
    <mergeCell ref="B749:B750"/>
    <mergeCell ref="B757:B758"/>
    <mergeCell ref="B765:B766"/>
    <mergeCell ref="B773:B774"/>
    <mergeCell ref="B782:B783"/>
    <mergeCell ref="B791:B792"/>
    <mergeCell ref="B798:B799"/>
    <mergeCell ref="B806:B807"/>
    <mergeCell ref="B814:B815"/>
    <mergeCell ref="B822:B823"/>
    <mergeCell ref="B830:B831"/>
    <mergeCell ref="B838:B839"/>
    <mergeCell ref="B846:B847"/>
    <mergeCell ref="B854:B855"/>
    <mergeCell ref="B862:B863"/>
    <mergeCell ref="B871:B872"/>
    <mergeCell ref="B879:B880"/>
    <mergeCell ref="B887:B888"/>
    <mergeCell ref="C6:C7"/>
    <mergeCell ref="C14:C15"/>
    <mergeCell ref="C21:C22"/>
    <mergeCell ref="C28:C29"/>
    <mergeCell ref="C36:C37"/>
    <mergeCell ref="C44:C45"/>
    <mergeCell ref="C52:C53"/>
    <mergeCell ref="C60:C61"/>
    <mergeCell ref="C67:C68"/>
    <mergeCell ref="C74:C75"/>
    <mergeCell ref="C82:C83"/>
    <mergeCell ref="C89:C90"/>
    <mergeCell ref="C96:C97"/>
    <mergeCell ref="C104:C105"/>
    <mergeCell ref="C112:C113"/>
    <mergeCell ref="C120:C121"/>
    <mergeCell ref="C127:C128"/>
    <mergeCell ref="C134:C135"/>
    <mergeCell ref="C141:C142"/>
    <mergeCell ref="C149:C150"/>
    <mergeCell ref="C156:C157"/>
    <mergeCell ref="C163:C164"/>
    <mergeCell ref="C171:C172"/>
    <mergeCell ref="C178:C179"/>
    <mergeCell ref="C186:C187"/>
    <mergeCell ref="C194:C195"/>
    <mergeCell ref="C203:C204"/>
    <mergeCell ref="C211:C212"/>
    <mergeCell ref="C218:C219"/>
    <mergeCell ref="C226:C227"/>
    <mergeCell ref="C233:C234"/>
    <mergeCell ref="C241:C242"/>
    <mergeCell ref="C249:C250"/>
    <mergeCell ref="C256:C257"/>
    <mergeCell ref="C263:C264"/>
    <mergeCell ref="C270:C271"/>
    <mergeCell ref="C277:C278"/>
    <mergeCell ref="C284:C285"/>
    <mergeCell ref="C291:C292"/>
    <mergeCell ref="C299:C300"/>
    <mergeCell ref="C306:C307"/>
    <mergeCell ref="C314:C315"/>
    <mergeCell ref="C321:C322"/>
    <mergeCell ref="C329:C330"/>
    <mergeCell ref="C336:C337"/>
    <mergeCell ref="C343:C344"/>
    <mergeCell ref="C350:C351"/>
    <mergeCell ref="C357:C358"/>
    <mergeCell ref="C365:C366"/>
    <mergeCell ref="C373:C374"/>
    <mergeCell ref="C380:C381"/>
    <mergeCell ref="C388:C389"/>
    <mergeCell ref="C396:C397"/>
    <mergeCell ref="C403:C404"/>
    <mergeCell ref="C411:C412"/>
    <mergeCell ref="C419:C420"/>
    <mergeCell ref="C426:C427"/>
    <mergeCell ref="C434:C435"/>
    <mergeCell ref="C441:C442"/>
    <mergeCell ref="C449:C450"/>
    <mergeCell ref="C457:C458"/>
    <mergeCell ref="C464:C465"/>
    <mergeCell ref="C471:C472"/>
    <mergeCell ref="C478:C479"/>
    <mergeCell ref="C486:C487"/>
    <mergeCell ref="C493:C494"/>
    <mergeCell ref="C500:C501"/>
    <mergeCell ref="C507:C508"/>
    <mergeCell ref="C515:C516"/>
    <mergeCell ref="C524:C525"/>
    <mergeCell ref="C531:C532"/>
    <mergeCell ref="C538:C539"/>
    <mergeCell ref="C546:C547"/>
    <mergeCell ref="C554:C555"/>
    <mergeCell ref="C562:C563"/>
    <mergeCell ref="C569:C570"/>
    <mergeCell ref="C577:C578"/>
    <mergeCell ref="C585:C586"/>
    <mergeCell ref="C593:C594"/>
    <mergeCell ref="C601:C602"/>
    <mergeCell ref="C608:C609"/>
    <mergeCell ref="C616:C617"/>
    <mergeCell ref="C623:C624"/>
    <mergeCell ref="C631:C632"/>
    <mergeCell ref="C639:C640"/>
    <mergeCell ref="C647:C648"/>
    <mergeCell ref="C656:C657"/>
    <mergeCell ref="C664:C665"/>
    <mergeCell ref="C672:C673"/>
    <mergeCell ref="C679:C680"/>
    <mergeCell ref="C686:C687"/>
    <mergeCell ref="C694:C695"/>
    <mergeCell ref="C701:C702"/>
    <mergeCell ref="C709:C710"/>
    <mergeCell ref="C716:C717"/>
    <mergeCell ref="C724:C725"/>
    <mergeCell ref="C734:C735"/>
    <mergeCell ref="C741:C742"/>
    <mergeCell ref="C749:C750"/>
    <mergeCell ref="C757:C758"/>
    <mergeCell ref="C765:C766"/>
    <mergeCell ref="C773:C774"/>
    <mergeCell ref="C782:C783"/>
    <mergeCell ref="C791:C792"/>
    <mergeCell ref="C798:C799"/>
    <mergeCell ref="C806:C807"/>
    <mergeCell ref="C814:C815"/>
    <mergeCell ref="C822:C823"/>
    <mergeCell ref="C830:C831"/>
    <mergeCell ref="C838:C839"/>
    <mergeCell ref="C846:C847"/>
    <mergeCell ref="C854:C855"/>
    <mergeCell ref="C862:C863"/>
    <mergeCell ref="C871:C872"/>
    <mergeCell ref="C879:C880"/>
    <mergeCell ref="C887:C888"/>
    <mergeCell ref="D6:D7"/>
    <mergeCell ref="D8:D12"/>
    <mergeCell ref="D14:D15"/>
    <mergeCell ref="D16:D20"/>
    <mergeCell ref="D21:D22"/>
    <mergeCell ref="D23:D26"/>
    <mergeCell ref="D28:D29"/>
    <mergeCell ref="D30:D34"/>
    <mergeCell ref="D36:D37"/>
    <mergeCell ref="D38:D42"/>
    <mergeCell ref="D44:D45"/>
    <mergeCell ref="D46:D50"/>
    <mergeCell ref="D52:D53"/>
    <mergeCell ref="D54:D58"/>
    <mergeCell ref="D60:D61"/>
    <mergeCell ref="D62:D66"/>
    <mergeCell ref="D67:D68"/>
    <mergeCell ref="D69:D73"/>
    <mergeCell ref="D74:D75"/>
    <mergeCell ref="D76:D80"/>
    <mergeCell ref="D82:D83"/>
    <mergeCell ref="D84:D88"/>
    <mergeCell ref="D89:D90"/>
    <mergeCell ref="D91:D95"/>
    <mergeCell ref="D96:D97"/>
    <mergeCell ref="D98:D102"/>
    <mergeCell ref="D104:D105"/>
    <mergeCell ref="D106:D110"/>
    <mergeCell ref="D112:D113"/>
    <mergeCell ref="D114:D118"/>
    <mergeCell ref="D120:D121"/>
    <mergeCell ref="D122:D126"/>
    <mergeCell ref="D127:D128"/>
    <mergeCell ref="D129:D133"/>
    <mergeCell ref="D134:D135"/>
    <mergeCell ref="D136:D140"/>
    <mergeCell ref="D141:D142"/>
    <mergeCell ref="D143:D147"/>
    <mergeCell ref="D149:D150"/>
    <mergeCell ref="D151:D155"/>
    <mergeCell ref="D156:D157"/>
    <mergeCell ref="D158:D162"/>
    <mergeCell ref="D163:D164"/>
    <mergeCell ref="D165:D169"/>
    <mergeCell ref="D171:D172"/>
    <mergeCell ref="D173:D177"/>
    <mergeCell ref="D178:D179"/>
    <mergeCell ref="D180:D184"/>
    <mergeCell ref="D186:D187"/>
    <mergeCell ref="D188:D192"/>
    <mergeCell ref="D194:D195"/>
    <mergeCell ref="D196:D200"/>
    <mergeCell ref="D203:D204"/>
    <mergeCell ref="D205:D209"/>
    <mergeCell ref="D211:D212"/>
    <mergeCell ref="D213:D217"/>
    <mergeCell ref="D218:D219"/>
    <mergeCell ref="D220:D224"/>
    <mergeCell ref="D226:D227"/>
    <mergeCell ref="D228:D232"/>
    <mergeCell ref="D233:D234"/>
    <mergeCell ref="D235:D239"/>
    <mergeCell ref="D241:D242"/>
    <mergeCell ref="D243:D247"/>
    <mergeCell ref="D249:D250"/>
    <mergeCell ref="D251:D255"/>
    <mergeCell ref="D256:D257"/>
    <mergeCell ref="D258:D262"/>
    <mergeCell ref="D263:D264"/>
    <mergeCell ref="D265:D269"/>
    <mergeCell ref="D270:D271"/>
    <mergeCell ref="D272:D276"/>
    <mergeCell ref="D277:D278"/>
    <mergeCell ref="D279:D283"/>
    <mergeCell ref="D284:D285"/>
    <mergeCell ref="D286:D290"/>
    <mergeCell ref="D291:D292"/>
    <mergeCell ref="D293:D297"/>
    <mergeCell ref="D299:D300"/>
    <mergeCell ref="D301:D305"/>
    <mergeCell ref="D306:D307"/>
    <mergeCell ref="D308:D312"/>
    <mergeCell ref="D314:D315"/>
    <mergeCell ref="D316:D320"/>
    <mergeCell ref="D321:D322"/>
    <mergeCell ref="D323:D327"/>
    <mergeCell ref="D329:D330"/>
    <mergeCell ref="D331:D335"/>
    <mergeCell ref="D336:D337"/>
    <mergeCell ref="D338:D342"/>
    <mergeCell ref="D343:D344"/>
    <mergeCell ref="D345:D349"/>
    <mergeCell ref="D350:D351"/>
    <mergeCell ref="D352:D356"/>
    <mergeCell ref="D357:D358"/>
    <mergeCell ref="D359:D363"/>
    <mergeCell ref="D365:D366"/>
    <mergeCell ref="D367:D371"/>
    <mergeCell ref="D373:D374"/>
    <mergeCell ref="D375:D379"/>
    <mergeCell ref="D380:D381"/>
    <mergeCell ref="D382:D386"/>
    <mergeCell ref="D388:D389"/>
    <mergeCell ref="D390:D394"/>
    <mergeCell ref="D396:D397"/>
    <mergeCell ref="D398:D402"/>
    <mergeCell ref="D403:D404"/>
    <mergeCell ref="D405:D409"/>
    <mergeCell ref="D411:D412"/>
    <mergeCell ref="D413:D417"/>
    <mergeCell ref="D419:D420"/>
    <mergeCell ref="D421:D425"/>
    <mergeCell ref="D426:D427"/>
    <mergeCell ref="D428:D432"/>
    <mergeCell ref="D434:D435"/>
    <mergeCell ref="D436:D440"/>
    <mergeCell ref="D441:D442"/>
    <mergeCell ref="D443:D447"/>
    <mergeCell ref="D449:D450"/>
    <mergeCell ref="D451:D455"/>
    <mergeCell ref="D457:D458"/>
    <mergeCell ref="D459:D463"/>
    <mergeCell ref="D464:D465"/>
    <mergeCell ref="D466:D470"/>
    <mergeCell ref="D471:D472"/>
    <mergeCell ref="D473:D477"/>
    <mergeCell ref="D478:D479"/>
    <mergeCell ref="D480:D484"/>
    <mergeCell ref="D486:D487"/>
    <mergeCell ref="D488:D492"/>
    <mergeCell ref="D493:D494"/>
    <mergeCell ref="D495:D499"/>
    <mergeCell ref="D500:D501"/>
    <mergeCell ref="D502:D506"/>
    <mergeCell ref="D507:D508"/>
    <mergeCell ref="D509:D513"/>
    <mergeCell ref="D515:D516"/>
    <mergeCell ref="D517:D521"/>
    <mergeCell ref="D524:D525"/>
    <mergeCell ref="D526:D530"/>
    <mergeCell ref="D531:D532"/>
    <mergeCell ref="D533:D537"/>
    <mergeCell ref="D538:D539"/>
    <mergeCell ref="D540:D544"/>
    <mergeCell ref="D546:D547"/>
    <mergeCell ref="D548:D552"/>
    <mergeCell ref="D554:D555"/>
    <mergeCell ref="D556:D560"/>
    <mergeCell ref="D562:D563"/>
    <mergeCell ref="D564:D568"/>
    <mergeCell ref="D569:D570"/>
    <mergeCell ref="D571:D575"/>
    <mergeCell ref="D577:D578"/>
    <mergeCell ref="D579:D583"/>
    <mergeCell ref="D585:D586"/>
    <mergeCell ref="D587:D591"/>
    <mergeCell ref="D593:D594"/>
    <mergeCell ref="D595:D599"/>
    <mergeCell ref="D601:D602"/>
    <mergeCell ref="D603:D607"/>
    <mergeCell ref="D608:D609"/>
    <mergeCell ref="D610:D614"/>
    <mergeCell ref="D616:D617"/>
    <mergeCell ref="D618:D622"/>
    <mergeCell ref="D623:D624"/>
    <mergeCell ref="D625:D629"/>
    <mergeCell ref="D631:D632"/>
    <mergeCell ref="D633:D637"/>
    <mergeCell ref="D639:D640"/>
    <mergeCell ref="D641:D645"/>
    <mergeCell ref="D647:D648"/>
    <mergeCell ref="D649:D653"/>
    <mergeCell ref="D656:D657"/>
    <mergeCell ref="D658:D662"/>
    <mergeCell ref="D664:D665"/>
    <mergeCell ref="D666:D670"/>
    <mergeCell ref="D672:D673"/>
    <mergeCell ref="D674:D678"/>
    <mergeCell ref="D679:D680"/>
    <mergeCell ref="D681:D685"/>
    <mergeCell ref="D686:D687"/>
    <mergeCell ref="D688:D692"/>
    <mergeCell ref="D694:D695"/>
    <mergeCell ref="D696:D700"/>
    <mergeCell ref="D701:D702"/>
    <mergeCell ref="D703:D707"/>
    <mergeCell ref="D709:D710"/>
    <mergeCell ref="D711:D715"/>
    <mergeCell ref="D716:D717"/>
    <mergeCell ref="D718:D732"/>
    <mergeCell ref="D734:D735"/>
    <mergeCell ref="D736:D740"/>
    <mergeCell ref="D741:D742"/>
    <mergeCell ref="D743:D747"/>
    <mergeCell ref="D749:D750"/>
    <mergeCell ref="D751:D755"/>
    <mergeCell ref="D757:D758"/>
    <mergeCell ref="D759:D763"/>
    <mergeCell ref="D765:D766"/>
    <mergeCell ref="D767:D771"/>
    <mergeCell ref="D773:D774"/>
    <mergeCell ref="D775:D779"/>
    <mergeCell ref="D782:D783"/>
    <mergeCell ref="D784:D788"/>
    <mergeCell ref="D791:D792"/>
    <mergeCell ref="D793:D797"/>
    <mergeCell ref="D798:D799"/>
    <mergeCell ref="D800:D804"/>
    <mergeCell ref="D806:D807"/>
    <mergeCell ref="D808:D812"/>
    <mergeCell ref="D814:D815"/>
    <mergeCell ref="D816:D820"/>
    <mergeCell ref="D822:D823"/>
    <mergeCell ref="D824:D828"/>
    <mergeCell ref="D830:D831"/>
    <mergeCell ref="D832:D836"/>
    <mergeCell ref="D838:D839"/>
    <mergeCell ref="D840:D844"/>
    <mergeCell ref="D846:D847"/>
    <mergeCell ref="D848:D852"/>
    <mergeCell ref="D854:D855"/>
    <mergeCell ref="D856:D860"/>
    <mergeCell ref="D862:D863"/>
    <mergeCell ref="D864:D868"/>
    <mergeCell ref="D871:D872"/>
    <mergeCell ref="D873:D877"/>
    <mergeCell ref="D879:D880"/>
    <mergeCell ref="D881:D885"/>
    <mergeCell ref="D887:D888"/>
    <mergeCell ref="D889:D897"/>
  </mergeCells>
  <hyperlinks>
    <hyperlink ref="B92" r:id="rId4" display="MOL TRIUMPH" tooltip="Please click here for Schedule details."/>
    <hyperlink ref="C92" r:id="rId4" display="009W" tooltip="Please click here for Schedule details."/>
    <hyperlink ref="C100" r:id="rId5" display="0LAA7W"/>
    <hyperlink ref="C116" r:id="rId6" display="0MEABW"/>
  </hyperlinks>
  <pageMargins left="0.7" right="0.7" top="0.75" bottom="0.75" header="0.3" footer="0.3"/>
  <pageSetup paperSize="9" orientation="portrait"/>
  <headerFooter alignWithMargins="0" scaleWithDoc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0"/>
  <sheetViews>
    <sheetView topLeftCell="A140" workbookViewId="0">
      <selection activeCell="J14" sqref="J14"/>
    </sheetView>
  </sheetViews>
  <sheetFormatPr defaultColWidth="9" defaultRowHeight="14.25"/>
  <cols>
    <col min="1" max="1" width="5.25" style="152" customWidth="1"/>
    <col min="2" max="2" width="35.25" style="153" customWidth="1"/>
    <col min="3" max="3" width="13.125" style="153" customWidth="1"/>
    <col min="4" max="4" width="11" style="153" customWidth="1"/>
    <col min="5" max="5" width="12.625" style="153" customWidth="1"/>
    <col min="6" max="6" width="12" style="153" customWidth="1"/>
    <col min="7" max="7" width="15" style="153" customWidth="1"/>
    <col min="8" max="8" width="14.5" style="154" customWidth="1"/>
    <col min="9" max="9" width="13.875" style="154" customWidth="1"/>
    <col min="10" max="16383" width="9" style="154"/>
    <col min="16384" max="16384" width="9" style="148"/>
  </cols>
  <sheetData>
    <row r="1" s="148" customFormat="1" ht="67.5" customHeight="1" spans="1:7">
      <c r="A1" s="155" t="s">
        <v>2182</v>
      </c>
      <c r="B1" s="155"/>
      <c r="C1" s="155"/>
      <c r="D1" s="155"/>
      <c r="E1" s="155"/>
      <c r="F1" s="155"/>
      <c r="G1" s="155"/>
    </row>
    <row r="2" s="148" customFormat="1" ht="24.75" customHeight="1" spans="1:7">
      <c r="A2" s="156"/>
      <c r="B2" s="157" t="s">
        <v>2183</v>
      </c>
      <c r="C2" s="157"/>
      <c r="D2" s="157"/>
      <c r="E2" s="157"/>
      <c r="F2" s="158"/>
      <c r="G2" s="159">
        <v>44440</v>
      </c>
    </row>
    <row r="3" s="148" customFormat="1" ht="30.75" customHeight="1" spans="1:7">
      <c r="A3" s="156"/>
      <c r="B3" s="160" t="s">
        <v>2184</v>
      </c>
      <c r="C3" s="160"/>
      <c r="D3" s="160"/>
      <c r="E3" s="160"/>
      <c r="F3" s="160"/>
      <c r="G3" s="160"/>
    </row>
    <row r="4" s="148" customFormat="1" ht="30.75" customHeight="1" spans="1:7">
      <c r="A4" s="161" t="s">
        <v>2185</v>
      </c>
      <c r="B4" s="161"/>
      <c r="C4" s="160"/>
      <c r="D4" s="160"/>
      <c r="E4" s="160"/>
      <c r="F4" s="160"/>
      <c r="G4" s="160"/>
    </row>
    <row r="5" s="149" customFormat="1" spans="1:7">
      <c r="A5" s="162" t="s">
        <v>2186</v>
      </c>
      <c r="B5" s="162"/>
      <c r="C5" s="162"/>
      <c r="D5" s="162"/>
      <c r="E5" s="162"/>
      <c r="F5" s="162"/>
      <c r="G5" s="162"/>
    </row>
    <row r="6" s="148" customFormat="1" spans="1:7">
      <c r="A6" s="163"/>
      <c r="B6" s="164" t="s">
        <v>5</v>
      </c>
      <c r="C6" s="164" t="s">
        <v>6</v>
      </c>
      <c r="D6" s="165" t="s">
        <v>1821</v>
      </c>
      <c r="E6" s="166" t="s">
        <v>2187</v>
      </c>
      <c r="F6" s="167" t="s">
        <v>2188</v>
      </c>
      <c r="G6" s="165" t="s">
        <v>547</v>
      </c>
    </row>
    <row r="7" s="148" customFormat="1" spans="1:7">
      <c r="A7" s="163"/>
      <c r="B7" s="168"/>
      <c r="C7" s="169"/>
      <c r="D7" s="170"/>
      <c r="E7" s="166" t="s">
        <v>10</v>
      </c>
      <c r="F7" s="166" t="s">
        <v>10</v>
      </c>
      <c r="G7" s="165" t="s">
        <v>11</v>
      </c>
    </row>
    <row r="8" s="148" customFormat="1" spans="1:7">
      <c r="A8" s="152"/>
      <c r="B8" s="171" t="s">
        <v>1364</v>
      </c>
      <c r="C8" s="171" t="s">
        <v>2189</v>
      </c>
      <c r="D8" s="165" t="s">
        <v>1623</v>
      </c>
      <c r="E8" s="172">
        <v>44443</v>
      </c>
      <c r="F8" s="172">
        <v>44448</v>
      </c>
      <c r="G8" s="172">
        <v>44461</v>
      </c>
    </row>
    <row r="9" s="148" customFormat="1" spans="1:7">
      <c r="A9" s="163"/>
      <c r="B9" s="167" t="s">
        <v>550</v>
      </c>
      <c r="C9" s="167" t="s">
        <v>2190</v>
      </c>
      <c r="D9" s="170"/>
      <c r="E9" s="172">
        <v>44450</v>
      </c>
      <c r="F9" s="172">
        <v>44455</v>
      </c>
      <c r="G9" s="172">
        <v>44468</v>
      </c>
    </row>
    <row r="10" s="148" customFormat="1" spans="1:7">
      <c r="A10" s="163"/>
      <c r="B10" s="167" t="s">
        <v>2191</v>
      </c>
      <c r="C10" s="167" t="s">
        <v>2192</v>
      </c>
      <c r="D10" s="170"/>
      <c r="E10" s="172">
        <v>44457</v>
      </c>
      <c r="F10" s="172">
        <v>44461</v>
      </c>
      <c r="G10" s="172">
        <v>44482</v>
      </c>
    </row>
    <row r="11" s="148" customFormat="1" spans="1:7">
      <c r="A11" s="163"/>
      <c r="B11" s="167" t="s">
        <v>553</v>
      </c>
      <c r="C11" s="167" t="s">
        <v>2193</v>
      </c>
      <c r="D11" s="170"/>
      <c r="E11" s="172">
        <v>44464</v>
      </c>
      <c r="F11" s="172">
        <v>44469</v>
      </c>
      <c r="G11" s="172">
        <v>44482</v>
      </c>
    </row>
    <row r="12" s="148" customFormat="1" spans="1:7">
      <c r="A12" s="163"/>
      <c r="B12" s="173"/>
      <c r="C12" s="173"/>
      <c r="D12" s="174"/>
      <c r="E12" s="175"/>
      <c r="F12" s="175"/>
      <c r="G12" s="175"/>
    </row>
    <row r="13" s="148" customFormat="1" ht="16.15" customHeight="1" spans="1:7">
      <c r="A13" s="176" t="s">
        <v>1318</v>
      </c>
      <c r="B13" s="176"/>
      <c r="C13" s="176"/>
      <c r="D13" s="176"/>
      <c r="E13" s="176"/>
      <c r="F13" s="176"/>
      <c r="G13" s="176"/>
    </row>
    <row r="14" s="149" customFormat="1" spans="1:7">
      <c r="A14" s="177"/>
      <c r="B14" s="178" t="s">
        <v>5</v>
      </c>
      <c r="C14" s="178" t="s">
        <v>6</v>
      </c>
      <c r="D14" s="178" t="s">
        <v>1821</v>
      </c>
      <c r="E14" s="178" t="s">
        <v>2187</v>
      </c>
      <c r="F14" s="178" t="s">
        <v>2188</v>
      </c>
      <c r="G14" s="178" t="s">
        <v>1318</v>
      </c>
    </row>
    <row r="15" s="148" customFormat="1" spans="1:7">
      <c r="A15" s="177"/>
      <c r="B15" s="171"/>
      <c r="C15" s="178"/>
      <c r="D15" s="178"/>
      <c r="E15" s="172" t="s">
        <v>10</v>
      </c>
      <c r="F15" s="172" t="s">
        <v>10</v>
      </c>
      <c r="G15" s="172" t="s">
        <v>11</v>
      </c>
    </row>
    <row r="16" s="148" customFormat="1" spans="1:7">
      <c r="A16" s="152"/>
      <c r="B16" s="171" t="s">
        <v>298</v>
      </c>
      <c r="C16" s="171" t="s">
        <v>2194</v>
      </c>
      <c r="D16" s="171" t="s">
        <v>1623</v>
      </c>
      <c r="E16" s="172">
        <v>44443</v>
      </c>
      <c r="F16" s="172">
        <v>44448</v>
      </c>
      <c r="G16" s="172">
        <v>44461</v>
      </c>
    </row>
    <row r="17" s="148" customFormat="1" ht="16.15" customHeight="1" spans="1:8">
      <c r="A17" s="177"/>
      <c r="B17" s="171" t="s">
        <v>2195</v>
      </c>
      <c r="C17" s="171" t="s">
        <v>2196</v>
      </c>
      <c r="D17" s="171"/>
      <c r="E17" s="172">
        <v>44450</v>
      </c>
      <c r="F17" s="172">
        <v>44453</v>
      </c>
      <c r="G17" s="172">
        <v>44467</v>
      </c>
      <c r="H17" s="173"/>
    </row>
    <row r="18" s="148" customFormat="1" ht="16.15" customHeight="1" spans="1:8">
      <c r="A18" s="163"/>
      <c r="B18" s="171" t="s">
        <v>2197</v>
      </c>
      <c r="C18" s="171" t="s">
        <v>2198</v>
      </c>
      <c r="D18" s="171"/>
      <c r="E18" s="172">
        <v>44457</v>
      </c>
      <c r="F18" s="172">
        <v>44459</v>
      </c>
      <c r="G18" s="172">
        <v>44473</v>
      </c>
      <c r="H18" s="179"/>
    </row>
    <row r="19" s="148" customFormat="1" ht="16.15" customHeight="1" spans="1:8">
      <c r="A19" s="163"/>
      <c r="B19" s="171" t="s">
        <v>2199</v>
      </c>
      <c r="C19" s="171" t="s">
        <v>236</v>
      </c>
      <c r="D19" s="171"/>
      <c r="E19" s="172">
        <v>44464</v>
      </c>
      <c r="F19" s="172">
        <v>44469</v>
      </c>
      <c r="G19" s="172">
        <v>44483</v>
      </c>
      <c r="H19" s="180"/>
    </row>
    <row r="20" s="148" customFormat="1" ht="16.15" customHeight="1" spans="1:8">
      <c r="A20" s="163"/>
      <c r="B20" s="181"/>
      <c r="C20" s="181"/>
      <c r="D20" s="181"/>
      <c r="E20" s="175"/>
      <c r="F20" s="175"/>
      <c r="G20" s="175"/>
      <c r="H20" s="154"/>
    </row>
    <row r="21" s="148" customFormat="1" ht="16.15" customHeight="1" spans="1:8">
      <c r="A21" s="182" t="s">
        <v>2200</v>
      </c>
      <c r="B21" s="182"/>
      <c r="C21" s="182"/>
      <c r="D21" s="182"/>
      <c r="E21" s="182"/>
      <c r="F21" s="182"/>
      <c r="G21" s="182"/>
      <c r="H21" s="154"/>
    </row>
    <row r="22" s="148" customFormat="1" spans="1:8">
      <c r="A22" s="163"/>
      <c r="B22" s="183" t="s">
        <v>5</v>
      </c>
      <c r="C22" s="183" t="s">
        <v>6</v>
      </c>
      <c r="D22" s="183" t="s">
        <v>1821</v>
      </c>
      <c r="E22" s="167" t="s">
        <v>2187</v>
      </c>
      <c r="F22" s="167" t="s">
        <v>2188</v>
      </c>
      <c r="G22" s="184" t="s">
        <v>1347</v>
      </c>
      <c r="H22" s="154"/>
    </row>
    <row r="23" s="149" customFormat="1" spans="1:7">
      <c r="A23" s="163"/>
      <c r="B23" s="185"/>
      <c r="C23" s="185"/>
      <c r="D23" s="185"/>
      <c r="E23" s="167" t="s">
        <v>10</v>
      </c>
      <c r="F23" s="167" t="s">
        <v>10</v>
      </c>
      <c r="G23" s="184" t="s">
        <v>11</v>
      </c>
    </row>
    <row r="24" s="148" customFormat="1" spans="1:8">
      <c r="A24" s="163"/>
      <c r="B24" s="186" t="s">
        <v>1358</v>
      </c>
      <c r="C24" s="186" t="s">
        <v>310</v>
      </c>
      <c r="D24" s="187" t="s">
        <v>1623</v>
      </c>
      <c r="E24" s="172">
        <v>44442</v>
      </c>
      <c r="F24" s="172">
        <v>44449</v>
      </c>
      <c r="G24" s="172">
        <v>44460</v>
      </c>
      <c r="H24" s="154"/>
    </row>
    <row r="25" s="148" customFormat="1" spans="1:8">
      <c r="A25" s="163"/>
      <c r="B25" s="171" t="s">
        <v>231</v>
      </c>
      <c r="C25" s="171" t="s">
        <v>1631</v>
      </c>
      <c r="D25" s="168"/>
      <c r="E25" s="172">
        <v>44449</v>
      </c>
      <c r="F25" s="172">
        <v>44452</v>
      </c>
      <c r="G25" s="172">
        <v>44463</v>
      </c>
      <c r="H25" s="188"/>
    </row>
    <row r="26" s="148" customFormat="1" spans="1:8">
      <c r="A26" s="163"/>
      <c r="B26" s="171" t="s">
        <v>2201</v>
      </c>
      <c r="C26" s="171" t="s">
        <v>2202</v>
      </c>
      <c r="D26" s="168"/>
      <c r="E26" s="172">
        <v>44456</v>
      </c>
      <c r="F26" s="172">
        <v>44461</v>
      </c>
      <c r="G26" s="172">
        <v>44475</v>
      </c>
      <c r="H26" s="154"/>
    </row>
    <row r="27" s="148" customFormat="1" spans="1:8">
      <c r="A27" s="163"/>
      <c r="B27" s="171" t="s">
        <v>234</v>
      </c>
      <c r="C27" s="171" t="s">
        <v>2203</v>
      </c>
      <c r="D27" s="168"/>
      <c r="E27" s="172">
        <v>44463</v>
      </c>
      <c r="F27" s="172">
        <v>44468</v>
      </c>
      <c r="G27" s="172">
        <v>44477</v>
      </c>
      <c r="H27" s="154"/>
    </row>
    <row r="28" s="148" customFormat="1" spans="1:8">
      <c r="A28" s="163"/>
      <c r="B28" s="173"/>
      <c r="C28" s="173"/>
      <c r="D28" s="174"/>
      <c r="E28" s="175"/>
      <c r="F28" s="175"/>
      <c r="G28" s="175"/>
      <c r="H28" s="188"/>
    </row>
    <row r="29" s="148" customFormat="1" ht="21" customHeight="1" spans="1:8">
      <c r="A29" s="162" t="s">
        <v>2204</v>
      </c>
      <c r="B29" s="162"/>
      <c r="C29" s="162"/>
      <c r="D29" s="162"/>
      <c r="E29" s="162"/>
      <c r="F29" s="162"/>
      <c r="G29" s="162"/>
      <c r="H29" s="154"/>
    </row>
    <row r="30" s="150" customFormat="1" spans="1:7">
      <c r="A30" s="163"/>
      <c r="B30" s="189" t="s">
        <v>5</v>
      </c>
      <c r="C30" s="189" t="s">
        <v>6</v>
      </c>
      <c r="D30" s="189" t="s">
        <v>1821</v>
      </c>
      <c r="E30" s="190" t="s">
        <v>2187</v>
      </c>
      <c r="F30" s="190" t="s">
        <v>2188</v>
      </c>
      <c r="G30" s="190" t="s">
        <v>1308</v>
      </c>
    </row>
    <row r="31" s="149" customFormat="1" spans="1:7">
      <c r="A31" s="163"/>
      <c r="B31" s="191"/>
      <c r="C31" s="192"/>
      <c r="D31" s="192"/>
      <c r="E31" s="190" t="s">
        <v>10</v>
      </c>
      <c r="F31" s="190" t="s">
        <v>10</v>
      </c>
      <c r="G31" s="190" t="s">
        <v>11</v>
      </c>
    </row>
    <row r="32" s="148" customFormat="1" ht="20.1" customHeight="1" spans="1:8">
      <c r="A32" s="163"/>
      <c r="B32" s="193" t="s">
        <v>1629</v>
      </c>
      <c r="C32" s="193" t="s">
        <v>1630</v>
      </c>
      <c r="D32" s="193" t="s">
        <v>1623</v>
      </c>
      <c r="E32" s="172">
        <v>44440</v>
      </c>
      <c r="F32" s="172">
        <v>44444</v>
      </c>
      <c r="G32" s="172">
        <v>44454</v>
      </c>
      <c r="H32" s="154"/>
    </row>
    <row r="33" s="148" customFormat="1" ht="20.1" customHeight="1" spans="1:7">
      <c r="A33" s="163"/>
      <c r="B33" s="193" t="s">
        <v>2195</v>
      </c>
      <c r="C33" s="193" t="s">
        <v>2196</v>
      </c>
      <c r="D33" s="193"/>
      <c r="E33" s="172">
        <v>44447</v>
      </c>
      <c r="F33" s="172">
        <v>44453</v>
      </c>
      <c r="G33" s="172">
        <v>44464</v>
      </c>
    </row>
    <row r="34" s="148" customFormat="1" ht="20.1" customHeight="1" spans="1:7">
      <c r="A34" s="163"/>
      <c r="B34" s="193" t="s">
        <v>2197</v>
      </c>
      <c r="C34" s="193" t="s">
        <v>2198</v>
      </c>
      <c r="D34" s="193"/>
      <c r="E34" s="172">
        <v>44454</v>
      </c>
      <c r="F34" s="172">
        <v>44459</v>
      </c>
      <c r="G34" s="172">
        <v>44470</v>
      </c>
    </row>
    <row r="35" s="148" customFormat="1" ht="20.1" customHeight="1" spans="1:7">
      <c r="A35" s="163"/>
      <c r="B35" s="193" t="s">
        <v>2205</v>
      </c>
      <c r="C35" s="193" t="s">
        <v>2206</v>
      </c>
      <c r="D35" s="193"/>
      <c r="E35" s="172">
        <v>44461</v>
      </c>
      <c r="F35" s="172">
        <v>44466</v>
      </c>
      <c r="G35" s="172">
        <v>44452</v>
      </c>
    </row>
    <row r="36" s="148" customFormat="1" ht="20.1" customHeight="1" spans="1:7">
      <c r="A36" s="163"/>
      <c r="B36" s="193" t="s">
        <v>2199</v>
      </c>
      <c r="C36" s="193" t="s">
        <v>236</v>
      </c>
      <c r="D36" s="193"/>
      <c r="E36" s="172">
        <v>44468</v>
      </c>
      <c r="F36" s="172">
        <v>44478</v>
      </c>
      <c r="G36" s="172">
        <v>44489</v>
      </c>
    </row>
    <row r="37" s="148" customFormat="1" ht="20.1" customHeight="1" spans="1:7">
      <c r="A37" s="163"/>
      <c r="B37" s="194"/>
      <c r="C37" s="194"/>
      <c r="D37" s="195"/>
      <c r="E37" s="175"/>
      <c r="F37" s="175"/>
      <c r="G37" s="175"/>
    </row>
    <row r="38" s="148" customFormat="1" spans="1:7">
      <c r="A38" s="182" t="s">
        <v>2207</v>
      </c>
      <c r="B38" s="182"/>
      <c r="C38" s="182"/>
      <c r="D38" s="182"/>
      <c r="E38" s="182"/>
      <c r="F38" s="182"/>
      <c r="G38" s="182"/>
    </row>
    <row r="39" s="148" customFormat="1" ht="21" customHeight="1" spans="1:7">
      <c r="A39" s="163"/>
      <c r="B39" s="187" t="s">
        <v>5</v>
      </c>
      <c r="C39" s="187" t="s">
        <v>6</v>
      </c>
      <c r="D39" s="183" t="s">
        <v>1821</v>
      </c>
      <c r="E39" s="164" t="s">
        <v>2187</v>
      </c>
      <c r="F39" s="167" t="s">
        <v>2208</v>
      </c>
      <c r="G39" s="183" t="s">
        <v>556</v>
      </c>
    </row>
    <row r="40" s="149" customFormat="1" spans="1:7">
      <c r="A40" s="163"/>
      <c r="B40" s="191"/>
      <c r="C40" s="191"/>
      <c r="D40" s="185"/>
      <c r="E40" s="196" t="s">
        <v>10</v>
      </c>
      <c r="F40" s="196" t="s">
        <v>10</v>
      </c>
      <c r="G40" s="184" t="s">
        <v>11</v>
      </c>
    </row>
    <row r="41" s="148" customFormat="1" spans="1:7">
      <c r="A41" s="163"/>
      <c r="B41" s="197" t="s">
        <v>1270</v>
      </c>
      <c r="C41" s="197" t="s">
        <v>50</v>
      </c>
      <c r="D41" s="197" t="s">
        <v>1509</v>
      </c>
      <c r="E41" s="172">
        <v>44442</v>
      </c>
      <c r="F41" s="172">
        <v>44447</v>
      </c>
      <c r="G41" s="172">
        <v>44460</v>
      </c>
    </row>
    <row r="42" s="148" customFormat="1" spans="1:7">
      <c r="A42" s="163"/>
      <c r="B42" s="197" t="s">
        <v>304</v>
      </c>
      <c r="C42" s="197" t="s">
        <v>305</v>
      </c>
      <c r="D42" s="197"/>
      <c r="E42" s="172">
        <v>44449</v>
      </c>
      <c r="F42" s="172">
        <v>44454</v>
      </c>
      <c r="G42" s="172">
        <v>44467</v>
      </c>
    </row>
    <row r="43" s="148" customFormat="1" spans="1:7">
      <c r="A43" s="163"/>
      <c r="B43" s="197" t="s">
        <v>306</v>
      </c>
      <c r="C43" s="197" t="s">
        <v>95</v>
      </c>
      <c r="D43" s="197"/>
      <c r="E43" s="172">
        <v>44456</v>
      </c>
      <c r="F43" s="172">
        <v>44461</v>
      </c>
      <c r="G43" s="172">
        <v>44473</v>
      </c>
    </row>
    <row r="44" s="148" customFormat="1" spans="1:7">
      <c r="A44" s="163"/>
      <c r="B44" s="197" t="s">
        <v>1275</v>
      </c>
      <c r="C44" s="178" t="s">
        <v>1276</v>
      </c>
      <c r="D44" s="197"/>
      <c r="E44" s="172">
        <v>44463</v>
      </c>
      <c r="F44" s="172">
        <v>44468</v>
      </c>
      <c r="G44" s="172">
        <v>44481</v>
      </c>
    </row>
    <row r="45" s="148" customFormat="1" spans="1:7">
      <c r="A45" s="163"/>
      <c r="B45" s="198"/>
      <c r="C45" s="181"/>
      <c r="D45" s="199"/>
      <c r="E45" s="200"/>
      <c r="F45" s="201"/>
      <c r="G45" s="201"/>
    </row>
    <row r="46" s="148" customFormat="1" spans="1:7">
      <c r="A46" s="182" t="s">
        <v>2209</v>
      </c>
      <c r="B46" s="182"/>
      <c r="C46" s="182"/>
      <c r="D46" s="182"/>
      <c r="E46" s="182"/>
      <c r="F46" s="182"/>
      <c r="G46" s="182"/>
    </row>
    <row r="47" s="148" customFormat="1" spans="1:7">
      <c r="A47" s="163"/>
      <c r="B47" s="187" t="s">
        <v>5</v>
      </c>
      <c r="C47" s="187" t="s">
        <v>6</v>
      </c>
      <c r="D47" s="187" t="s">
        <v>1821</v>
      </c>
      <c r="E47" s="196" t="s">
        <v>2187</v>
      </c>
      <c r="F47" s="167" t="s">
        <v>2210</v>
      </c>
      <c r="G47" s="165" t="s">
        <v>527</v>
      </c>
    </row>
    <row r="48" s="148" customFormat="1" spans="1:7">
      <c r="A48" s="163"/>
      <c r="B48" s="191"/>
      <c r="C48" s="191"/>
      <c r="D48" s="191"/>
      <c r="E48" s="196" t="s">
        <v>10</v>
      </c>
      <c r="F48" s="196" t="s">
        <v>10</v>
      </c>
      <c r="G48" s="167" t="s">
        <v>11</v>
      </c>
    </row>
    <row r="49" s="148" customFormat="1" spans="1:7">
      <c r="A49" s="163"/>
      <c r="B49" s="178" t="s">
        <v>94</v>
      </c>
      <c r="C49" s="178" t="s">
        <v>2211</v>
      </c>
      <c r="D49" s="164" t="s">
        <v>1641</v>
      </c>
      <c r="E49" s="172">
        <v>44442</v>
      </c>
      <c r="F49" s="172">
        <v>44447</v>
      </c>
      <c r="G49" s="172">
        <v>44464</v>
      </c>
    </row>
    <row r="50" s="148" customFormat="1" spans="1:7">
      <c r="A50" s="163"/>
      <c r="B50" s="178" t="s">
        <v>2212</v>
      </c>
      <c r="C50" s="178" t="s">
        <v>2213</v>
      </c>
      <c r="D50" s="169"/>
      <c r="E50" s="172">
        <v>44449</v>
      </c>
      <c r="F50" s="172">
        <v>44452</v>
      </c>
      <c r="G50" s="172">
        <v>44467</v>
      </c>
    </row>
    <row r="51" s="148" customFormat="1" spans="1:7">
      <c r="A51" s="163"/>
      <c r="B51" s="197" t="s">
        <v>2214</v>
      </c>
      <c r="C51" s="197" t="s">
        <v>2215</v>
      </c>
      <c r="D51" s="169"/>
      <c r="E51" s="172">
        <v>44456</v>
      </c>
      <c r="F51" s="172">
        <v>44462</v>
      </c>
      <c r="G51" s="172">
        <v>44479</v>
      </c>
    </row>
    <row r="52" s="148" customFormat="1" spans="1:7">
      <c r="A52" s="163"/>
      <c r="B52" s="171" t="s">
        <v>2216</v>
      </c>
      <c r="C52" s="178" t="s">
        <v>2217</v>
      </c>
      <c r="D52" s="169"/>
      <c r="E52" s="172">
        <v>44463</v>
      </c>
      <c r="F52" s="172">
        <v>44470</v>
      </c>
      <c r="G52" s="172">
        <v>44489</v>
      </c>
    </row>
    <row r="53" s="148" customFormat="1" ht="20.25" spans="1:7">
      <c r="A53" s="202" t="s">
        <v>2218</v>
      </c>
      <c r="B53" s="202"/>
      <c r="C53" s="173"/>
      <c r="D53" s="195"/>
      <c r="E53" s="173"/>
      <c r="F53" s="173"/>
      <c r="G53" s="173"/>
    </row>
    <row r="54" s="148" customFormat="1" spans="1:7">
      <c r="A54" s="162" t="s">
        <v>2219</v>
      </c>
      <c r="B54" s="162"/>
      <c r="C54" s="162"/>
      <c r="D54" s="162"/>
      <c r="E54" s="162"/>
      <c r="F54" s="162"/>
      <c r="G54" s="162"/>
    </row>
    <row r="55" s="148" customFormat="1" spans="1:7">
      <c r="A55" s="203"/>
      <c r="B55" s="165" t="s">
        <v>5</v>
      </c>
      <c r="C55" s="165" t="s">
        <v>6</v>
      </c>
      <c r="D55" s="165" t="s">
        <v>1821</v>
      </c>
      <c r="E55" s="167" t="s">
        <v>2187</v>
      </c>
      <c r="F55" s="167" t="s">
        <v>2220</v>
      </c>
      <c r="G55" s="167" t="s">
        <v>4</v>
      </c>
    </row>
    <row r="56" s="148" customFormat="1" spans="1:7">
      <c r="A56" s="203"/>
      <c r="B56" s="204"/>
      <c r="C56" s="204"/>
      <c r="D56" s="204"/>
      <c r="E56" s="167" t="s">
        <v>10</v>
      </c>
      <c r="F56" s="167" t="s">
        <v>10</v>
      </c>
      <c r="G56" s="167" t="s">
        <v>11</v>
      </c>
    </row>
    <row r="57" s="148" customFormat="1" spans="1:7">
      <c r="A57" s="163"/>
      <c r="B57" s="205" t="s">
        <v>2221</v>
      </c>
      <c r="C57" s="205" t="s">
        <v>2222</v>
      </c>
      <c r="D57" s="205" t="s">
        <v>1509</v>
      </c>
      <c r="E57" s="172">
        <v>44443</v>
      </c>
      <c r="F57" s="172">
        <v>44447</v>
      </c>
      <c r="G57" s="172">
        <v>44471</v>
      </c>
    </row>
    <row r="58" s="148" customFormat="1" spans="1:7">
      <c r="A58" s="163"/>
      <c r="B58" s="205" t="s">
        <v>832</v>
      </c>
      <c r="C58" s="205" t="s">
        <v>2223</v>
      </c>
      <c r="D58" s="205"/>
      <c r="E58" s="172">
        <v>44450</v>
      </c>
      <c r="F58" s="172">
        <v>44454</v>
      </c>
      <c r="G58" s="172">
        <v>44482</v>
      </c>
    </row>
    <row r="59" s="148" customFormat="1" ht="15.75" customHeight="1" spans="1:7">
      <c r="A59" s="163"/>
      <c r="B59" s="205" t="s">
        <v>2224</v>
      </c>
      <c r="C59" s="205" t="s">
        <v>1380</v>
      </c>
      <c r="D59" s="205"/>
      <c r="E59" s="172">
        <v>44456</v>
      </c>
      <c r="F59" s="172">
        <v>44461</v>
      </c>
      <c r="G59" s="172">
        <v>44489</v>
      </c>
    </row>
    <row r="60" s="148" customFormat="1" spans="1:7">
      <c r="A60" s="163"/>
      <c r="B60" s="205" t="s">
        <v>2225</v>
      </c>
      <c r="C60" s="205" t="s">
        <v>1514</v>
      </c>
      <c r="D60" s="205"/>
      <c r="E60" s="172">
        <v>44464</v>
      </c>
      <c r="F60" s="172">
        <v>44468</v>
      </c>
      <c r="G60" s="172">
        <v>44498</v>
      </c>
    </row>
    <row r="61" s="148" customFormat="1" spans="1:7">
      <c r="A61" s="163"/>
      <c r="B61" s="206"/>
      <c r="C61" s="206"/>
      <c r="D61" s="195"/>
      <c r="E61" s="207"/>
      <c r="F61" s="207"/>
      <c r="G61" s="208"/>
    </row>
    <row r="62" s="148" customFormat="1" spans="1:7">
      <c r="A62" s="162" t="s">
        <v>2226</v>
      </c>
      <c r="B62" s="162"/>
      <c r="C62" s="162"/>
      <c r="D62" s="162"/>
      <c r="E62" s="162"/>
      <c r="F62" s="162"/>
      <c r="G62" s="162"/>
    </row>
    <row r="63" s="148" customFormat="1" spans="1:7">
      <c r="A63" s="163"/>
      <c r="B63" s="165" t="s">
        <v>5</v>
      </c>
      <c r="C63" s="165" t="s">
        <v>6</v>
      </c>
      <c r="D63" s="165" t="s">
        <v>1821</v>
      </c>
      <c r="E63" s="167" t="s">
        <v>2187</v>
      </c>
      <c r="F63" s="167" t="s">
        <v>2220</v>
      </c>
      <c r="G63" s="167" t="s">
        <v>2227</v>
      </c>
    </row>
    <row r="64" s="148" customFormat="1" spans="1:7">
      <c r="A64" s="163"/>
      <c r="B64" s="204"/>
      <c r="C64" s="204"/>
      <c r="D64" s="204"/>
      <c r="E64" s="167" t="s">
        <v>10</v>
      </c>
      <c r="F64" s="167" t="s">
        <v>10</v>
      </c>
      <c r="G64" s="167" t="s">
        <v>11</v>
      </c>
    </row>
    <row r="65" spans="1:7">
      <c r="A65" s="163"/>
      <c r="B65" s="167" t="s">
        <v>2228</v>
      </c>
      <c r="C65" s="167" t="s">
        <v>145</v>
      </c>
      <c r="D65" s="209" t="s">
        <v>1509</v>
      </c>
      <c r="E65" s="172">
        <v>44442</v>
      </c>
      <c r="F65" s="172">
        <v>44448</v>
      </c>
      <c r="G65" s="172">
        <v>44475</v>
      </c>
    </row>
    <row r="66" spans="1:7">
      <c r="A66" s="163"/>
      <c r="B66" s="167" t="s">
        <v>58</v>
      </c>
      <c r="C66" s="167" t="s">
        <v>13</v>
      </c>
      <c r="D66" s="209"/>
      <c r="E66" s="172">
        <v>44449</v>
      </c>
      <c r="F66" s="172">
        <v>44453</v>
      </c>
      <c r="G66" s="172">
        <v>44482</v>
      </c>
    </row>
    <row r="67" spans="1:7">
      <c r="A67" s="163"/>
      <c r="B67" s="209" t="s">
        <v>2025</v>
      </c>
      <c r="C67" s="209" t="s">
        <v>2229</v>
      </c>
      <c r="D67" s="209"/>
      <c r="E67" s="172">
        <v>44456</v>
      </c>
      <c r="F67" s="172">
        <v>44458</v>
      </c>
      <c r="G67" s="172">
        <v>44490</v>
      </c>
    </row>
    <row r="68" spans="1:7">
      <c r="A68" s="163"/>
      <c r="B68" s="209" t="s">
        <v>75</v>
      </c>
      <c r="C68" s="209" t="s">
        <v>2230</v>
      </c>
      <c r="D68" s="209"/>
      <c r="E68" s="172">
        <v>44463</v>
      </c>
      <c r="F68" s="172">
        <v>44469</v>
      </c>
      <c r="G68" s="172">
        <v>44498</v>
      </c>
    </row>
    <row r="69" spans="1:7">
      <c r="A69" s="163"/>
      <c r="B69" s="171"/>
      <c r="C69" s="167"/>
      <c r="D69" s="209"/>
      <c r="E69" s="172"/>
      <c r="F69" s="172"/>
      <c r="G69" s="172"/>
    </row>
    <row r="70" spans="1:7">
      <c r="A70" s="210"/>
      <c r="B70" s="173"/>
      <c r="C70" s="173"/>
      <c r="D70" s="173"/>
      <c r="E70" s="211"/>
      <c r="F70" s="211"/>
      <c r="G70" s="211"/>
    </row>
    <row r="71" spans="1:7">
      <c r="A71" s="212" t="s">
        <v>2231</v>
      </c>
      <c r="B71" s="162"/>
      <c r="C71" s="162"/>
      <c r="D71" s="162"/>
      <c r="E71" s="162"/>
      <c r="F71" s="162"/>
      <c r="G71" s="162"/>
    </row>
    <row r="72" ht="17.25" customHeight="1" spans="1:7">
      <c r="A72" s="163"/>
      <c r="B72" s="213" t="s">
        <v>5</v>
      </c>
      <c r="C72" s="213" t="s">
        <v>6</v>
      </c>
      <c r="D72" s="183" t="s">
        <v>1821</v>
      </c>
      <c r="E72" s="167" t="s">
        <v>2187</v>
      </c>
      <c r="F72" s="167" t="s">
        <v>2188</v>
      </c>
      <c r="G72" s="184" t="s">
        <v>2232</v>
      </c>
    </row>
    <row r="73" spans="1:7">
      <c r="A73" s="163"/>
      <c r="B73" s="214"/>
      <c r="C73" s="214"/>
      <c r="D73" s="185"/>
      <c r="E73" s="215" t="s">
        <v>10</v>
      </c>
      <c r="F73" s="167" t="s">
        <v>10</v>
      </c>
      <c r="G73" s="184" t="s">
        <v>11</v>
      </c>
    </row>
    <row r="74" spans="1:7">
      <c r="A74" s="163"/>
      <c r="B74" s="167" t="s">
        <v>2233</v>
      </c>
      <c r="C74" s="167" t="s">
        <v>2234</v>
      </c>
      <c r="D74" s="165" t="s">
        <v>1520</v>
      </c>
      <c r="E74" s="172">
        <v>44442</v>
      </c>
      <c r="F74" s="172">
        <v>44447</v>
      </c>
      <c r="G74" s="172">
        <v>44466</v>
      </c>
    </row>
    <row r="75" spans="1:7">
      <c r="A75" s="163"/>
      <c r="B75" s="167" t="s">
        <v>870</v>
      </c>
      <c r="C75" s="167" t="s">
        <v>1585</v>
      </c>
      <c r="D75" s="170"/>
      <c r="E75" s="172">
        <v>44449</v>
      </c>
      <c r="F75" s="172">
        <v>44454</v>
      </c>
      <c r="G75" s="172">
        <v>44476</v>
      </c>
    </row>
    <row r="76" spans="1:7">
      <c r="A76" s="163"/>
      <c r="B76" s="167" t="s">
        <v>872</v>
      </c>
      <c r="C76" s="167" t="s">
        <v>1588</v>
      </c>
      <c r="D76" s="170"/>
      <c r="E76" s="172">
        <v>44456</v>
      </c>
      <c r="F76" s="172">
        <v>44461</v>
      </c>
      <c r="G76" s="172">
        <v>44483</v>
      </c>
    </row>
    <row r="77" spans="1:7">
      <c r="A77" s="163"/>
      <c r="B77" s="167" t="s">
        <v>873</v>
      </c>
      <c r="C77" s="167" t="s">
        <v>1590</v>
      </c>
      <c r="D77" s="170"/>
      <c r="E77" s="172">
        <v>44463</v>
      </c>
      <c r="F77" s="172">
        <v>44466</v>
      </c>
      <c r="G77" s="172">
        <v>44490</v>
      </c>
    </row>
    <row r="78" spans="1:8">
      <c r="A78" s="163"/>
      <c r="B78" s="173"/>
      <c r="C78" s="173"/>
      <c r="D78" s="195"/>
      <c r="E78" s="172"/>
      <c r="F78" s="216"/>
      <c r="G78" s="216"/>
      <c r="H78" s="217"/>
    </row>
    <row r="79" s="151" customFormat="1" spans="1:16383">
      <c r="A79" s="218" t="s">
        <v>2235</v>
      </c>
      <c r="B79" s="218"/>
      <c r="C79" s="218"/>
      <c r="D79" s="218"/>
      <c r="E79" s="218"/>
      <c r="F79" s="218"/>
      <c r="G79" s="218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19"/>
      <c r="BN79" s="219"/>
      <c r="BO79" s="219"/>
      <c r="BP79" s="219"/>
      <c r="BQ79" s="219"/>
      <c r="BR79" s="219"/>
      <c r="BS79" s="219"/>
      <c r="BT79" s="219"/>
      <c r="BU79" s="219"/>
      <c r="BV79" s="219"/>
      <c r="BW79" s="219"/>
      <c r="BX79" s="219"/>
      <c r="BY79" s="219"/>
      <c r="BZ79" s="219"/>
      <c r="CA79" s="219"/>
      <c r="CB79" s="219"/>
      <c r="CC79" s="219"/>
      <c r="CD79" s="219"/>
      <c r="CE79" s="219"/>
      <c r="CF79" s="219"/>
      <c r="CG79" s="219"/>
      <c r="CH79" s="219"/>
      <c r="CI79" s="219"/>
      <c r="CJ79" s="219"/>
      <c r="CK79" s="219"/>
      <c r="CL79" s="219"/>
      <c r="CM79" s="219"/>
      <c r="CN79" s="219"/>
      <c r="CO79" s="219"/>
      <c r="CP79" s="219"/>
      <c r="CQ79" s="219"/>
      <c r="CR79" s="219"/>
      <c r="CS79" s="219"/>
      <c r="CT79" s="219"/>
      <c r="CU79" s="219"/>
      <c r="CV79" s="219"/>
      <c r="CW79" s="219"/>
      <c r="CX79" s="219"/>
      <c r="CY79" s="219"/>
      <c r="CZ79" s="219"/>
      <c r="DA79" s="219"/>
      <c r="DB79" s="219"/>
      <c r="DC79" s="219"/>
      <c r="DD79" s="219"/>
      <c r="DE79" s="219"/>
      <c r="DF79" s="219"/>
      <c r="DG79" s="219"/>
      <c r="DH79" s="219"/>
      <c r="DI79" s="219"/>
      <c r="DJ79" s="219"/>
      <c r="DK79" s="219"/>
      <c r="DL79" s="219"/>
      <c r="DM79" s="219"/>
      <c r="DN79" s="219"/>
      <c r="DO79" s="219"/>
      <c r="DP79" s="219"/>
      <c r="DQ79" s="219"/>
      <c r="DR79" s="219"/>
      <c r="DS79" s="219"/>
      <c r="DT79" s="219"/>
      <c r="DU79" s="219"/>
      <c r="DV79" s="219"/>
      <c r="DW79" s="219"/>
      <c r="DX79" s="219"/>
      <c r="DY79" s="219"/>
      <c r="DZ79" s="219"/>
      <c r="EA79" s="219"/>
      <c r="EB79" s="219"/>
      <c r="EC79" s="219"/>
      <c r="ED79" s="219"/>
      <c r="EE79" s="219"/>
      <c r="EF79" s="219"/>
      <c r="EG79" s="219"/>
      <c r="EH79" s="219"/>
      <c r="EI79" s="219"/>
      <c r="EJ79" s="219"/>
      <c r="EK79" s="219"/>
      <c r="EL79" s="219"/>
      <c r="EM79" s="219"/>
      <c r="EN79" s="219"/>
      <c r="EO79" s="219"/>
      <c r="EP79" s="219"/>
      <c r="EQ79" s="219"/>
      <c r="ER79" s="219"/>
      <c r="ES79" s="219"/>
      <c r="ET79" s="219"/>
      <c r="EU79" s="219"/>
      <c r="EV79" s="219"/>
      <c r="EW79" s="219"/>
      <c r="EX79" s="219"/>
      <c r="EY79" s="219"/>
      <c r="EZ79" s="219"/>
      <c r="FA79" s="219"/>
      <c r="FB79" s="219"/>
      <c r="FC79" s="219"/>
      <c r="FD79" s="219"/>
      <c r="FE79" s="219"/>
      <c r="FF79" s="219"/>
      <c r="FG79" s="219"/>
      <c r="FH79" s="219"/>
      <c r="FI79" s="219"/>
      <c r="FJ79" s="219"/>
      <c r="FK79" s="219"/>
      <c r="FL79" s="219"/>
      <c r="FM79" s="219"/>
      <c r="FN79" s="219"/>
      <c r="FO79" s="219"/>
      <c r="FP79" s="219"/>
      <c r="FQ79" s="219"/>
      <c r="FR79" s="219"/>
      <c r="FS79" s="219"/>
      <c r="FT79" s="219"/>
      <c r="FU79" s="219"/>
      <c r="FV79" s="219"/>
      <c r="FW79" s="219"/>
      <c r="FX79" s="219"/>
      <c r="FY79" s="219"/>
      <c r="FZ79" s="219"/>
      <c r="GA79" s="219"/>
      <c r="GB79" s="219"/>
      <c r="GC79" s="219"/>
      <c r="GD79" s="219"/>
      <c r="GE79" s="219"/>
      <c r="GF79" s="219"/>
      <c r="GG79" s="219"/>
      <c r="GH79" s="219"/>
      <c r="GI79" s="219"/>
      <c r="GJ79" s="219"/>
      <c r="GK79" s="219"/>
      <c r="GL79" s="219"/>
      <c r="GM79" s="219"/>
      <c r="GN79" s="219"/>
      <c r="GO79" s="219"/>
      <c r="GP79" s="219"/>
      <c r="GQ79" s="219"/>
      <c r="GR79" s="219"/>
      <c r="GS79" s="219"/>
      <c r="GT79" s="219"/>
      <c r="GU79" s="219"/>
      <c r="GV79" s="219"/>
      <c r="GW79" s="219"/>
      <c r="GX79" s="219"/>
      <c r="GY79" s="219"/>
      <c r="GZ79" s="219"/>
      <c r="HA79" s="219"/>
      <c r="HB79" s="219"/>
      <c r="HC79" s="219"/>
      <c r="HD79" s="219"/>
      <c r="HE79" s="219"/>
      <c r="HF79" s="219"/>
      <c r="HG79" s="219"/>
      <c r="HH79" s="219"/>
      <c r="HI79" s="219"/>
      <c r="HJ79" s="219"/>
      <c r="HK79" s="219"/>
      <c r="HL79" s="219"/>
      <c r="HM79" s="219"/>
      <c r="HN79" s="219"/>
      <c r="HO79" s="219"/>
      <c r="HP79" s="219"/>
      <c r="HQ79" s="219"/>
      <c r="HR79" s="219"/>
      <c r="HS79" s="219"/>
      <c r="HT79" s="219"/>
      <c r="HU79" s="219"/>
      <c r="HV79" s="219"/>
      <c r="HW79" s="219"/>
      <c r="HX79" s="219"/>
      <c r="HY79" s="219"/>
      <c r="HZ79" s="219"/>
      <c r="IA79" s="219"/>
      <c r="IB79" s="219"/>
      <c r="IC79" s="219"/>
      <c r="ID79" s="219"/>
      <c r="IE79" s="219"/>
      <c r="IF79" s="219"/>
      <c r="IG79" s="219"/>
      <c r="IH79" s="219"/>
      <c r="II79" s="219"/>
      <c r="IJ79" s="219"/>
      <c r="IK79" s="219"/>
      <c r="IL79" s="219"/>
      <c r="IM79" s="219"/>
      <c r="IN79" s="219"/>
      <c r="IO79" s="219"/>
      <c r="IP79" s="219"/>
      <c r="IQ79" s="219"/>
      <c r="IR79" s="219"/>
      <c r="IS79" s="219"/>
      <c r="IT79" s="219"/>
      <c r="IU79" s="219"/>
      <c r="IV79" s="219"/>
      <c r="IW79" s="219"/>
      <c r="IX79" s="219"/>
      <c r="IY79" s="219"/>
      <c r="IZ79" s="219"/>
      <c r="JA79" s="219"/>
      <c r="JB79" s="219"/>
      <c r="JC79" s="219"/>
      <c r="JD79" s="219"/>
      <c r="JE79" s="219"/>
      <c r="JF79" s="219"/>
      <c r="JG79" s="219"/>
      <c r="JH79" s="219"/>
      <c r="JI79" s="219"/>
      <c r="JJ79" s="219"/>
      <c r="JK79" s="219"/>
      <c r="JL79" s="219"/>
      <c r="JM79" s="219"/>
      <c r="JN79" s="219"/>
      <c r="JO79" s="219"/>
      <c r="JP79" s="219"/>
      <c r="JQ79" s="219"/>
      <c r="JR79" s="219"/>
      <c r="JS79" s="219"/>
      <c r="JT79" s="219"/>
      <c r="JU79" s="219"/>
      <c r="JV79" s="219"/>
      <c r="JW79" s="219"/>
      <c r="JX79" s="219"/>
      <c r="JY79" s="219"/>
      <c r="JZ79" s="219"/>
      <c r="KA79" s="219"/>
      <c r="KB79" s="219"/>
      <c r="KC79" s="219"/>
      <c r="KD79" s="219"/>
      <c r="KE79" s="219"/>
      <c r="KF79" s="219"/>
      <c r="KG79" s="219"/>
      <c r="KH79" s="219"/>
      <c r="KI79" s="219"/>
      <c r="KJ79" s="219"/>
      <c r="KK79" s="219"/>
      <c r="KL79" s="219"/>
      <c r="KM79" s="219"/>
      <c r="KN79" s="219"/>
      <c r="KO79" s="219"/>
      <c r="KP79" s="219"/>
      <c r="KQ79" s="219"/>
      <c r="KR79" s="219"/>
      <c r="KS79" s="219"/>
      <c r="KT79" s="219"/>
      <c r="KU79" s="219"/>
      <c r="KV79" s="219"/>
      <c r="KW79" s="219"/>
      <c r="KX79" s="219"/>
      <c r="KY79" s="219"/>
      <c r="KZ79" s="219"/>
      <c r="LA79" s="219"/>
      <c r="LB79" s="219"/>
      <c r="LC79" s="219"/>
      <c r="LD79" s="219"/>
      <c r="LE79" s="219"/>
      <c r="LF79" s="219"/>
      <c r="LG79" s="219"/>
      <c r="LH79" s="219"/>
      <c r="LI79" s="219"/>
      <c r="LJ79" s="219"/>
      <c r="LK79" s="219"/>
      <c r="LL79" s="219"/>
      <c r="LM79" s="219"/>
      <c r="LN79" s="219"/>
      <c r="LO79" s="219"/>
      <c r="LP79" s="219"/>
      <c r="LQ79" s="219"/>
      <c r="LR79" s="219"/>
      <c r="LS79" s="219"/>
      <c r="LT79" s="219"/>
      <c r="LU79" s="219"/>
      <c r="LV79" s="219"/>
      <c r="LW79" s="219"/>
      <c r="LX79" s="219"/>
      <c r="LY79" s="219"/>
      <c r="LZ79" s="219"/>
      <c r="MA79" s="219"/>
      <c r="MB79" s="219"/>
      <c r="MC79" s="219"/>
      <c r="MD79" s="219"/>
      <c r="ME79" s="219"/>
      <c r="MF79" s="219"/>
      <c r="MG79" s="219"/>
      <c r="MH79" s="219"/>
      <c r="MI79" s="219"/>
      <c r="MJ79" s="219"/>
      <c r="MK79" s="219"/>
      <c r="ML79" s="219"/>
      <c r="MM79" s="219"/>
      <c r="MN79" s="219"/>
      <c r="MO79" s="219"/>
      <c r="MP79" s="219"/>
      <c r="MQ79" s="219"/>
      <c r="MR79" s="219"/>
      <c r="MS79" s="219"/>
      <c r="MT79" s="219"/>
      <c r="MU79" s="219"/>
      <c r="MV79" s="219"/>
      <c r="MW79" s="219"/>
      <c r="MX79" s="219"/>
      <c r="MY79" s="219"/>
      <c r="MZ79" s="219"/>
      <c r="NA79" s="219"/>
      <c r="NB79" s="219"/>
      <c r="NC79" s="219"/>
      <c r="ND79" s="219"/>
      <c r="NE79" s="219"/>
      <c r="NF79" s="219"/>
      <c r="NG79" s="219"/>
      <c r="NH79" s="219"/>
      <c r="NI79" s="219"/>
      <c r="NJ79" s="219"/>
      <c r="NK79" s="219"/>
      <c r="NL79" s="219"/>
      <c r="NM79" s="219"/>
      <c r="NN79" s="219"/>
      <c r="NO79" s="219"/>
      <c r="NP79" s="219"/>
      <c r="NQ79" s="219"/>
      <c r="NR79" s="219"/>
      <c r="NS79" s="219"/>
      <c r="NT79" s="219"/>
      <c r="NU79" s="219"/>
      <c r="NV79" s="219"/>
      <c r="NW79" s="219"/>
      <c r="NX79" s="219"/>
      <c r="NY79" s="219"/>
      <c r="NZ79" s="219"/>
      <c r="OA79" s="219"/>
      <c r="OB79" s="219"/>
      <c r="OC79" s="219"/>
      <c r="OD79" s="219"/>
      <c r="OE79" s="219"/>
      <c r="OF79" s="219"/>
      <c r="OG79" s="219"/>
      <c r="OH79" s="219"/>
      <c r="OI79" s="219"/>
      <c r="OJ79" s="219"/>
      <c r="OK79" s="219"/>
      <c r="OL79" s="219"/>
      <c r="OM79" s="219"/>
      <c r="ON79" s="219"/>
      <c r="OO79" s="219"/>
      <c r="OP79" s="219"/>
      <c r="OQ79" s="219"/>
      <c r="OR79" s="219"/>
      <c r="OS79" s="219"/>
      <c r="OT79" s="219"/>
      <c r="OU79" s="219"/>
      <c r="OV79" s="219"/>
      <c r="OW79" s="219"/>
      <c r="OX79" s="219"/>
      <c r="OY79" s="219"/>
      <c r="OZ79" s="219"/>
      <c r="PA79" s="219"/>
      <c r="PB79" s="219"/>
      <c r="PC79" s="219"/>
      <c r="PD79" s="219"/>
      <c r="PE79" s="219"/>
      <c r="PF79" s="219"/>
      <c r="PG79" s="219"/>
      <c r="PH79" s="219"/>
      <c r="PI79" s="219"/>
      <c r="PJ79" s="219"/>
      <c r="PK79" s="219"/>
      <c r="PL79" s="219"/>
      <c r="PM79" s="219"/>
      <c r="PN79" s="219"/>
      <c r="PO79" s="219"/>
      <c r="PP79" s="219"/>
      <c r="PQ79" s="219"/>
      <c r="PR79" s="219"/>
      <c r="PS79" s="219"/>
      <c r="PT79" s="219"/>
      <c r="PU79" s="219"/>
      <c r="PV79" s="219"/>
      <c r="PW79" s="219"/>
      <c r="PX79" s="219"/>
      <c r="PY79" s="219"/>
      <c r="PZ79" s="219"/>
      <c r="QA79" s="219"/>
      <c r="QB79" s="219"/>
      <c r="QC79" s="219"/>
      <c r="QD79" s="219"/>
      <c r="QE79" s="219"/>
      <c r="QF79" s="219"/>
      <c r="QG79" s="219"/>
      <c r="QH79" s="219"/>
      <c r="QI79" s="219"/>
      <c r="QJ79" s="219"/>
      <c r="QK79" s="219"/>
      <c r="QL79" s="219"/>
      <c r="QM79" s="219"/>
      <c r="QN79" s="219"/>
      <c r="QO79" s="219"/>
      <c r="QP79" s="219"/>
      <c r="QQ79" s="219"/>
      <c r="QR79" s="219"/>
      <c r="QS79" s="219"/>
      <c r="QT79" s="219"/>
      <c r="QU79" s="219"/>
      <c r="QV79" s="219"/>
      <c r="QW79" s="219"/>
      <c r="QX79" s="219"/>
      <c r="QY79" s="219"/>
      <c r="QZ79" s="219"/>
      <c r="RA79" s="219"/>
      <c r="RB79" s="219"/>
      <c r="RC79" s="219"/>
      <c r="RD79" s="219"/>
      <c r="RE79" s="219"/>
      <c r="RF79" s="219"/>
      <c r="RG79" s="219"/>
      <c r="RH79" s="219"/>
      <c r="RI79" s="219"/>
      <c r="RJ79" s="219"/>
      <c r="RK79" s="219"/>
      <c r="RL79" s="219"/>
      <c r="RM79" s="219"/>
      <c r="RN79" s="219"/>
      <c r="RO79" s="219"/>
      <c r="RP79" s="219"/>
      <c r="RQ79" s="219"/>
      <c r="RR79" s="219"/>
      <c r="RS79" s="219"/>
      <c r="RT79" s="219"/>
      <c r="RU79" s="219"/>
      <c r="RV79" s="219"/>
      <c r="RW79" s="219"/>
      <c r="RX79" s="219"/>
      <c r="RY79" s="219"/>
      <c r="RZ79" s="219"/>
      <c r="SA79" s="219"/>
      <c r="SB79" s="219"/>
      <c r="SC79" s="219"/>
      <c r="SD79" s="219"/>
      <c r="SE79" s="219"/>
      <c r="SF79" s="219"/>
      <c r="SG79" s="219"/>
      <c r="SH79" s="219"/>
      <c r="SI79" s="219"/>
      <c r="SJ79" s="219"/>
      <c r="SK79" s="219"/>
      <c r="SL79" s="219"/>
      <c r="SM79" s="219"/>
      <c r="SN79" s="219"/>
      <c r="SO79" s="219"/>
      <c r="SP79" s="219"/>
      <c r="SQ79" s="219"/>
      <c r="SR79" s="219"/>
      <c r="SS79" s="219"/>
      <c r="ST79" s="219"/>
      <c r="SU79" s="219"/>
      <c r="SV79" s="219"/>
      <c r="SW79" s="219"/>
      <c r="SX79" s="219"/>
      <c r="SY79" s="219"/>
      <c r="SZ79" s="219"/>
      <c r="TA79" s="219"/>
      <c r="TB79" s="219"/>
      <c r="TC79" s="219"/>
      <c r="TD79" s="219"/>
      <c r="TE79" s="219"/>
      <c r="TF79" s="219"/>
      <c r="TG79" s="219"/>
      <c r="TH79" s="219"/>
      <c r="TI79" s="219"/>
      <c r="TJ79" s="219"/>
      <c r="TK79" s="219"/>
      <c r="TL79" s="219"/>
      <c r="TM79" s="219"/>
      <c r="TN79" s="219"/>
      <c r="TO79" s="219"/>
      <c r="TP79" s="219"/>
      <c r="TQ79" s="219"/>
      <c r="TR79" s="219"/>
      <c r="TS79" s="219"/>
      <c r="TT79" s="219"/>
      <c r="TU79" s="219"/>
      <c r="TV79" s="219"/>
      <c r="TW79" s="219"/>
      <c r="TX79" s="219"/>
      <c r="TY79" s="219"/>
      <c r="TZ79" s="219"/>
      <c r="UA79" s="219"/>
      <c r="UB79" s="219"/>
      <c r="UC79" s="219"/>
      <c r="UD79" s="219"/>
      <c r="UE79" s="219"/>
      <c r="UF79" s="219"/>
      <c r="UG79" s="219"/>
      <c r="UH79" s="219"/>
      <c r="UI79" s="219"/>
      <c r="UJ79" s="219"/>
      <c r="UK79" s="219"/>
      <c r="UL79" s="219"/>
      <c r="UM79" s="219"/>
      <c r="UN79" s="219"/>
      <c r="UO79" s="219"/>
      <c r="UP79" s="219"/>
      <c r="UQ79" s="219"/>
      <c r="UR79" s="219"/>
      <c r="US79" s="219"/>
      <c r="UT79" s="219"/>
      <c r="UU79" s="219"/>
      <c r="UV79" s="219"/>
      <c r="UW79" s="219"/>
      <c r="UX79" s="219"/>
      <c r="UY79" s="219"/>
      <c r="UZ79" s="219"/>
      <c r="VA79" s="219"/>
      <c r="VB79" s="219"/>
      <c r="VC79" s="219"/>
      <c r="VD79" s="219"/>
      <c r="VE79" s="219"/>
      <c r="VF79" s="219"/>
      <c r="VG79" s="219"/>
      <c r="VH79" s="219"/>
      <c r="VI79" s="219"/>
      <c r="VJ79" s="219"/>
      <c r="VK79" s="219"/>
      <c r="VL79" s="219"/>
      <c r="VM79" s="219"/>
      <c r="VN79" s="219"/>
      <c r="VO79" s="219"/>
      <c r="VP79" s="219"/>
      <c r="VQ79" s="219"/>
      <c r="VR79" s="219"/>
      <c r="VS79" s="219"/>
      <c r="VT79" s="219"/>
      <c r="VU79" s="219"/>
      <c r="VV79" s="219"/>
      <c r="VW79" s="219"/>
      <c r="VX79" s="219"/>
      <c r="VY79" s="219"/>
      <c r="VZ79" s="219"/>
      <c r="WA79" s="219"/>
      <c r="WB79" s="219"/>
      <c r="WC79" s="219"/>
      <c r="WD79" s="219"/>
      <c r="WE79" s="219"/>
      <c r="WF79" s="219"/>
      <c r="WG79" s="219"/>
      <c r="WH79" s="219"/>
      <c r="WI79" s="219"/>
      <c r="WJ79" s="219"/>
      <c r="WK79" s="219"/>
      <c r="WL79" s="219"/>
      <c r="WM79" s="219"/>
      <c r="WN79" s="219"/>
      <c r="WO79" s="219"/>
      <c r="WP79" s="219"/>
      <c r="WQ79" s="219"/>
      <c r="WR79" s="219"/>
      <c r="WS79" s="219"/>
      <c r="WT79" s="219"/>
      <c r="WU79" s="219"/>
      <c r="WV79" s="219"/>
      <c r="WW79" s="219"/>
      <c r="WX79" s="219"/>
      <c r="WY79" s="219"/>
      <c r="WZ79" s="219"/>
      <c r="XA79" s="219"/>
      <c r="XB79" s="219"/>
      <c r="XC79" s="219"/>
      <c r="XD79" s="219"/>
      <c r="XE79" s="219"/>
      <c r="XF79" s="219"/>
      <c r="XG79" s="219"/>
      <c r="XH79" s="219"/>
      <c r="XI79" s="219"/>
      <c r="XJ79" s="219"/>
      <c r="XK79" s="219"/>
      <c r="XL79" s="219"/>
      <c r="XM79" s="219"/>
      <c r="XN79" s="219"/>
      <c r="XO79" s="219"/>
      <c r="XP79" s="219"/>
      <c r="XQ79" s="219"/>
      <c r="XR79" s="219"/>
      <c r="XS79" s="219"/>
      <c r="XT79" s="219"/>
      <c r="XU79" s="219"/>
      <c r="XV79" s="219"/>
      <c r="XW79" s="219"/>
      <c r="XX79" s="219"/>
      <c r="XY79" s="219"/>
      <c r="XZ79" s="219"/>
      <c r="YA79" s="219"/>
      <c r="YB79" s="219"/>
      <c r="YC79" s="219"/>
      <c r="YD79" s="219"/>
      <c r="YE79" s="219"/>
      <c r="YF79" s="219"/>
      <c r="YG79" s="219"/>
      <c r="YH79" s="219"/>
      <c r="YI79" s="219"/>
      <c r="YJ79" s="219"/>
      <c r="YK79" s="219"/>
      <c r="YL79" s="219"/>
      <c r="YM79" s="219"/>
      <c r="YN79" s="219"/>
      <c r="YO79" s="219"/>
      <c r="YP79" s="219"/>
      <c r="YQ79" s="219"/>
      <c r="YR79" s="219"/>
      <c r="YS79" s="219"/>
      <c r="YT79" s="219"/>
      <c r="YU79" s="219"/>
      <c r="YV79" s="219"/>
      <c r="YW79" s="219"/>
      <c r="YX79" s="219"/>
      <c r="YY79" s="219"/>
      <c r="YZ79" s="219"/>
      <c r="ZA79" s="219"/>
      <c r="ZB79" s="219"/>
      <c r="ZC79" s="219"/>
      <c r="ZD79" s="219"/>
      <c r="ZE79" s="219"/>
      <c r="ZF79" s="219"/>
      <c r="ZG79" s="219"/>
      <c r="ZH79" s="219"/>
      <c r="ZI79" s="219"/>
      <c r="ZJ79" s="219"/>
      <c r="ZK79" s="219"/>
      <c r="ZL79" s="219"/>
      <c r="ZM79" s="219"/>
      <c r="ZN79" s="219"/>
      <c r="ZO79" s="219"/>
      <c r="ZP79" s="219"/>
      <c r="ZQ79" s="219"/>
      <c r="ZR79" s="219"/>
      <c r="ZS79" s="219"/>
      <c r="ZT79" s="219"/>
      <c r="ZU79" s="219"/>
      <c r="ZV79" s="219"/>
      <c r="ZW79" s="219"/>
      <c r="ZX79" s="219"/>
      <c r="ZY79" s="219"/>
      <c r="ZZ79" s="219"/>
      <c r="AAA79" s="219"/>
      <c r="AAB79" s="219"/>
      <c r="AAC79" s="219"/>
      <c r="AAD79" s="219"/>
      <c r="AAE79" s="219"/>
      <c r="AAF79" s="219"/>
      <c r="AAG79" s="219"/>
      <c r="AAH79" s="219"/>
      <c r="AAI79" s="219"/>
      <c r="AAJ79" s="219"/>
      <c r="AAK79" s="219"/>
      <c r="AAL79" s="219"/>
      <c r="AAM79" s="219"/>
      <c r="AAN79" s="219"/>
      <c r="AAO79" s="219"/>
      <c r="AAP79" s="219"/>
      <c r="AAQ79" s="219"/>
      <c r="AAR79" s="219"/>
      <c r="AAS79" s="219"/>
      <c r="AAT79" s="219"/>
      <c r="AAU79" s="219"/>
      <c r="AAV79" s="219"/>
      <c r="AAW79" s="219"/>
      <c r="AAX79" s="219"/>
      <c r="AAY79" s="219"/>
      <c r="AAZ79" s="219"/>
      <c r="ABA79" s="219"/>
      <c r="ABB79" s="219"/>
      <c r="ABC79" s="219"/>
      <c r="ABD79" s="219"/>
      <c r="ABE79" s="219"/>
      <c r="ABF79" s="219"/>
      <c r="ABG79" s="219"/>
      <c r="ABH79" s="219"/>
      <c r="ABI79" s="219"/>
      <c r="ABJ79" s="219"/>
      <c r="ABK79" s="219"/>
      <c r="ABL79" s="219"/>
      <c r="ABM79" s="219"/>
      <c r="ABN79" s="219"/>
      <c r="ABO79" s="219"/>
      <c r="ABP79" s="219"/>
      <c r="ABQ79" s="219"/>
      <c r="ABR79" s="219"/>
      <c r="ABS79" s="219"/>
      <c r="ABT79" s="219"/>
      <c r="ABU79" s="219"/>
      <c r="ABV79" s="219"/>
      <c r="ABW79" s="219"/>
      <c r="ABX79" s="219"/>
      <c r="ABY79" s="219"/>
      <c r="ABZ79" s="219"/>
      <c r="ACA79" s="219"/>
      <c r="ACB79" s="219"/>
      <c r="ACC79" s="219"/>
      <c r="ACD79" s="219"/>
      <c r="ACE79" s="219"/>
      <c r="ACF79" s="219"/>
      <c r="ACG79" s="219"/>
      <c r="ACH79" s="219"/>
      <c r="ACI79" s="219"/>
      <c r="ACJ79" s="219"/>
      <c r="ACK79" s="219"/>
      <c r="ACL79" s="219"/>
      <c r="ACM79" s="219"/>
      <c r="ACN79" s="219"/>
      <c r="ACO79" s="219"/>
      <c r="ACP79" s="219"/>
      <c r="ACQ79" s="219"/>
      <c r="ACR79" s="219"/>
      <c r="ACS79" s="219"/>
      <c r="ACT79" s="219"/>
      <c r="ACU79" s="219"/>
      <c r="ACV79" s="219"/>
      <c r="ACW79" s="219"/>
      <c r="ACX79" s="219"/>
      <c r="ACY79" s="219"/>
      <c r="ACZ79" s="219"/>
      <c r="ADA79" s="219"/>
      <c r="ADB79" s="219"/>
      <c r="ADC79" s="219"/>
      <c r="ADD79" s="219"/>
      <c r="ADE79" s="219"/>
      <c r="ADF79" s="219"/>
      <c r="ADG79" s="219"/>
      <c r="ADH79" s="219"/>
      <c r="ADI79" s="219"/>
      <c r="ADJ79" s="219"/>
      <c r="ADK79" s="219"/>
      <c r="ADL79" s="219"/>
      <c r="ADM79" s="219"/>
      <c r="ADN79" s="219"/>
      <c r="ADO79" s="219"/>
      <c r="ADP79" s="219"/>
      <c r="ADQ79" s="219"/>
      <c r="ADR79" s="219"/>
      <c r="ADS79" s="219"/>
      <c r="ADT79" s="219"/>
      <c r="ADU79" s="219"/>
      <c r="ADV79" s="219"/>
      <c r="ADW79" s="219"/>
      <c r="ADX79" s="219"/>
      <c r="ADY79" s="219"/>
      <c r="ADZ79" s="219"/>
      <c r="AEA79" s="219"/>
      <c r="AEB79" s="219"/>
      <c r="AEC79" s="219"/>
      <c r="AED79" s="219"/>
      <c r="AEE79" s="219"/>
      <c r="AEF79" s="219"/>
      <c r="AEG79" s="219"/>
      <c r="AEH79" s="219"/>
      <c r="AEI79" s="219"/>
      <c r="AEJ79" s="219"/>
      <c r="AEK79" s="219"/>
      <c r="AEL79" s="219"/>
      <c r="AEM79" s="219"/>
      <c r="AEN79" s="219"/>
      <c r="AEO79" s="219"/>
      <c r="AEP79" s="219"/>
      <c r="AEQ79" s="219"/>
      <c r="AER79" s="219"/>
      <c r="AES79" s="219"/>
      <c r="AET79" s="219"/>
      <c r="AEU79" s="219"/>
      <c r="AEV79" s="219"/>
      <c r="AEW79" s="219"/>
      <c r="AEX79" s="219"/>
      <c r="AEY79" s="219"/>
      <c r="AEZ79" s="219"/>
      <c r="AFA79" s="219"/>
      <c r="AFB79" s="219"/>
      <c r="AFC79" s="219"/>
      <c r="AFD79" s="219"/>
      <c r="AFE79" s="219"/>
      <c r="AFF79" s="219"/>
      <c r="AFG79" s="219"/>
      <c r="AFH79" s="219"/>
      <c r="AFI79" s="219"/>
      <c r="AFJ79" s="219"/>
      <c r="AFK79" s="219"/>
      <c r="AFL79" s="219"/>
      <c r="AFM79" s="219"/>
      <c r="AFN79" s="219"/>
      <c r="AFO79" s="219"/>
      <c r="AFP79" s="219"/>
      <c r="AFQ79" s="219"/>
      <c r="AFR79" s="219"/>
      <c r="AFS79" s="219"/>
      <c r="AFT79" s="219"/>
      <c r="AFU79" s="219"/>
      <c r="AFV79" s="219"/>
      <c r="AFW79" s="219"/>
      <c r="AFX79" s="219"/>
      <c r="AFY79" s="219"/>
      <c r="AFZ79" s="219"/>
      <c r="AGA79" s="219"/>
      <c r="AGB79" s="219"/>
      <c r="AGC79" s="219"/>
      <c r="AGD79" s="219"/>
      <c r="AGE79" s="219"/>
      <c r="AGF79" s="219"/>
      <c r="AGG79" s="219"/>
      <c r="AGH79" s="219"/>
      <c r="AGI79" s="219"/>
      <c r="AGJ79" s="219"/>
      <c r="AGK79" s="219"/>
      <c r="AGL79" s="219"/>
      <c r="AGM79" s="219"/>
      <c r="AGN79" s="219"/>
      <c r="AGO79" s="219"/>
      <c r="AGP79" s="219"/>
      <c r="AGQ79" s="219"/>
      <c r="AGR79" s="219"/>
      <c r="AGS79" s="219"/>
      <c r="AGT79" s="219"/>
      <c r="AGU79" s="219"/>
      <c r="AGV79" s="219"/>
      <c r="AGW79" s="219"/>
      <c r="AGX79" s="219"/>
      <c r="AGY79" s="219"/>
      <c r="AGZ79" s="219"/>
      <c r="AHA79" s="219"/>
      <c r="AHB79" s="219"/>
      <c r="AHC79" s="219"/>
      <c r="AHD79" s="219"/>
      <c r="AHE79" s="219"/>
      <c r="AHF79" s="219"/>
      <c r="AHG79" s="219"/>
      <c r="AHH79" s="219"/>
      <c r="AHI79" s="219"/>
      <c r="AHJ79" s="219"/>
      <c r="AHK79" s="219"/>
      <c r="AHL79" s="219"/>
      <c r="AHM79" s="219"/>
      <c r="AHN79" s="219"/>
      <c r="AHO79" s="219"/>
      <c r="AHP79" s="219"/>
      <c r="AHQ79" s="219"/>
      <c r="AHR79" s="219"/>
      <c r="AHS79" s="219"/>
      <c r="AHT79" s="219"/>
      <c r="AHU79" s="219"/>
      <c r="AHV79" s="219"/>
      <c r="AHW79" s="219"/>
      <c r="AHX79" s="219"/>
      <c r="AHY79" s="219"/>
      <c r="AHZ79" s="219"/>
      <c r="AIA79" s="219"/>
      <c r="AIB79" s="219"/>
      <c r="AIC79" s="219"/>
      <c r="AID79" s="219"/>
      <c r="AIE79" s="219"/>
      <c r="AIF79" s="219"/>
      <c r="AIG79" s="219"/>
      <c r="AIH79" s="219"/>
      <c r="AII79" s="219"/>
      <c r="AIJ79" s="219"/>
      <c r="AIK79" s="219"/>
      <c r="AIL79" s="219"/>
      <c r="AIM79" s="219"/>
      <c r="AIN79" s="219"/>
      <c r="AIO79" s="219"/>
      <c r="AIP79" s="219"/>
      <c r="AIQ79" s="219"/>
      <c r="AIR79" s="219"/>
      <c r="AIS79" s="219"/>
      <c r="AIT79" s="219"/>
      <c r="AIU79" s="219"/>
      <c r="AIV79" s="219"/>
      <c r="AIW79" s="219"/>
      <c r="AIX79" s="219"/>
      <c r="AIY79" s="219"/>
      <c r="AIZ79" s="219"/>
      <c r="AJA79" s="219"/>
      <c r="AJB79" s="219"/>
      <c r="AJC79" s="219"/>
      <c r="AJD79" s="219"/>
      <c r="AJE79" s="219"/>
      <c r="AJF79" s="219"/>
      <c r="AJG79" s="219"/>
      <c r="AJH79" s="219"/>
      <c r="AJI79" s="219"/>
      <c r="AJJ79" s="219"/>
      <c r="AJK79" s="219"/>
      <c r="AJL79" s="219"/>
      <c r="AJM79" s="219"/>
      <c r="AJN79" s="219"/>
      <c r="AJO79" s="219"/>
      <c r="AJP79" s="219"/>
      <c r="AJQ79" s="219"/>
      <c r="AJR79" s="219"/>
      <c r="AJS79" s="219"/>
      <c r="AJT79" s="219"/>
      <c r="AJU79" s="219"/>
      <c r="AJV79" s="219"/>
      <c r="AJW79" s="219"/>
      <c r="AJX79" s="219"/>
      <c r="AJY79" s="219"/>
      <c r="AJZ79" s="219"/>
      <c r="AKA79" s="219"/>
      <c r="AKB79" s="219"/>
      <c r="AKC79" s="219"/>
      <c r="AKD79" s="219"/>
      <c r="AKE79" s="219"/>
      <c r="AKF79" s="219"/>
      <c r="AKG79" s="219"/>
      <c r="AKH79" s="219"/>
      <c r="AKI79" s="219"/>
      <c r="AKJ79" s="219"/>
      <c r="AKK79" s="219"/>
      <c r="AKL79" s="219"/>
      <c r="AKM79" s="219"/>
      <c r="AKN79" s="219"/>
      <c r="AKO79" s="219"/>
      <c r="AKP79" s="219"/>
      <c r="AKQ79" s="219"/>
      <c r="AKR79" s="219"/>
      <c r="AKS79" s="219"/>
      <c r="AKT79" s="219"/>
      <c r="AKU79" s="219"/>
      <c r="AKV79" s="219"/>
      <c r="AKW79" s="219"/>
      <c r="AKX79" s="219"/>
      <c r="AKY79" s="219"/>
      <c r="AKZ79" s="219"/>
      <c r="ALA79" s="219"/>
      <c r="ALB79" s="219"/>
      <c r="ALC79" s="219"/>
      <c r="ALD79" s="219"/>
      <c r="ALE79" s="219"/>
      <c r="ALF79" s="219"/>
      <c r="ALG79" s="219"/>
      <c r="ALH79" s="219"/>
      <c r="ALI79" s="219"/>
      <c r="ALJ79" s="219"/>
      <c r="ALK79" s="219"/>
      <c r="ALL79" s="219"/>
      <c r="ALM79" s="219"/>
      <c r="ALN79" s="219"/>
      <c r="ALO79" s="219"/>
      <c r="ALP79" s="219"/>
      <c r="ALQ79" s="219"/>
      <c r="ALR79" s="219"/>
      <c r="ALS79" s="219"/>
      <c r="ALT79" s="219"/>
      <c r="ALU79" s="219"/>
      <c r="ALV79" s="219"/>
      <c r="ALW79" s="219"/>
      <c r="ALX79" s="219"/>
      <c r="ALY79" s="219"/>
      <c r="ALZ79" s="219"/>
      <c r="AMA79" s="219"/>
      <c r="AMB79" s="219"/>
      <c r="AMC79" s="219"/>
      <c r="AMD79" s="219"/>
      <c r="AME79" s="219"/>
      <c r="AMF79" s="219"/>
      <c r="AMG79" s="219"/>
      <c r="AMH79" s="219"/>
      <c r="AMI79" s="219"/>
      <c r="AMJ79" s="219"/>
      <c r="AMK79" s="219"/>
      <c r="AML79" s="219"/>
      <c r="AMM79" s="219"/>
      <c r="AMN79" s="219"/>
      <c r="AMO79" s="219"/>
      <c r="AMP79" s="219"/>
      <c r="AMQ79" s="219"/>
      <c r="AMR79" s="219"/>
      <c r="AMS79" s="219"/>
      <c r="AMT79" s="219"/>
      <c r="AMU79" s="219"/>
      <c r="AMV79" s="219"/>
      <c r="AMW79" s="219"/>
      <c r="AMX79" s="219"/>
      <c r="AMY79" s="219"/>
      <c r="AMZ79" s="219"/>
      <c r="ANA79" s="219"/>
      <c r="ANB79" s="219"/>
      <c r="ANC79" s="219"/>
      <c r="AND79" s="219"/>
      <c r="ANE79" s="219"/>
      <c r="ANF79" s="219"/>
      <c r="ANG79" s="219"/>
      <c r="ANH79" s="219"/>
      <c r="ANI79" s="219"/>
      <c r="ANJ79" s="219"/>
      <c r="ANK79" s="219"/>
      <c r="ANL79" s="219"/>
      <c r="ANM79" s="219"/>
      <c r="ANN79" s="219"/>
      <c r="ANO79" s="219"/>
      <c r="ANP79" s="219"/>
      <c r="ANQ79" s="219"/>
      <c r="ANR79" s="219"/>
      <c r="ANS79" s="219"/>
      <c r="ANT79" s="219"/>
      <c r="ANU79" s="219"/>
      <c r="ANV79" s="219"/>
      <c r="ANW79" s="219"/>
      <c r="ANX79" s="219"/>
      <c r="ANY79" s="219"/>
      <c r="ANZ79" s="219"/>
      <c r="AOA79" s="219"/>
      <c r="AOB79" s="219"/>
      <c r="AOC79" s="219"/>
      <c r="AOD79" s="219"/>
      <c r="AOE79" s="219"/>
      <c r="AOF79" s="219"/>
      <c r="AOG79" s="219"/>
      <c r="AOH79" s="219"/>
      <c r="AOI79" s="219"/>
      <c r="AOJ79" s="219"/>
      <c r="AOK79" s="219"/>
      <c r="AOL79" s="219"/>
      <c r="AOM79" s="219"/>
      <c r="AON79" s="219"/>
      <c r="AOO79" s="219"/>
      <c r="AOP79" s="219"/>
      <c r="AOQ79" s="219"/>
      <c r="AOR79" s="219"/>
      <c r="AOS79" s="219"/>
      <c r="AOT79" s="219"/>
      <c r="AOU79" s="219"/>
      <c r="AOV79" s="219"/>
      <c r="AOW79" s="219"/>
      <c r="AOX79" s="219"/>
      <c r="AOY79" s="219"/>
      <c r="AOZ79" s="219"/>
      <c r="APA79" s="219"/>
      <c r="APB79" s="219"/>
      <c r="APC79" s="219"/>
      <c r="APD79" s="219"/>
      <c r="APE79" s="219"/>
      <c r="APF79" s="219"/>
      <c r="APG79" s="219"/>
      <c r="APH79" s="219"/>
      <c r="API79" s="219"/>
      <c r="APJ79" s="219"/>
      <c r="APK79" s="219"/>
      <c r="APL79" s="219"/>
      <c r="APM79" s="219"/>
      <c r="APN79" s="219"/>
      <c r="APO79" s="219"/>
      <c r="APP79" s="219"/>
      <c r="APQ79" s="219"/>
      <c r="APR79" s="219"/>
      <c r="APS79" s="219"/>
      <c r="APT79" s="219"/>
      <c r="APU79" s="219"/>
      <c r="APV79" s="219"/>
      <c r="APW79" s="219"/>
      <c r="APX79" s="219"/>
      <c r="APY79" s="219"/>
      <c r="APZ79" s="219"/>
      <c r="AQA79" s="219"/>
      <c r="AQB79" s="219"/>
      <c r="AQC79" s="219"/>
      <c r="AQD79" s="219"/>
      <c r="AQE79" s="219"/>
      <c r="AQF79" s="219"/>
      <c r="AQG79" s="219"/>
      <c r="AQH79" s="219"/>
      <c r="AQI79" s="219"/>
      <c r="AQJ79" s="219"/>
      <c r="AQK79" s="219"/>
      <c r="AQL79" s="219"/>
      <c r="AQM79" s="219"/>
      <c r="AQN79" s="219"/>
      <c r="AQO79" s="219"/>
      <c r="AQP79" s="219"/>
      <c r="AQQ79" s="219"/>
      <c r="AQR79" s="219"/>
      <c r="AQS79" s="219"/>
      <c r="AQT79" s="219"/>
      <c r="AQU79" s="219"/>
      <c r="AQV79" s="219"/>
      <c r="AQW79" s="219"/>
      <c r="AQX79" s="219"/>
      <c r="AQY79" s="219"/>
      <c r="AQZ79" s="219"/>
      <c r="ARA79" s="219"/>
      <c r="ARB79" s="219"/>
      <c r="ARC79" s="219"/>
      <c r="ARD79" s="219"/>
      <c r="ARE79" s="219"/>
      <c r="ARF79" s="219"/>
      <c r="ARG79" s="219"/>
      <c r="ARH79" s="219"/>
      <c r="ARI79" s="219"/>
      <c r="ARJ79" s="219"/>
      <c r="ARK79" s="219"/>
      <c r="ARL79" s="219"/>
      <c r="ARM79" s="219"/>
      <c r="ARN79" s="219"/>
      <c r="ARO79" s="219"/>
      <c r="ARP79" s="219"/>
      <c r="ARQ79" s="219"/>
      <c r="ARR79" s="219"/>
      <c r="ARS79" s="219"/>
      <c r="ART79" s="219"/>
      <c r="ARU79" s="219"/>
      <c r="ARV79" s="219"/>
      <c r="ARW79" s="219"/>
      <c r="ARX79" s="219"/>
      <c r="ARY79" s="219"/>
      <c r="ARZ79" s="219"/>
      <c r="ASA79" s="219"/>
      <c r="ASB79" s="219"/>
      <c r="ASC79" s="219"/>
      <c r="ASD79" s="219"/>
      <c r="ASE79" s="219"/>
      <c r="ASF79" s="219"/>
      <c r="ASG79" s="219"/>
      <c r="ASH79" s="219"/>
      <c r="ASI79" s="219"/>
      <c r="ASJ79" s="219"/>
      <c r="ASK79" s="219"/>
      <c r="ASL79" s="219"/>
      <c r="ASM79" s="219"/>
      <c r="ASN79" s="219"/>
      <c r="ASO79" s="219"/>
      <c r="ASP79" s="219"/>
      <c r="ASQ79" s="219"/>
      <c r="ASR79" s="219"/>
      <c r="ASS79" s="219"/>
      <c r="AST79" s="219"/>
      <c r="ASU79" s="219"/>
      <c r="ASV79" s="219"/>
      <c r="ASW79" s="219"/>
      <c r="ASX79" s="219"/>
      <c r="ASY79" s="219"/>
      <c r="ASZ79" s="219"/>
      <c r="ATA79" s="219"/>
      <c r="ATB79" s="219"/>
      <c r="ATC79" s="219"/>
      <c r="ATD79" s="219"/>
      <c r="ATE79" s="219"/>
      <c r="ATF79" s="219"/>
      <c r="ATG79" s="219"/>
      <c r="ATH79" s="219"/>
      <c r="ATI79" s="219"/>
      <c r="ATJ79" s="219"/>
      <c r="ATK79" s="219"/>
      <c r="ATL79" s="219"/>
      <c r="ATM79" s="219"/>
      <c r="ATN79" s="219"/>
      <c r="ATO79" s="219"/>
      <c r="ATP79" s="219"/>
      <c r="ATQ79" s="219"/>
      <c r="ATR79" s="219"/>
      <c r="ATS79" s="219"/>
      <c r="ATT79" s="219"/>
      <c r="ATU79" s="219"/>
      <c r="ATV79" s="219"/>
      <c r="ATW79" s="219"/>
      <c r="ATX79" s="219"/>
      <c r="ATY79" s="219"/>
      <c r="ATZ79" s="219"/>
      <c r="AUA79" s="219"/>
      <c r="AUB79" s="219"/>
      <c r="AUC79" s="219"/>
      <c r="AUD79" s="219"/>
      <c r="AUE79" s="219"/>
      <c r="AUF79" s="219"/>
      <c r="AUG79" s="219"/>
      <c r="AUH79" s="219"/>
      <c r="AUI79" s="219"/>
      <c r="AUJ79" s="219"/>
      <c r="AUK79" s="219"/>
      <c r="AUL79" s="219"/>
      <c r="AUM79" s="219"/>
      <c r="AUN79" s="219"/>
      <c r="AUO79" s="219"/>
      <c r="AUP79" s="219"/>
      <c r="AUQ79" s="219"/>
      <c r="AUR79" s="219"/>
      <c r="AUS79" s="219"/>
      <c r="AUT79" s="219"/>
      <c r="AUU79" s="219"/>
      <c r="AUV79" s="219"/>
      <c r="AUW79" s="219"/>
      <c r="AUX79" s="219"/>
      <c r="AUY79" s="219"/>
      <c r="AUZ79" s="219"/>
      <c r="AVA79" s="219"/>
      <c r="AVB79" s="219"/>
      <c r="AVC79" s="219"/>
      <c r="AVD79" s="219"/>
      <c r="AVE79" s="219"/>
      <c r="AVF79" s="219"/>
      <c r="AVG79" s="219"/>
      <c r="AVH79" s="219"/>
      <c r="AVI79" s="219"/>
      <c r="AVJ79" s="219"/>
      <c r="AVK79" s="219"/>
      <c r="AVL79" s="219"/>
      <c r="AVM79" s="219"/>
      <c r="AVN79" s="219"/>
      <c r="AVO79" s="219"/>
      <c r="AVP79" s="219"/>
      <c r="AVQ79" s="219"/>
      <c r="AVR79" s="219"/>
      <c r="AVS79" s="219"/>
      <c r="AVT79" s="219"/>
      <c r="AVU79" s="219"/>
      <c r="AVV79" s="219"/>
      <c r="AVW79" s="219"/>
      <c r="AVX79" s="219"/>
      <c r="AVY79" s="219"/>
      <c r="AVZ79" s="219"/>
      <c r="AWA79" s="219"/>
      <c r="AWB79" s="219"/>
      <c r="AWC79" s="219"/>
      <c r="AWD79" s="219"/>
      <c r="AWE79" s="219"/>
      <c r="AWF79" s="219"/>
      <c r="AWG79" s="219"/>
      <c r="AWH79" s="219"/>
      <c r="AWI79" s="219"/>
      <c r="AWJ79" s="219"/>
      <c r="AWK79" s="219"/>
      <c r="AWL79" s="219"/>
      <c r="AWM79" s="219"/>
      <c r="AWN79" s="219"/>
      <c r="AWO79" s="219"/>
      <c r="AWP79" s="219"/>
      <c r="AWQ79" s="219"/>
      <c r="AWR79" s="219"/>
      <c r="AWS79" s="219"/>
      <c r="AWT79" s="219"/>
      <c r="AWU79" s="219"/>
      <c r="AWV79" s="219"/>
      <c r="AWW79" s="219"/>
      <c r="AWX79" s="219"/>
      <c r="AWY79" s="219"/>
      <c r="AWZ79" s="219"/>
      <c r="AXA79" s="219"/>
      <c r="AXB79" s="219"/>
      <c r="AXC79" s="219"/>
      <c r="AXD79" s="219"/>
      <c r="AXE79" s="219"/>
      <c r="AXF79" s="219"/>
      <c r="AXG79" s="219"/>
      <c r="AXH79" s="219"/>
      <c r="AXI79" s="219"/>
      <c r="AXJ79" s="219"/>
      <c r="AXK79" s="219"/>
      <c r="AXL79" s="219"/>
      <c r="AXM79" s="219"/>
      <c r="AXN79" s="219"/>
      <c r="AXO79" s="219"/>
      <c r="AXP79" s="219"/>
      <c r="AXQ79" s="219"/>
      <c r="AXR79" s="219"/>
      <c r="AXS79" s="219"/>
      <c r="AXT79" s="219"/>
      <c r="AXU79" s="219"/>
      <c r="AXV79" s="219"/>
      <c r="AXW79" s="219"/>
      <c r="AXX79" s="219"/>
      <c r="AXY79" s="219"/>
      <c r="AXZ79" s="219"/>
      <c r="AYA79" s="219"/>
      <c r="AYB79" s="219"/>
      <c r="AYC79" s="219"/>
      <c r="AYD79" s="219"/>
      <c r="AYE79" s="219"/>
      <c r="AYF79" s="219"/>
      <c r="AYG79" s="219"/>
      <c r="AYH79" s="219"/>
      <c r="AYI79" s="219"/>
      <c r="AYJ79" s="219"/>
      <c r="AYK79" s="219"/>
      <c r="AYL79" s="219"/>
      <c r="AYM79" s="219"/>
      <c r="AYN79" s="219"/>
      <c r="AYO79" s="219"/>
      <c r="AYP79" s="219"/>
      <c r="AYQ79" s="219"/>
      <c r="AYR79" s="219"/>
      <c r="AYS79" s="219"/>
      <c r="AYT79" s="219"/>
      <c r="AYU79" s="219"/>
      <c r="AYV79" s="219"/>
      <c r="AYW79" s="219"/>
      <c r="AYX79" s="219"/>
      <c r="AYY79" s="219"/>
      <c r="AYZ79" s="219"/>
      <c r="AZA79" s="219"/>
      <c r="AZB79" s="219"/>
      <c r="AZC79" s="219"/>
      <c r="AZD79" s="219"/>
      <c r="AZE79" s="219"/>
      <c r="AZF79" s="219"/>
      <c r="AZG79" s="219"/>
      <c r="AZH79" s="219"/>
      <c r="AZI79" s="219"/>
      <c r="AZJ79" s="219"/>
      <c r="AZK79" s="219"/>
      <c r="AZL79" s="219"/>
      <c r="AZM79" s="219"/>
      <c r="AZN79" s="219"/>
      <c r="AZO79" s="219"/>
      <c r="AZP79" s="219"/>
      <c r="AZQ79" s="219"/>
      <c r="AZR79" s="219"/>
      <c r="AZS79" s="219"/>
      <c r="AZT79" s="219"/>
      <c r="AZU79" s="219"/>
      <c r="AZV79" s="219"/>
      <c r="AZW79" s="219"/>
      <c r="AZX79" s="219"/>
      <c r="AZY79" s="219"/>
      <c r="AZZ79" s="219"/>
      <c r="BAA79" s="219"/>
      <c r="BAB79" s="219"/>
      <c r="BAC79" s="219"/>
      <c r="BAD79" s="219"/>
      <c r="BAE79" s="219"/>
      <c r="BAF79" s="219"/>
      <c r="BAG79" s="219"/>
      <c r="BAH79" s="219"/>
      <c r="BAI79" s="219"/>
      <c r="BAJ79" s="219"/>
      <c r="BAK79" s="219"/>
      <c r="BAL79" s="219"/>
      <c r="BAM79" s="219"/>
      <c r="BAN79" s="219"/>
      <c r="BAO79" s="219"/>
      <c r="BAP79" s="219"/>
      <c r="BAQ79" s="219"/>
      <c r="BAR79" s="219"/>
      <c r="BAS79" s="219"/>
      <c r="BAT79" s="219"/>
      <c r="BAU79" s="219"/>
      <c r="BAV79" s="219"/>
      <c r="BAW79" s="219"/>
      <c r="BAX79" s="219"/>
      <c r="BAY79" s="219"/>
      <c r="BAZ79" s="219"/>
      <c r="BBA79" s="219"/>
      <c r="BBB79" s="219"/>
      <c r="BBC79" s="219"/>
      <c r="BBD79" s="219"/>
      <c r="BBE79" s="219"/>
      <c r="BBF79" s="219"/>
      <c r="BBG79" s="219"/>
      <c r="BBH79" s="219"/>
      <c r="BBI79" s="219"/>
      <c r="BBJ79" s="219"/>
      <c r="BBK79" s="219"/>
      <c r="BBL79" s="219"/>
      <c r="BBM79" s="219"/>
      <c r="BBN79" s="219"/>
      <c r="BBO79" s="219"/>
      <c r="BBP79" s="219"/>
      <c r="BBQ79" s="219"/>
      <c r="BBR79" s="219"/>
      <c r="BBS79" s="219"/>
      <c r="BBT79" s="219"/>
      <c r="BBU79" s="219"/>
      <c r="BBV79" s="219"/>
      <c r="BBW79" s="219"/>
      <c r="BBX79" s="219"/>
      <c r="BBY79" s="219"/>
      <c r="BBZ79" s="219"/>
      <c r="BCA79" s="219"/>
      <c r="BCB79" s="219"/>
      <c r="BCC79" s="219"/>
      <c r="BCD79" s="219"/>
      <c r="BCE79" s="219"/>
      <c r="BCF79" s="219"/>
      <c r="BCG79" s="219"/>
      <c r="BCH79" s="219"/>
      <c r="BCI79" s="219"/>
      <c r="BCJ79" s="219"/>
      <c r="BCK79" s="219"/>
      <c r="BCL79" s="219"/>
      <c r="BCM79" s="219"/>
      <c r="BCN79" s="219"/>
      <c r="BCO79" s="219"/>
      <c r="BCP79" s="219"/>
      <c r="BCQ79" s="219"/>
      <c r="BCR79" s="219"/>
      <c r="BCS79" s="219"/>
      <c r="BCT79" s="219"/>
      <c r="BCU79" s="219"/>
      <c r="BCV79" s="219"/>
      <c r="BCW79" s="219"/>
      <c r="BCX79" s="219"/>
      <c r="BCY79" s="219"/>
      <c r="BCZ79" s="219"/>
      <c r="BDA79" s="219"/>
      <c r="BDB79" s="219"/>
      <c r="BDC79" s="219"/>
      <c r="BDD79" s="219"/>
      <c r="BDE79" s="219"/>
      <c r="BDF79" s="219"/>
      <c r="BDG79" s="219"/>
      <c r="BDH79" s="219"/>
      <c r="BDI79" s="219"/>
      <c r="BDJ79" s="219"/>
      <c r="BDK79" s="219"/>
      <c r="BDL79" s="219"/>
      <c r="BDM79" s="219"/>
      <c r="BDN79" s="219"/>
      <c r="BDO79" s="219"/>
      <c r="BDP79" s="219"/>
      <c r="BDQ79" s="219"/>
      <c r="BDR79" s="219"/>
      <c r="BDS79" s="219"/>
      <c r="BDT79" s="219"/>
      <c r="BDU79" s="219"/>
      <c r="BDV79" s="219"/>
      <c r="BDW79" s="219"/>
      <c r="BDX79" s="219"/>
      <c r="BDY79" s="219"/>
      <c r="BDZ79" s="219"/>
      <c r="BEA79" s="219"/>
      <c r="BEB79" s="219"/>
      <c r="BEC79" s="219"/>
      <c r="BED79" s="219"/>
      <c r="BEE79" s="219"/>
      <c r="BEF79" s="219"/>
      <c r="BEG79" s="219"/>
      <c r="BEH79" s="219"/>
      <c r="BEI79" s="219"/>
      <c r="BEJ79" s="219"/>
      <c r="BEK79" s="219"/>
      <c r="BEL79" s="219"/>
      <c r="BEM79" s="219"/>
      <c r="BEN79" s="219"/>
      <c r="BEO79" s="219"/>
      <c r="BEP79" s="219"/>
      <c r="BEQ79" s="219"/>
      <c r="BER79" s="219"/>
      <c r="BES79" s="219"/>
      <c r="BET79" s="219"/>
      <c r="BEU79" s="219"/>
      <c r="BEV79" s="219"/>
      <c r="BEW79" s="219"/>
      <c r="BEX79" s="219"/>
      <c r="BEY79" s="219"/>
      <c r="BEZ79" s="219"/>
      <c r="BFA79" s="219"/>
      <c r="BFB79" s="219"/>
      <c r="BFC79" s="219"/>
      <c r="BFD79" s="219"/>
      <c r="BFE79" s="219"/>
      <c r="BFF79" s="219"/>
      <c r="BFG79" s="219"/>
      <c r="BFH79" s="219"/>
      <c r="BFI79" s="219"/>
      <c r="BFJ79" s="219"/>
      <c r="BFK79" s="219"/>
      <c r="BFL79" s="219"/>
      <c r="BFM79" s="219"/>
      <c r="BFN79" s="219"/>
      <c r="BFO79" s="219"/>
      <c r="BFP79" s="219"/>
      <c r="BFQ79" s="219"/>
      <c r="BFR79" s="219"/>
      <c r="BFS79" s="219"/>
      <c r="BFT79" s="219"/>
      <c r="BFU79" s="219"/>
      <c r="BFV79" s="219"/>
      <c r="BFW79" s="219"/>
      <c r="BFX79" s="219"/>
      <c r="BFY79" s="219"/>
      <c r="BFZ79" s="219"/>
      <c r="BGA79" s="219"/>
      <c r="BGB79" s="219"/>
      <c r="BGC79" s="219"/>
      <c r="BGD79" s="219"/>
      <c r="BGE79" s="219"/>
      <c r="BGF79" s="219"/>
      <c r="BGG79" s="219"/>
      <c r="BGH79" s="219"/>
      <c r="BGI79" s="219"/>
      <c r="BGJ79" s="219"/>
      <c r="BGK79" s="219"/>
      <c r="BGL79" s="219"/>
      <c r="BGM79" s="219"/>
      <c r="BGN79" s="219"/>
      <c r="BGO79" s="219"/>
      <c r="BGP79" s="219"/>
      <c r="BGQ79" s="219"/>
      <c r="BGR79" s="219"/>
      <c r="BGS79" s="219"/>
      <c r="BGT79" s="219"/>
      <c r="BGU79" s="219"/>
      <c r="BGV79" s="219"/>
      <c r="BGW79" s="219"/>
      <c r="BGX79" s="219"/>
      <c r="BGY79" s="219"/>
      <c r="BGZ79" s="219"/>
      <c r="BHA79" s="219"/>
      <c r="BHB79" s="219"/>
      <c r="BHC79" s="219"/>
      <c r="BHD79" s="219"/>
      <c r="BHE79" s="219"/>
      <c r="BHF79" s="219"/>
      <c r="BHG79" s="219"/>
      <c r="BHH79" s="219"/>
      <c r="BHI79" s="219"/>
      <c r="BHJ79" s="219"/>
      <c r="BHK79" s="219"/>
      <c r="BHL79" s="219"/>
      <c r="BHM79" s="219"/>
      <c r="BHN79" s="219"/>
      <c r="BHO79" s="219"/>
      <c r="BHP79" s="219"/>
      <c r="BHQ79" s="219"/>
      <c r="BHR79" s="219"/>
      <c r="BHS79" s="219"/>
      <c r="BHT79" s="219"/>
      <c r="BHU79" s="219"/>
      <c r="BHV79" s="219"/>
      <c r="BHW79" s="219"/>
      <c r="BHX79" s="219"/>
      <c r="BHY79" s="219"/>
      <c r="BHZ79" s="219"/>
      <c r="BIA79" s="219"/>
      <c r="BIB79" s="219"/>
      <c r="BIC79" s="219"/>
      <c r="BID79" s="219"/>
      <c r="BIE79" s="219"/>
      <c r="BIF79" s="219"/>
      <c r="BIG79" s="219"/>
      <c r="BIH79" s="219"/>
      <c r="BII79" s="219"/>
      <c r="BIJ79" s="219"/>
      <c r="BIK79" s="219"/>
      <c r="BIL79" s="219"/>
      <c r="BIM79" s="219"/>
      <c r="BIN79" s="219"/>
      <c r="BIO79" s="219"/>
      <c r="BIP79" s="219"/>
      <c r="BIQ79" s="219"/>
      <c r="BIR79" s="219"/>
      <c r="BIS79" s="219"/>
      <c r="BIT79" s="219"/>
      <c r="BIU79" s="219"/>
      <c r="BIV79" s="219"/>
      <c r="BIW79" s="219"/>
      <c r="BIX79" s="219"/>
      <c r="BIY79" s="219"/>
      <c r="BIZ79" s="219"/>
      <c r="BJA79" s="219"/>
      <c r="BJB79" s="219"/>
      <c r="BJC79" s="219"/>
      <c r="BJD79" s="219"/>
      <c r="BJE79" s="219"/>
      <c r="BJF79" s="219"/>
      <c r="BJG79" s="219"/>
      <c r="BJH79" s="219"/>
      <c r="BJI79" s="219"/>
      <c r="BJJ79" s="219"/>
      <c r="BJK79" s="219"/>
      <c r="BJL79" s="219"/>
      <c r="BJM79" s="219"/>
      <c r="BJN79" s="219"/>
      <c r="BJO79" s="219"/>
      <c r="BJP79" s="219"/>
      <c r="BJQ79" s="219"/>
      <c r="BJR79" s="219"/>
      <c r="BJS79" s="219"/>
      <c r="BJT79" s="219"/>
      <c r="BJU79" s="219"/>
      <c r="BJV79" s="219"/>
      <c r="BJW79" s="219"/>
      <c r="BJX79" s="219"/>
      <c r="BJY79" s="219"/>
      <c r="BJZ79" s="219"/>
      <c r="BKA79" s="219"/>
      <c r="BKB79" s="219"/>
      <c r="BKC79" s="219"/>
      <c r="BKD79" s="219"/>
      <c r="BKE79" s="219"/>
      <c r="BKF79" s="219"/>
      <c r="BKG79" s="219"/>
      <c r="BKH79" s="219"/>
      <c r="BKI79" s="219"/>
      <c r="BKJ79" s="219"/>
      <c r="BKK79" s="219"/>
      <c r="BKL79" s="219"/>
      <c r="BKM79" s="219"/>
      <c r="BKN79" s="219"/>
      <c r="BKO79" s="219"/>
      <c r="BKP79" s="219"/>
      <c r="BKQ79" s="219"/>
      <c r="BKR79" s="219"/>
      <c r="BKS79" s="219"/>
      <c r="BKT79" s="219"/>
      <c r="BKU79" s="219"/>
      <c r="BKV79" s="219"/>
      <c r="BKW79" s="219"/>
      <c r="BKX79" s="219"/>
      <c r="BKY79" s="219"/>
      <c r="BKZ79" s="219"/>
      <c r="BLA79" s="219"/>
      <c r="BLB79" s="219"/>
      <c r="BLC79" s="219"/>
      <c r="BLD79" s="219"/>
      <c r="BLE79" s="219"/>
      <c r="BLF79" s="219"/>
      <c r="BLG79" s="219"/>
      <c r="BLH79" s="219"/>
      <c r="BLI79" s="219"/>
      <c r="BLJ79" s="219"/>
      <c r="BLK79" s="219"/>
      <c r="BLL79" s="219"/>
      <c r="BLM79" s="219"/>
      <c r="BLN79" s="219"/>
      <c r="BLO79" s="219"/>
      <c r="BLP79" s="219"/>
      <c r="BLQ79" s="219"/>
      <c r="BLR79" s="219"/>
      <c r="BLS79" s="219"/>
      <c r="BLT79" s="219"/>
      <c r="BLU79" s="219"/>
      <c r="BLV79" s="219"/>
      <c r="BLW79" s="219"/>
      <c r="BLX79" s="219"/>
      <c r="BLY79" s="219"/>
      <c r="BLZ79" s="219"/>
      <c r="BMA79" s="219"/>
      <c r="BMB79" s="219"/>
      <c r="BMC79" s="219"/>
      <c r="BMD79" s="219"/>
      <c r="BME79" s="219"/>
      <c r="BMF79" s="219"/>
      <c r="BMG79" s="219"/>
      <c r="BMH79" s="219"/>
      <c r="BMI79" s="219"/>
      <c r="BMJ79" s="219"/>
      <c r="BMK79" s="219"/>
      <c r="BML79" s="219"/>
      <c r="BMM79" s="219"/>
      <c r="BMN79" s="219"/>
      <c r="BMO79" s="219"/>
      <c r="BMP79" s="219"/>
      <c r="BMQ79" s="219"/>
      <c r="BMR79" s="219"/>
      <c r="BMS79" s="219"/>
      <c r="BMT79" s="219"/>
      <c r="BMU79" s="219"/>
      <c r="BMV79" s="219"/>
      <c r="BMW79" s="219"/>
      <c r="BMX79" s="219"/>
      <c r="BMY79" s="219"/>
      <c r="BMZ79" s="219"/>
      <c r="BNA79" s="219"/>
      <c r="BNB79" s="219"/>
      <c r="BNC79" s="219"/>
      <c r="BND79" s="219"/>
      <c r="BNE79" s="219"/>
      <c r="BNF79" s="219"/>
      <c r="BNG79" s="219"/>
      <c r="BNH79" s="219"/>
      <c r="BNI79" s="219"/>
      <c r="BNJ79" s="219"/>
      <c r="BNK79" s="219"/>
      <c r="BNL79" s="219"/>
      <c r="BNM79" s="219"/>
      <c r="BNN79" s="219"/>
      <c r="BNO79" s="219"/>
      <c r="BNP79" s="219"/>
      <c r="BNQ79" s="219"/>
      <c r="BNR79" s="219"/>
      <c r="BNS79" s="219"/>
      <c r="BNT79" s="219"/>
      <c r="BNU79" s="219"/>
      <c r="BNV79" s="219"/>
      <c r="BNW79" s="219"/>
      <c r="BNX79" s="219"/>
      <c r="BNY79" s="219"/>
      <c r="BNZ79" s="219"/>
      <c r="BOA79" s="219"/>
      <c r="BOB79" s="219"/>
      <c r="BOC79" s="219"/>
      <c r="BOD79" s="219"/>
      <c r="BOE79" s="219"/>
      <c r="BOF79" s="219"/>
      <c r="BOG79" s="219"/>
      <c r="BOH79" s="219"/>
      <c r="BOI79" s="219"/>
      <c r="BOJ79" s="219"/>
      <c r="BOK79" s="219"/>
      <c r="BOL79" s="219"/>
      <c r="BOM79" s="219"/>
      <c r="BON79" s="219"/>
      <c r="BOO79" s="219"/>
      <c r="BOP79" s="219"/>
      <c r="BOQ79" s="219"/>
      <c r="BOR79" s="219"/>
      <c r="BOS79" s="219"/>
      <c r="BOT79" s="219"/>
      <c r="BOU79" s="219"/>
      <c r="BOV79" s="219"/>
      <c r="BOW79" s="219"/>
      <c r="BOX79" s="219"/>
      <c r="BOY79" s="219"/>
      <c r="BOZ79" s="219"/>
      <c r="BPA79" s="219"/>
      <c r="BPB79" s="219"/>
      <c r="BPC79" s="219"/>
      <c r="BPD79" s="219"/>
      <c r="BPE79" s="219"/>
      <c r="BPF79" s="219"/>
      <c r="BPG79" s="219"/>
      <c r="BPH79" s="219"/>
      <c r="BPI79" s="219"/>
      <c r="BPJ79" s="219"/>
      <c r="BPK79" s="219"/>
      <c r="BPL79" s="219"/>
      <c r="BPM79" s="219"/>
      <c r="BPN79" s="219"/>
      <c r="BPO79" s="219"/>
      <c r="BPP79" s="219"/>
      <c r="BPQ79" s="219"/>
      <c r="BPR79" s="219"/>
      <c r="BPS79" s="219"/>
      <c r="BPT79" s="219"/>
      <c r="BPU79" s="219"/>
      <c r="BPV79" s="219"/>
      <c r="BPW79" s="219"/>
      <c r="BPX79" s="219"/>
      <c r="BPY79" s="219"/>
      <c r="BPZ79" s="219"/>
      <c r="BQA79" s="219"/>
      <c r="BQB79" s="219"/>
      <c r="BQC79" s="219"/>
      <c r="BQD79" s="219"/>
      <c r="BQE79" s="219"/>
      <c r="BQF79" s="219"/>
      <c r="BQG79" s="219"/>
      <c r="BQH79" s="219"/>
      <c r="BQI79" s="219"/>
      <c r="BQJ79" s="219"/>
      <c r="BQK79" s="219"/>
      <c r="BQL79" s="219"/>
      <c r="BQM79" s="219"/>
      <c r="BQN79" s="219"/>
      <c r="BQO79" s="219"/>
      <c r="BQP79" s="219"/>
      <c r="BQQ79" s="219"/>
      <c r="BQR79" s="219"/>
      <c r="BQS79" s="219"/>
      <c r="BQT79" s="219"/>
      <c r="BQU79" s="219"/>
      <c r="BQV79" s="219"/>
      <c r="BQW79" s="219"/>
      <c r="BQX79" s="219"/>
      <c r="BQY79" s="219"/>
      <c r="BQZ79" s="219"/>
      <c r="BRA79" s="219"/>
      <c r="BRB79" s="219"/>
      <c r="BRC79" s="219"/>
      <c r="BRD79" s="219"/>
      <c r="BRE79" s="219"/>
      <c r="BRF79" s="219"/>
      <c r="BRG79" s="219"/>
      <c r="BRH79" s="219"/>
      <c r="BRI79" s="219"/>
      <c r="BRJ79" s="219"/>
      <c r="BRK79" s="219"/>
      <c r="BRL79" s="219"/>
      <c r="BRM79" s="219"/>
      <c r="BRN79" s="219"/>
      <c r="BRO79" s="219"/>
      <c r="BRP79" s="219"/>
      <c r="BRQ79" s="219"/>
      <c r="BRR79" s="219"/>
      <c r="BRS79" s="219"/>
      <c r="BRT79" s="219"/>
      <c r="BRU79" s="219"/>
      <c r="BRV79" s="219"/>
      <c r="BRW79" s="219"/>
      <c r="BRX79" s="219"/>
      <c r="BRY79" s="219"/>
      <c r="BRZ79" s="219"/>
      <c r="BSA79" s="219"/>
      <c r="BSB79" s="219"/>
      <c r="BSC79" s="219"/>
      <c r="BSD79" s="219"/>
      <c r="BSE79" s="219"/>
      <c r="BSF79" s="219"/>
      <c r="BSG79" s="219"/>
      <c r="BSH79" s="219"/>
      <c r="BSI79" s="219"/>
      <c r="BSJ79" s="219"/>
      <c r="BSK79" s="219"/>
      <c r="BSL79" s="219"/>
      <c r="BSM79" s="219"/>
      <c r="BSN79" s="219"/>
      <c r="BSO79" s="219"/>
      <c r="BSP79" s="219"/>
      <c r="BSQ79" s="219"/>
      <c r="BSR79" s="219"/>
      <c r="BSS79" s="219"/>
      <c r="BST79" s="219"/>
      <c r="BSU79" s="219"/>
      <c r="BSV79" s="219"/>
      <c r="BSW79" s="219"/>
      <c r="BSX79" s="219"/>
      <c r="BSY79" s="219"/>
      <c r="BSZ79" s="219"/>
      <c r="BTA79" s="219"/>
      <c r="BTB79" s="219"/>
      <c r="BTC79" s="219"/>
      <c r="BTD79" s="219"/>
      <c r="BTE79" s="219"/>
      <c r="BTF79" s="219"/>
      <c r="BTG79" s="219"/>
      <c r="BTH79" s="219"/>
      <c r="BTI79" s="219"/>
      <c r="BTJ79" s="219"/>
      <c r="BTK79" s="219"/>
      <c r="BTL79" s="219"/>
      <c r="BTM79" s="219"/>
      <c r="BTN79" s="219"/>
      <c r="BTO79" s="219"/>
      <c r="BTP79" s="219"/>
      <c r="BTQ79" s="219"/>
      <c r="BTR79" s="219"/>
      <c r="BTS79" s="219"/>
      <c r="BTT79" s="219"/>
      <c r="BTU79" s="219"/>
      <c r="BTV79" s="219"/>
      <c r="BTW79" s="219"/>
      <c r="BTX79" s="219"/>
      <c r="BTY79" s="219"/>
      <c r="BTZ79" s="219"/>
      <c r="BUA79" s="219"/>
      <c r="BUB79" s="219"/>
      <c r="BUC79" s="219"/>
      <c r="BUD79" s="219"/>
      <c r="BUE79" s="219"/>
      <c r="BUF79" s="219"/>
      <c r="BUG79" s="219"/>
      <c r="BUH79" s="219"/>
      <c r="BUI79" s="219"/>
      <c r="BUJ79" s="219"/>
      <c r="BUK79" s="219"/>
      <c r="BUL79" s="219"/>
      <c r="BUM79" s="219"/>
      <c r="BUN79" s="219"/>
      <c r="BUO79" s="219"/>
      <c r="BUP79" s="219"/>
      <c r="BUQ79" s="219"/>
      <c r="BUR79" s="219"/>
      <c r="BUS79" s="219"/>
      <c r="BUT79" s="219"/>
      <c r="BUU79" s="219"/>
      <c r="BUV79" s="219"/>
      <c r="BUW79" s="219"/>
      <c r="BUX79" s="219"/>
      <c r="BUY79" s="219"/>
      <c r="BUZ79" s="219"/>
      <c r="BVA79" s="219"/>
      <c r="BVB79" s="219"/>
      <c r="BVC79" s="219"/>
      <c r="BVD79" s="219"/>
      <c r="BVE79" s="219"/>
      <c r="BVF79" s="219"/>
      <c r="BVG79" s="219"/>
      <c r="BVH79" s="219"/>
      <c r="BVI79" s="219"/>
      <c r="BVJ79" s="219"/>
      <c r="BVK79" s="219"/>
      <c r="BVL79" s="219"/>
      <c r="BVM79" s="219"/>
      <c r="BVN79" s="219"/>
      <c r="BVO79" s="219"/>
      <c r="BVP79" s="219"/>
      <c r="BVQ79" s="219"/>
      <c r="BVR79" s="219"/>
      <c r="BVS79" s="219"/>
      <c r="BVT79" s="219"/>
      <c r="BVU79" s="219"/>
      <c r="BVV79" s="219"/>
      <c r="BVW79" s="219"/>
      <c r="BVX79" s="219"/>
      <c r="BVY79" s="219"/>
      <c r="BVZ79" s="219"/>
      <c r="BWA79" s="219"/>
      <c r="BWB79" s="219"/>
      <c r="BWC79" s="219"/>
      <c r="BWD79" s="219"/>
      <c r="BWE79" s="219"/>
      <c r="BWF79" s="219"/>
      <c r="BWG79" s="219"/>
      <c r="BWH79" s="219"/>
      <c r="BWI79" s="219"/>
      <c r="BWJ79" s="219"/>
      <c r="BWK79" s="219"/>
      <c r="BWL79" s="219"/>
      <c r="BWM79" s="219"/>
      <c r="BWN79" s="219"/>
      <c r="BWO79" s="219"/>
      <c r="BWP79" s="219"/>
      <c r="BWQ79" s="219"/>
      <c r="BWR79" s="219"/>
      <c r="BWS79" s="219"/>
      <c r="BWT79" s="219"/>
      <c r="BWU79" s="219"/>
      <c r="BWV79" s="219"/>
      <c r="BWW79" s="219"/>
      <c r="BWX79" s="219"/>
      <c r="BWY79" s="219"/>
      <c r="BWZ79" s="219"/>
      <c r="BXA79" s="219"/>
      <c r="BXB79" s="219"/>
      <c r="BXC79" s="219"/>
      <c r="BXD79" s="219"/>
      <c r="BXE79" s="219"/>
      <c r="BXF79" s="219"/>
      <c r="BXG79" s="219"/>
      <c r="BXH79" s="219"/>
      <c r="BXI79" s="219"/>
      <c r="BXJ79" s="219"/>
      <c r="BXK79" s="219"/>
      <c r="BXL79" s="219"/>
      <c r="BXM79" s="219"/>
      <c r="BXN79" s="219"/>
      <c r="BXO79" s="219"/>
      <c r="BXP79" s="219"/>
      <c r="BXQ79" s="219"/>
      <c r="BXR79" s="219"/>
      <c r="BXS79" s="219"/>
      <c r="BXT79" s="219"/>
      <c r="BXU79" s="219"/>
      <c r="BXV79" s="219"/>
      <c r="BXW79" s="219"/>
      <c r="BXX79" s="219"/>
      <c r="BXY79" s="219"/>
      <c r="BXZ79" s="219"/>
      <c r="BYA79" s="219"/>
      <c r="BYB79" s="219"/>
      <c r="BYC79" s="219"/>
      <c r="BYD79" s="219"/>
      <c r="BYE79" s="219"/>
      <c r="BYF79" s="219"/>
      <c r="BYG79" s="219"/>
      <c r="BYH79" s="219"/>
      <c r="BYI79" s="219"/>
      <c r="BYJ79" s="219"/>
      <c r="BYK79" s="219"/>
      <c r="BYL79" s="219"/>
      <c r="BYM79" s="219"/>
      <c r="BYN79" s="219"/>
      <c r="BYO79" s="219"/>
      <c r="BYP79" s="219"/>
      <c r="BYQ79" s="219"/>
      <c r="BYR79" s="219"/>
      <c r="BYS79" s="219"/>
      <c r="BYT79" s="219"/>
      <c r="BYU79" s="219"/>
      <c r="BYV79" s="219"/>
      <c r="BYW79" s="219"/>
      <c r="BYX79" s="219"/>
      <c r="BYY79" s="219"/>
      <c r="BYZ79" s="219"/>
      <c r="BZA79" s="219"/>
      <c r="BZB79" s="219"/>
      <c r="BZC79" s="219"/>
      <c r="BZD79" s="219"/>
      <c r="BZE79" s="219"/>
      <c r="BZF79" s="219"/>
      <c r="BZG79" s="219"/>
      <c r="BZH79" s="219"/>
      <c r="BZI79" s="219"/>
      <c r="BZJ79" s="219"/>
      <c r="BZK79" s="219"/>
      <c r="BZL79" s="219"/>
      <c r="BZM79" s="219"/>
      <c r="BZN79" s="219"/>
      <c r="BZO79" s="219"/>
      <c r="BZP79" s="219"/>
      <c r="BZQ79" s="219"/>
      <c r="BZR79" s="219"/>
      <c r="BZS79" s="219"/>
      <c r="BZT79" s="219"/>
      <c r="BZU79" s="219"/>
      <c r="BZV79" s="219"/>
      <c r="BZW79" s="219"/>
      <c r="BZX79" s="219"/>
      <c r="BZY79" s="219"/>
      <c r="BZZ79" s="219"/>
      <c r="CAA79" s="219"/>
      <c r="CAB79" s="219"/>
      <c r="CAC79" s="219"/>
      <c r="CAD79" s="219"/>
      <c r="CAE79" s="219"/>
      <c r="CAF79" s="219"/>
      <c r="CAG79" s="219"/>
      <c r="CAH79" s="219"/>
      <c r="CAI79" s="219"/>
      <c r="CAJ79" s="219"/>
      <c r="CAK79" s="219"/>
      <c r="CAL79" s="219"/>
      <c r="CAM79" s="219"/>
      <c r="CAN79" s="219"/>
      <c r="CAO79" s="219"/>
      <c r="CAP79" s="219"/>
      <c r="CAQ79" s="219"/>
      <c r="CAR79" s="219"/>
      <c r="CAS79" s="219"/>
      <c r="CAT79" s="219"/>
      <c r="CAU79" s="219"/>
      <c r="CAV79" s="219"/>
      <c r="CAW79" s="219"/>
      <c r="CAX79" s="219"/>
      <c r="CAY79" s="219"/>
      <c r="CAZ79" s="219"/>
      <c r="CBA79" s="219"/>
      <c r="CBB79" s="219"/>
      <c r="CBC79" s="219"/>
      <c r="CBD79" s="219"/>
      <c r="CBE79" s="219"/>
      <c r="CBF79" s="219"/>
      <c r="CBG79" s="219"/>
      <c r="CBH79" s="219"/>
      <c r="CBI79" s="219"/>
      <c r="CBJ79" s="219"/>
      <c r="CBK79" s="219"/>
      <c r="CBL79" s="219"/>
      <c r="CBM79" s="219"/>
      <c r="CBN79" s="219"/>
      <c r="CBO79" s="219"/>
      <c r="CBP79" s="219"/>
      <c r="CBQ79" s="219"/>
      <c r="CBR79" s="219"/>
      <c r="CBS79" s="219"/>
      <c r="CBT79" s="219"/>
      <c r="CBU79" s="219"/>
      <c r="CBV79" s="219"/>
      <c r="CBW79" s="219"/>
      <c r="CBX79" s="219"/>
      <c r="CBY79" s="219"/>
      <c r="CBZ79" s="219"/>
      <c r="CCA79" s="219"/>
      <c r="CCB79" s="219"/>
      <c r="CCC79" s="219"/>
      <c r="CCD79" s="219"/>
      <c r="CCE79" s="219"/>
      <c r="CCF79" s="219"/>
      <c r="CCG79" s="219"/>
      <c r="CCH79" s="219"/>
      <c r="CCI79" s="219"/>
      <c r="CCJ79" s="219"/>
      <c r="CCK79" s="219"/>
      <c r="CCL79" s="219"/>
      <c r="CCM79" s="219"/>
      <c r="CCN79" s="219"/>
      <c r="CCO79" s="219"/>
      <c r="CCP79" s="219"/>
      <c r="CCQ79" s="219"/>
      <c r="CCR79" s="219"/>
      <c r="CCS79" s="219"/>
      <c r="CCT79" s="219"/>
      <c r="CCU79" s="219"/>
      <c r="CCV79" s="219"/>
      <c r="CCW79" s="219"/>
      <c r="CCX79" s="219"/>
      <c r="CCY79" s="219"/>
      <c r="CCZ79" s="219"/>
      <c r="CDA79" s="219"/>
      <c r="CDB79" s="219"/>
      <c r="CDC79" s="219"/>
      <c r="CDD79" s="219"/>
      <c r="CDE79" s="219"/>
      <c r="CDF79" s="219"/>
      <c r="CDG79" s="219"/>
      <c r="CDH79" s="219"/>
      <c r="CDI79" s="219"/>
      <c r="CDJ79" s="219"/>
      <c r="CDK79" s="219"/>
      <c r="CDL79" s="219"/>
      <c r="CDM79" s="219"/>
      <c r="CDN79" s="219"/>
      <c r="CDO79" s="219"/>
      <c r="CDP79" s="219"/>
      <c r="CDQ79" s="219"/>
      <c r="CDR79" s="219"/>
      <c r="CDS79" s="219"/>
      <c r="CDT79" s="219"/>
      <c r="CDU79" s="219"/>
      <c r="CDV79" s="219"/>
      <c r="CDW79" s="219"/>
      <c r="CDX79" s="219"/>
      <c r="CDY79" s="219"/>
      <c r="CDZ79" s="219"/>
      <c r="CEA79" s="219"/>
      <c r="CEB79" s="219"/>
      <c r="CEC79" s="219"/>
      <c r="CED79" s="219"/>
      <c r="CEE79" s="219"/>
      <c r="CEF79" s="219"/>
      <c r="CEG79" s="219"/>
      <c r="CEH79" s="219"/>
      <c r="CEI79" s="219"/>
      <c r="CEJ79" s="219"/>
      <c r="CEK79" s="219"/>
      <c r="CEL79" s="219"/>
      <c r="CEM79" s="219"/>
      <c r="CEN79" s="219"/>
      <c r="CEO79" s="219"/>
      <c r="CEP79" s="219"/>
      <c r="CEQ79" s="219"/>
      <c r="CER79" s="219"/>
      <c r="CES79" s="219"/>
      <c r="CET79" s="219"/>
      <c r="CEU79" s="219"/>
      <c r="CEV79" s="219"/>
      <c r="CEW79" s="219"/>
      <c r="CEX79" s="219"/>
      <c r="CEY79" s="219"/>
      <c r="CEZ79" s="219"/>
      <c r="CFA79" s="219"/>
      <c r="CFB79" s="219"/>
      <c r="CFC79" s="219"/>
      <c r="CFD79" s="219"/>
      <c r="CFE79" s="219"/>
      <c r="CFF79" s="219"/>
      <c r="CFG79" s="219"/>
      <c r="CFH79" s="219"/>
      <c r="CFI79" s="219"/>
      <c r="CFJ79" s="219"/>
      <c r="CFK79" s="219"/>
      <c r="CFL79" s="219"/>
      <c r="CFM79" s="219"/>
      <c r="CFN79" s="219"/>
      <c r="CFO79" s="219"/>
      <c r="CFP79" s="219"/>
      <c r="CFQ79" s="219"/>
      <c r="CFR79" s="219"/>
      <c r="CFS79" s="219"/>
      <c r="CFT79" s="219"/>
      <c r="CFU79" s="219"/>
      <c r="CFV79" s="219"/>
      <c r="CFW79" s="219"/>
      <c r="CFX79" s="219"/>
      <c r="CFY79" s="219"/>
      <c r="CFZ79" s="219"/>
      <c r="CGA79" s="219"/>
      <c r="CGB79" s="219"/>
      <c r="CGC79" s="219"/>
      <c r="CGD79" s="219"/>
      <c r="CGE79" s="219"/>
      <c r="CGF79" s="219"/>
      <c r="CGG79" s="219"/>
      <c r="CGH79" s="219"/>
      <c r="CGI79" s="219"/>
      <c r="CGJ79" s="219"/>
      <c r="CGK79" s="219"/>
      <c r="CGL79" s="219"/>
      <c r="CGM79" s="219"/>
      <c r="CGN79" s="219"/>
      <c r="CGO79" s="219"/>
      <c r="CGP79" s="219"/>
      <c r="CGQ79" s="219"/>
      <c r="CGR79" s="219"/>
      <c r="CGS79" s="219"/>
      <c r="CGT79" s="219"/>
      <c r="CGU79" s="219"/>
      <c r="CGV79" s="219"/>
      <c r="CGW79" s="219"/>
      <c r="CGX79" s="219"/>
      <c r="CGY79" s="219"/>
      <c r="CGZ79" s="219"/>
      <c r="CHA79" s="219"/>
      <c r="CHB79" s="219"/>
      <c r="CHC79" s="219"/>
      <c r="CHD79" s="219"/>
      <c r="CHE79" s="219"/>
      <c r="CHF79" s="219"/>
      <c r="CHG79" s="219"/>
      <c r="CHH79" s="219"/>
      <c r="CHI79" s="219"/>
      <c r="CHJ79" s="219"/>
      <c r="CHK79" s="219"/>
      <c r="CHL79" s="219"/>
      <c r="CHM79" s="219"/>
      <c r="CHN79" s="219"/>
      <c r="CHO79" s="219"/>
      <c r="CHP79" s="219"/>
      <c r="CHQ79" s="219"/>
      <c r="CHR79" s="219"/>
      <c r="CHS79" s="219"/>
      <c r="CHT79" s="219"/>
      <c r="CHU79" s="219"/>
      <c r="CHV79" s="219"/>
      <c r="CHW79" s="219"/>
      <c r="CHX79" s="219"/>
      <c r="CHY79" s="219"/>
      <c r="CHZ79" s="219"/>
      <c r="CIA79" s="219"/>
      <c r="CIB79" s="219"/>
      <c r="CIC79" s="219"/>
      <c r="CID79" s="219"/>
      <c r="CIE79" s="219"/>
      <c r="CIF79" s="219"/>
      <c r="CIG79" s="219"/>
      <c r="CIH79" s="219"/>
      <c r="CII79" s="219"/>
      <c r="CIJ79" s="219"/>
      <c r="CIK79" s="219"/>
      <c r="CIL79" s="219"/>
      <c r="CIM79" s="219"/>
      <c r="CIN79" s="219"/>
      <c r="CIO79" s="219"/>
      <c r="CIP79" s="219"/>
      <c r="CIQ79" s="219"/>
      <c r="CIR79" s="219"/>
      <c r="CIS79" s="219"/>
      <c r="CIT79" s="219"/>
      <c r="CIU79" s="219"/>
      <c r="CIV79" s="219"/>
      <c r="CIW79" s="219"/>
      <c r="CIX79" s="219"/>
      <c r="CIY79" s="219"/>
      <c r="CIZ79" s="219"/>
      <c r="CJA79" s="219"/>
      <c r="CJB79" s="219"/>
      <c r="CJC79" s="219"/>
      <c r="CJD79" s="219"/>
      <c r="CJE79" s="219"/>
      <c r="CJF79" s="219"/>
      <c r="CJG79" s="219"/>
      <c r="CJH79" s="219"/>
      <c r="CJI79" s="219"/>
      <c r="CJJ79" s="219"/>
      <c r="CJK79" s="219"/>
      <c r="CJL79" s="219"/>
      <c r="CJM79" s="219"/>
      <c r="CJN79" s="219"/>
      <c r="CJO79" s="219"/>
      <c r="CJP79" s="219"/>
      <c r="CJQ79" s="219"/>
      <c r="CJR79" s="219"/>
      <c r="CJS79" s="219"/>
      <c r="CJT79" s="219"/>
      <c r="CJU79" s="219"/>
      <c r="CJV79" s="219"/>
      <c r="CJW79" s="219"/>
      <c r="CJX79" s="219"/>
      <c r="CJY79" s="219"/>
      <c r="CJZ79" s="219"/>
      <c r="CKA79" s="219"/>
      <c r="CKB79" s="219"/>
      <c r="CKC79" s="219"/>
      <c r="CKD79" s="219"/>
      <c r="CKE79" s="219"/>
      <c r="CKF79" s="219"/>
      <c r="CKG79" s="219"/>
      <c r="CKH79" s="219"/>
      <c r="CKI79" s="219"/>
      <c r="CKJ79" s="219"/>
      <c r="CKK79" s="219"/>
      <c r="CKL79" s="219"/>
      <c r="CKM79" s="219"/>
      <c r="CKN79" s="219"/>
      <c r="CKO79" s="219"/>
      <c r="CKP79" s="219"/>
      <c r="CKQ79" s="219"/>
      <c r="CKR79" s="219"/>
      <c r="CKS79" s="219"/>
      <c r="CKT79" s="219"/>
      <c r="CKU79" s="219"/>
      <c r="CKV79" s="219"/>
      <c r="CKW79" s="219"/>
      <c r="CKX79" s="219"/>
      <c r="CKY79" s="219"/>
      <c r="CKZ79" s="219"/>
      <c r="CLA79" s="219"/>
      <c r="CLB79" s="219"/>
      <c r="CLC79" s="219"/>
      <c r="CLD79" s="219"/>
      <c r="CLE79" s="219"/>
      <c r="CLF79" s="219"/>
      <c r="CLG79" s="219"/>
      <c r="CLH79" s="219"/>
      <c r="CLI79" s="219"/>
      <c r="CLJ79" s="219"/>
      <c r="CLK79" s="219"/>
      <c r="CLL79" s="219"/>
      <c r="CLM79" s="219"/>
      <c r="CLN79" s="219"/>
      <c r="CLO79" s="219"/>
      <c r="CLP79" s="219"/>
      <c r="CLQ79" s="219"/>
      <c r="CLR79" s="219"/>
      <c r="CLS79" s="219"/>
      <c r="CLT79" s="219"/>
      <c r="CLU79" s="219"/>
      <c r="CLV79" s="219"/>
      <c r="CLW79" s="219"/>
      <c r="CLX79" s="219"/>
      <c r="CLY79" s="219"/>
      <c r="CLZ79" s="219"/>
      <c r="CMA79" s="219"/>
      <c r="CMB79" s="219"/>
      <c r="CMC79" s="219"/>
      <c r="CMD79" s="219"/>
      <c r="CME79" s="219"/>
      <c r="CMF79" s="219"/>
      <c r="CMG79" s="219"/>
      <c r="CMH79" s="219"/>
      <c r="CMI79" s="219"/>
      <c r="CMJ79" s="219"/>
      <c r="CMK79" s="219"/>
      <c r="CML79" s="219"/>
      <c r="CMM79" s="219"/>
      <c r="CMN79" s="219"/>
      <c r="CMO79" s="219"/>
      <c r="CMP79" s="219"/>
      <c r="CMQ79" s="219"/>
      <c r="CMR79" s="219"/>
      <c r="CMS79" s="219"/>
      <c r="CMT79" s="219"/>
      <c r="CMU79" s="219"/>
      <c r="CMV79" s="219"/>
      <c r="CMW79" s="219"/>
      <c r="CMX79" s="219"/>
      <c r="CMY79" s="219"/>
      <c r="CMZ79" s="219"/>
      <c r="CNA79" s="219"/>
      <c r="CNB79" s="219"/>
      <c r="CNC79" s="219"/>
      <c r="CND79" s="219"/>
      <c r="CNE79" s="219"/>
      <c r="CNF79" s="219"/>
      <c r="CNG79" s="219"/>
      <c r="CNH79" s="219"/>
      <c r="CNI79" s="219"/>
      <c r="CNJ79" s="219"/>
      <c r="CNK79" s="219"/>
      <c r="CNL79" s="219"/>
      <c r="CNM79" s="219"/>
      <c r="CNN79" s="219"/>
      <c r="CNO79" s="219"/>
      <c r="CNP79" s="219"/>
      <c r="CNQ79" s="219"/>
      <c r="CNR79" s="219"/>
      <c r="CNS79" s="219"/>
      <c r="CNT79" s="219"/>
      <c r="CNU79" s="219"/>
      <c r="CNV79" s="219"/>
      <c r="CNW79" s="219"/>
      <c r="CNX79" s="219"/>
      <c r="CNY79" s="219"/>
      <c r="CNZ79" s="219"/>
      <c r="COA79" s="219"/>
      <c r="COB79" s="219"/>
      <c r="COC79" s="219"/>
      <c r="COD79" s="219"/>
      <c r="COE79" s="219"/>
      <c r="COF79" s="219"/>
      <c r="COG79" s="219"/>
      <c r="COH79" s="219"/>
      <c r="COI79" s="219"/>
      <c r="COJ79" s="219"/>
      <c r="COK79" s="219"/>
      <c r="COL79" s="219"/>
      <c r="COM79" s="219"/>
      <c r="CON79" s="219"/>
      <c r="COO79" s="219"/>
      <c r="COP79" s="219"/>
      <c r="COQ79" s="219"/>
      <c r="COR79" s="219"/>
      <c r="COS79" s="219"/>
      <c r="COT79" s="219"/>
      <c r="COU79" s="219"/>
      <c r="COV79" s="219"/>
      <c r="COW79" s="219"/>
      <c r="COX79" s="219"/>
      <c r="COY79" s="219"/>
      <c r="COZ79" s="219"/>
      <c r="CPA79" s="219"/>
      <c r="CPB79" s="219"/>
      <c r="CPC79" s="219"/>
      <c r="CPD79" s="219"/>
      <c r="CPE79" s="219"/>
      <c r="CPF79" s="219"/>
      <c r="CPG79" s="219"/>
      <c r="CPH79" s="219"/>
      <c r="CPI79" s="219"/>
      <c r="CPJ79" s="219"/>
      <c r="CPK79" s="219"/>
      <c r="CPL79" s="219"/>
      <c r="CPM79" s="219"/>
      <c r="CPN79" s="219"/>
      <c r="CPO79" s="219"/>
      <c r="CPP79" s="219"/>
      <c r="CPQ79" s="219"/>
      <c r="CPR79" s="219"/>
      <c r="CPS79" s="219"/>
      <c r="CPT79" s="219"/>
      <c r="CPU79" s="219"/>
      <c r="CPV79" s="219"/>
      <c r="CPW79" s="219"/>
      <c r="CPX79" s="219"/>
      <c r="CPY79" s="219"/>
      <c r="CPZ79" s="219"/>
      <c r="CQA79" s="219"/>
      <c r="CQB79" s="219"/>
      <c r="CQC79" s="219"/>
      <c r="CQD79" s="219"/>
      <c r="CQE79" s="219"/>
      <c r="CQF79" s="219"/>
      <c r="CQG79" s="219"/>
      <c r="CQH79" s="219"/>
      <c r="CQI79" s="219"/>
      <c r="CQJ79" s="219"/>
      <c r="CQK79" s="219"/>
      <c r="CQL79" s="219"/>
      <c r="CQM79" s="219"/>
      <c r="CQN79" s="219"/>
      <c r="CQO79" s="219"/>
      <c r="CQP79" s="219"/>
      <c r="CQQ79" s="219"/>
      <c r="CQR79" s="219"/>
      <c r="CQS79" s="219"/>
      <c r="CQT79" s="219"/>
      <c r="CQU79" s="219"/>
      <c r="CQV79" s="219"/>
      <c r="CQW79" s="219"/>
      <c r="CQX79" s="219"/>
      <c r="CQY79" s="219"/>
      <c r="CQZ79" s="219"/>
      <c r="CRA79" s="219"/>
      <c r="CRB79" s="219"/>
      <c r="CRC79" s="219"/>
      <c r="CRD79" s="219"/>
      <c r="CRE79" s="219"/>
      <c r="CRF79" s="219"/>
      <c r="CRG79" s="219"/>
      <c r="CRH79" s="219"/>
      <c r="CRI79" s="219"/>
      <c r="CRJ79" s="219"/>
      <c r="CRK79" s="219"/>
      <c r="CRL79" s="219"/>
      <c r="CRM79" s="219"/>
      <c r="CRN79" s="219"/>
      <c r="CRO79" s="219"/>
      <c r="CRP79" s="219"/>
      <c r="CRQ79" s="219"/>
      <c r="CRR79" s="219"/>
      <c r="CRS79" s="219"/>
      <c r="CRT79" s="219"/>
      <c r="CRU79" s="219"/>
      <c r="CRV79" s="219"/>
      <c r="CRW79" s="219"/>
      <c r="CRX79" s="219"/>
      <c r="CRY79" s="219"/>
      <c r="CRZ79" s="219"/>
      <c r="CSA79" s="219"/>
      <c r="CSB79" s="219"/>
      <c r="CSC79" s="219"/>
      <c r="CSD79" s="219"/>
      <c r="CSE79" s="219"/>
      <c r="CSF79" s="219"/>
      <c r="CSG79" s="219"/>
      <c r="CSH79" s="219"/>
      <c r="CSI79" s="219"/>
      <c r="CSJ79" s="219"/>
      <c r="CSK79" s="219"/>
      <c r="CSL79" s="219"/>
      <c r="CSM79" s="219"/>
      <c r="CSN79" s="219"/>
      <c r="CSO79" s="219"/>
      <c r="CSP79" s="219"/>
      <c r="CSQ79" s="219"/>
      <c r="CSR79" s="219"/>
      <c r="CSS79" s="219"/>
      <c r="CST79" s="219"/>
      <c r="CSU79" s="219"/>
      <c r="CSV79" s="219"/>
      <c r="CSW79" s="219"/>
      <c r="CSX79" s="219"/>
      <c r="CSY79" s="219"/>
      <c r="CSZ79" s="219"/>
      <c r="CTA79" s="219"/>
      <c r="CTB79" s="219"/>
      <c r="CTC79" s="219"/>
      <c r="CTD79" s="219"/>
      <c r="CTE79" s="219"/>
      <c r="CTF79" s="219"/>
      <c r="CTG79" s="219"/>
      <c r="CTH79" s="219"/>
      <c r="CTI79" s="219"/>
      <c r="CTJ79" s="219"/>
      <c r="CTK79" s="219"/>
      <c r="CTL79" s="219"/>
      <c r="CTM79" s="219"/>
      <c r="CTN79" s="219"/>
      <c r="CTO79" s="219"/>
      <c r="CTP79" s="219"/>
      <c r="CTQ79" s="219"/>
      <c r="CTR79" s="219"/>
      <c r="CTS79" s="219"/>
      <c r="CTT79" s="219"/>
      <c r="CTU79" s="219"/>
      <c r="CTV79" s="219"/>
      <c r="CTW79" s="219"/>
      <c r="CTX79" s="219"/>
      <c r="CTY79" s="219"/>
      <c r="CTZ79" s="219"/>
      <c r="CUA79" s="219"/>
      <c r="CUB79" s="219"/>
      <c r="CUC79" s="219"/>
      <c r="CUD79" s="219"/>
      <c r="CUE79" s="219"/>
      <c r="CUF79" s="219"/>
      <c r="CUG79" s="219"/>
      <c r="CUH79" s="219"/>
      <c r="CUI79" s="219"/>
      <c r="CUJ79" s="219"/>
      <c r="CUK79" s="219"/>
      <c r="CUL79" s="219"/>
      <c r="CUM79" s="219"/>
      <c r="CUN79" s="219"/>
      <c r="CUO79" s="219"/>
      <c r="CUP79" s="219"/>
      <c r="CUQ79" s="219"/>
      <c r="CUR79" s="219"/>
      <c r="CUS79" s="219"/>
      <c r="CUT79" s="219"/>
      <c r="CUU79" s="219"/>
      <c r="CUV79" s="219"/>
      <c r="CUW79" s="219"/>
      <c r="CUX79" s="219"/>
      <c r="CUY79" s="219"/>
      <c r="CUZ79" s="219"/>
      <c r="CVA79" s="219"/>
      <c r="CVB79" s="219"/>
      <c r="CVC79" s="219"/>
      <c r="CVD79" s="219"/>
      <c r="CVE79" s="219"/>
      <c r="CVF79" s="219"/>
      <c r="CVG79" s="219"/>
      <c r="CVH79" s="219"/>
      <c r="CVI79" s="219"/>
      <c r="CVJ79" s="219"/>
      <c r="CVK79" s="219"/>
      <c r="CVL79" s="219"/>
      <c r="CVM79" s="219"/>
      <c r="CVN79" s="219"/>
      <c r="CVO79" s="219"/>
      <c r="CVP79" s="219"/>
      <c r="CVQ79" s="219"/>
      <c r="CVR79" s="219"/>
      <c r="CVS79" s="219"/>
      <c r="CVT79" s="219"/>
      <c r="CVU79" s="219"/>
      <c r="CVV79" s="219"/>
      <c r="CVW79" s="219"/>
      <c r="CVX79" s="219"/>
      <c r="CVY79" s="219"/>
      <c r="CVZ79" s="219"/>
      <c r="CWA79" s="219"/>
      <c r="CWB79" s="219"/>
      <c r="CWC79" s="219"/>
      <c r="CWD79" s="219"/>
      <c r="CWE79" s="219"/>
      <c r="CWF79" s="219"/>
      <c r="CWG79" s="219"/>
      <c r="CWH79" s="219"/>
      <c r="CWI79" s="219"/>
      <c r="CWJ79" s="219"/>
      <c r="CWK79" s="219"/>
      <c r="CWL79" s="219"/>
      <c r="CWM79" s="219"/>
      <c r="CWN79" s="219"/>
      <c r="CWO79" s="219"/>
      <c r="CWP79" s="219"/>
      <c r="CWQ79" s="219"/>
      <c r="CWR79" s="219"/>
      <c r="CWS79" s="219"/>
      <c r="CWT79" s="219"/>
      <c r="CWU79" s="219"/>
      <c r="CWV79" s="219"/>
      <c r="CWW79" s="219"/>
      <c r="CWX79" s="219"/>
      <c r="CWY79" s="219"/>
      <c r="CWZ79" s="219"/>
      <c r="CXA79" s="219"/>
      <c r="CXB79" s="219"/>
      <c r="CXC79" s="219"/>
      <c r="CXD79" s="219"/>
      <c r="CXE79" s="219"/>
      <c r="CXF79" s="219"/>
      <c r="CXG79" s="219"/>
      <c r="CXH79" s="219"/>
      <c r="CXI79" s="219"/>
      <c r="CXJ79" s="219"/>
      <c r="CXK79" s="219"/>
      <c r="CXL79" s="219"/>
      <c r="CXM79" s="219"/>
      <c r="CXN79" s="219"/>
      <c r="CXO79" s="219"/>
      <c r="CXP79" s="219"/>
      <c r="CXQ79" s="219"/>
      <c r="CXR79" s="219"/>
      <c r="CXS79" s="219"/>
      <c r="CXT79" s="219"/>
      <c r="CXU79" s="219"/>
      <c r="CXV79" s="219"/>
      <c r="CXW79" s="219"/>
      <c r="CXX79" s="219"/>
      <c r="CXY79" s="219"/>
      <c r="CXZ79" s="219"/>
      <c r="CYA79" s="219"/>
      <c r="CYB79" s="219"/>
      <c r="CYC79" s="219"/>
      <c r="CYD79" s="219"/>
      <c r="CYE79" s="219"/>
      <c r="CYF79" s="219"/>
      <c r="CYG79" s="219"/>
      <c r="CYH79" s="219"/>
      <c r="CYI79" s="219"/>
      <c r="CYJ79" s="219"/>
      <c r="CYK79" s="219"/>
      <c r="CYL79" s="219"/>
      <c r="CYM79" s="219"/>
      <c r="CYN79" s="219"/>
      <c r="CYO79" s="219"/>
      <c r="CYP79" s="219"/>
      <c r="CYQ79" s="219"/>
      <c r="CYR79" s="219"/>
      <c r="CYS79" s="219"/>
      <c r="CYT79" s="219"/>
      <c r="CYU79" s="219"/>
      <c r="CYV79" s="219"/>
      <c r="CYW79" s="219"/>
      <c r="CYX79" s="219"/>
      <c r="CYY79" s="219"/>
      <c r="CYZ79" s="219"/>
      <c r="CZA79" s="219"/>
      <c r="CZB79" s="219"/>
      <c r="CZC79" s="219"/>
      <c r="CZD79" s="219"/>
      <c r="CZE79" s="219"/>
      <c r="CZF79" s="219"/>
      <c r="CZG79" s="219"/>
      <c r="CZH79" s="219"/>
      <c r="CZI79" s="219"/>
      <c r="CZJ79" s="219"/>
      <c r="CZK79" s="219"/>
      <c r="CZL79" s="219"/>
      <c r="CZM79" s="219"/>
      <c r="CZN79" s="219"/>
      <c r="CZO79" s="219"/>
      <c r="CZP79" s="219"/>
      <c r="CZQ79" s="219"/>
      <c r="CZR79" s="219"/>
      <c r="CZS79" s="219"/>
      <c r="CZT79" s="219"/>
      <c r="CZU79" s="219"/>
      <c r="CZV79" s="219"/>
      <c r="CZW79" s="219"/>
      <c r="CZX79" s="219"/>
      <c r="CZY79" s="219"/>
      <c r="CZZ79" s="219"/>
      <c r="DAA79" s="219"/>
      <c r="DAB79" s="219"/>
      <c r="DAC79" s="219"/>
      <c r="DAD79" s="219"/>
      <c r="DAE79" s="219"/>
      <c r="DAF79" s="219"/>
      <c r="DAG79" s="219"/>
      <c r="DAH79" s="219"/>
      <c r="DAI79" s="219"/>
      <c r="DAJ79" s="219"/>
      <c r="DAK79" s="219"/>
      <c r="DAL79" s="219"/>
      <c r="DAM79" s="219"/>
      <c r="DAN79" s="219"/>
      <c r="DAO79" s="219"/>
      <c r="DAP79" s="219"/>
      <c r="DAQ79" s="219"/>
      <c r="DAR79" s="219"/>
      <c r="DAS79" s="219"/>
      <c r="DAT79" s="219"/>
      <c r="DAU79" s="219"/>
      <c r="DAV79" s="219"/>
      <c r="DAW79" s="219"/>
      <c r="DAX79" s="219"/>
      <c r="DAY79" s="219"/>
      <c r="DAZ79" s="219"/>
      <c r="DBA79" s="219"/>
      <c r="DBB79" s="219"/>
      <c r="DBC79" s="219"/>
      <c r="DBD79" s="219"/>
      <c r="DBE79" s="219"/>
      <c r="DBF79" s="219"/>
      <c r="DBG79" s="219"/>
      <c r="DBH79" s="219"/>
      <c r="DBI79" s="219"/>
      <c r="DBJ79" s="219"/>
      <c r="DBK79" s="219"/>
      <c r="DBL79" s="219"/>
      <c r="DBM79" s="219"/>
      <c r="DBN79" s="219"/>
      <c r="DBO79" s="219"/>
      <c r="DBP79" s="219"/>
      <c r="DBQ79" s="219"/>
      <c r="DBR79" s="219"/>
      <c r="DBS79" s="219"/>
      <c r="DBT79" s="219"/>
      <c r="DBU79" s="219"/>
      <c r="DBV79" s="219"/>
      <c r="DBW79" s="219"/>
      <c r="DBX79" s="219"/>
      <c r="DBY79" s="219"/>
      <c r="DBZ79" s="219"/>
      <c r="DCA79" s="219"/>
      <c r="DCB79" s="219"/>
      <c r="DCC79" s="219"/>
      <c r="DCD79" s="219"/>
      <c r="DCE79" s="219"/>
      <c r="DCF79" s="219"/>
      <c r="DCG79" s="219"/>
      <c r="DCH79" s="219"/>
      <c r="DCI79" s="219"/>
      <c r="DCJ79" s="219"/>
      <c r="DCK79" s="219"/>
      <c r="DCL79" s="219"/>
      <c r="DCM79" s="219"/>
      <c r="DCN79" s="219"/>
      <c r="DCO79" s="219"/>
      <c r="DCP79" s="219"/>
      <c r="DCQ79" s="219"/>
      <c r="DCR79" s="219"/>
      <c r="DCS79" s="219"/>
      <c r="DCT79" s="219"/>
      <c r="DCU79" s="219"/>
      <c r="DCV79" s="219"/>
      <c r="DCW79" s="219"/>
      <c r="DCX79" s="219"/>
      <c r="DCY79" s="219"/>
      <c r="DCZ79" s="219"/>
      <c r="DDA79" s="219"/>
      <c r="DDB79" s="219"/>
      <c r="DDC79" s="219"/>
      <c r="DDD79" s="219"/>
      <c r="DDE79" s="219"/>
      <c r="DDF79" s="219"/>
      <c r="DDG79" s="219"/>
      <c r="DDH79" s="219"/>
      <c r="DDI79" s="219"/>
      <c r="DDJ79" s="219"/>
      <c r="DDK79" s="219"/>
      <c r="DDL79" s="219"/>
      <c r="DDM79" s="219"/>
      <c r="DDN79" s="219"/>
      <c r="DDO79" s="219"/>
      <c r="DDP79" s="219"/>
      <c r="DDQ79" s="219"/>
      <c r="DDR79" s="219"/>
      <c r="DDS79" s="219"/>
      <c r="DDT79" s="219"/>
      <c r="DDU79" s="219"/>
      <c r="DDV79" s="219"/>
      <c r="DDW79" s="219"/>
      <c r="DDX79" s="219"/>
      <c r="DDY79" s="219"/>
      <c r="DDZ79" s="219"/>
      <c r="DEA79" s="219"/>
      <c r="DEB79" s="219"/>
      <c r="DEC79" s="219"/>
      <c r="DED79" s="219"/>
      <c r="DEE79" s="219"/>
      <c r="DEF79" s="219"/>
      <c r="DEG79" s="219"/>
      <c r="DEH79" s="219"/>
      <c r="DEI79" s="219"/>
      <c r="DEJ79" s="219"/>
      <c r="DEK79" s="219"/>
      <c r="DEL79" s="219"/>
      <c r="DEM79" s="219"/>
      <c r="DEN79" s="219"/>
      <c r="DEO79" s="219"/>
      <c r="DEP79" s="219"/>
      <c r="DEQ79" s="219"/>
      <c r="DER79" s="219"/>
      <c r="DES79" s="219"/>
      <c r="DET79" s="219"/>
      <c r="DEU79" s="219"/>
      <c r="DEV79" s="219"/>
      <c r="DEW79" s="219"/>
      <c r="DEX79" s="219"/>
      <c r="DEY79" s="219"/>
      <c r="DEZ79" s="219"/>
      <c r="DFA79" s="219"/>
      <c r="DFB79" s="219"/>
      <c r="DFC79" s="219"/>
      <c r="DFD79" s="219"/>
      <c r="DFE79" s="219"/>
      <c r="DFF79" s="219"/>
      <c r="DFG79" s="219"/>
      <c r="DFH79" s="219"/>
      <c r="DFI79" s="219"/>
      <c r="DFJ79" s="219"/>
      <c r="DFK79" s="219"/>
      <c r="DFL79" s="219"/>
      <c r="DFM79" s="219"/>
      <c r="DFN79" s="219"/>
      <c r="DFO79" s="219"/>
      <c r="DFP79" s="219"/>
      <c r="DFQ79" s="219"/>
      <c r="DFR79" s="219"/>
      <c r="DFS79" s="219"/>
      <c r="DFT79" s="219"/>
      <c r="DFU79" s="219"/>
      <c r="DFV79" s="219"/>
      <c r="DFW79" s="219"/>
      <c r="DFX79" s="219"/>
      <c r="DFY79" s="219"/>
      <c r="DFZ79" s="219"/>
      <c r="DGA79" s="219"/>
      <c r="DGB79" s="219"/>
      <c r="DGC79" s="219"/>
      <c r="DGD79" s="219"/>
      <c r="DGE79" s="219"/>
      <c r="DGF79" s="219"/>
      <c r="DGG79" s="219"/>
      <c r="DGH79" s="219"/>
      <c r="DGI79" s="219"/>
      <c r="DGJ79" s="219"/>
      <c r="DGK79" s="219"/>
      <c r="DGL79" s="219"/>
      <c r="DGM79" s="219"/>
      <c r="DGN79" s="219"/>
      <c r="DGO79" s="219"/>
      <c r="DGP79" s="219"/>
      <c r="DGQ79" s="219"/>
      <c r="DGR79" s="219"/>
      <c r="DGS79" s="219"/>
      <c r="DGT79" s="219"/>
      <c r="DGU79" s="219"/>
      <c r="DGV79" s="219"/>
      <c r="DGW79" s="219"/>
      <c r="DGX79" s="219"/>
      <c r="DGY79" s="219"/>
      <c r="DGZ79" s="219"/>
      <c r="DHA79" s="219"/>
      <c r="DHB79" s="219"/>
      <c r="DHC79" s="219"/>
      <c r="DHD79" s="219"/>
      <c r="DHE79" s="219"/>
      <c r="DHF79" s="219"/>
      <c r="DHG79" s="219"/>
      <c r="DHH79" s="219"/>
      <c r="DHI79" s="219"/>
      <c r="DHJ79" s="219"/>
      <c r="DHK79" s="219"/>
      <c r="DHL79" s="219"/>
      <c r="DHM79" s="219"/>
      <c r="DHN79" s="219"/>
      <c r="DHO79" s="219"/>
      <c r="DHP79" s="219"/>
      <c r="DHQ79" s="219"/>
      <c r="DHR79" s="219"/>
      <c r="DHS79" s="219"/>
      <c r="DHT79" s="219"/>
      <c r="DHU79" s="219"/>
      <c r="DHV79" s="219"/>
      <c r="DHW79" s="219"/>
      <c r="DHX79" s="219"/>
      <c r="DHY79" s="219"/>
      <c r="DHZ79" s="219"/>
      <c r="DIA79" s="219"/>
      <c r="DIB79" s="219"/>
      <c r="DIC79" s="219"/>
      <c r="DID79" s="219"/>
      <c r="DIE79" s="219"/>
      <c r="DIF79" s="219"/>
      <c r="DIG79" s="219"/>
      <c r="DIH79" s="219"/>
      <c r="DII79" s="219"/>
      <c r="DIJ79" s="219"/>
      <c r="DIK79" s="219"/>
      <c r="DIL79" s="219"/>
      <c r="DIM79" s="219"/>
      <c r="DIN79" s="219"/>
      <c r="DIO79" s="219"/>
      <c r="DIP79" s="219"/>
      <c r="DIQ79" s="219"/>
      <c r="DIR79" s="219"/>
      <c r="DIS79" s="219"/>
      <c r="DIT79" s="219"/>
      <c r="DIU79" s="219"/>
      <c r="DIV79" s="219"/>
      <c r="DIW79" s="219"/>
      <c r="DIX79" s="219"/>
      <c r="DIY79" s="219"/>
      <c r="DIZ79" s="219"/>
      <c r="DJA79" s="219"/>
      <c r="DJB79" s="219"/>
      <c r="DJC79" s="219"/>
      <c r="DJD79" s="219"/>
      <c r="DJE79" s="219"/>
      <c r="DJF79" s="219"/>
      <c r="DJG79" s="219"/>
      <c r="DJH79" s="219"/>
      <c r="DJI79" s="219"/>
      <c r="DJJ79" s="219"/>
      <c r="DJK79" s="219"/>
      <c r="DJL79" s="219"/>
      <c r="DJM79" s="219"/>
      <c r="DJN79" s="219"/>
      <c r="DJO79" s="219"/>
      <c r="DJP79" s="219"/>
      <c r="DJQ79" s="219"/>
      <c r="DJR79" s="219"/>
      <c r="DJS79" s="219"/>
      <c r="DJT79" s="219"/>
      <c r="DJU79" s="219"/>
      <c r="DJV79" s="219"/>
      <c r="DJW79" s="219"/>
      <c r="DJX79" s="219"/>
      <c r="DJY79" s="219"/>
      <c r="DJZ79" s="219"/>
      <c r="DKA79" s="219"/>
      <c r="DKB79" s="219"/>
      <c r="DKC79" s="219"/>
      <c r="DKD79" s="219"/>
      <c r="DKE79" s="219"/>
      <c r="DKF79" s="219"/>
      <c r="DKG79" s="219"/>
      <c r="DKH79" s="219"/>
      <c r="DKI79" s="219"/>
      <c r="DKJ79" s="219"/>
      <c r="DKK79" s="219"/>
      <c r="DKL79" s="219"/>
      <c r="DKM79" s="219"/>
      <c r="DKN79" s="219"/>
      <c r="DKO79" s="219"/>
      <c r="DKP79" s="219"/>
      <c r="DKQ79" s="219"/>
      <c r="DKR79" s="219"/>
      <c r="DKS79" s="219"/>
      <c r="DKT79" s="219"/>
      <c r="DKU79" s="219"/>
      <c r="DKV79" s="219"/>
      <c r="DKW79" s="219"/>
      <c r="DKX79" s="219"/>
      <c r="DKY79" s="219"/>
      <c r="DKZ79" s="219"/>
      <c r="DLA79" s="219"/>
      <c r="DLB79" s="219"/>
      <c r="DLC79" s="219"/>
      <c r="DLD79" s="219"/>
      <c r="DLE79" s="219"/>
      <c r="DLF79" s="219"/>
      <c r="DLG79" s="219"/>
      <c r="DLH79" s="219"/>
      <c r="DLI79" s="219"/>
      <c r="DLJ79" s="219"/>
      <c r="DLK79" s="219"/>
      <c r="DLL79" s="219"/>
      <c r="DLM79" s="219"/>
      <c r="DLN79" s="219"/>
      <c r="DLO79" s="219"/>
      <c r="DLP79" s="219"/>
      <c r="DLQ79" s="219"/>
      <c r="DLR79" s="219"/>
      <c r="DLS79" s="219"/>
      <c r="DLT79" s="219"/>
      <c r="DLU79" s="219"/>
      <c r="DLV79" s="219"/>
      <c r="DLW79" s="219"/>
      <c r="DLX79" s="219"/>
      <c r="DLY79" s="219"/>
      <c r="DLZ79" s="219"/>
      <c r="DMA79" s="219"/>
      <c r="DMB79" s="219"/>
      <c r="DMC79" s="219"/>
      <c r="DMD79" s="219"/>
      <c r="DME79" s="219"/>
      <c r="DMF79" s="219"/>
      <c r="DMG79" s="219"/>
      <c r="DMH79" s="219"/>
      <c r="DMI79" s="219"/>
      <c r="DMJ79" s="219"/>
      <c r="DMK79" s="219"/>
      <c r="DML79" s="219"/>
      <c r="DMM79" s="219"/>
      <c r="DMN79" s="219"/>
      <c r="DMO79" s="219"/>
      <c r="DMP79" s="219"/>
      <c r="DMQ79" s="219"/>
      <c r="DMR79" s="219"/>
      <c r="DMS79" s="219"/>
      <c r="DMT79" s="219"/>
      <c r="DMU79" s="219"/>
      <c r="DMV79" s="219"/>
      <c r="DMW79" s="219"/>
      <c r="DMX79" s="219"/>
      <c r="DMY79" s="219"/>
      <c r="DMZ79" s="219"/>
      <c r="DNA79" s="219"/>
      <c r="DNB79" s="219"/>
      <c r="DNC79" s="219"/>
      <c r="DND79" s="219"/>
      <c r="DNE79" s="219"/>
      <c r="DNF79" s="219"/>
      <c r="DNG79" s="219"/>
      <c r="DNH79" s="219"/>
      <c r="DNI79" s="219"/>
      <c r="DNJ79" s="219"/>
      <c r="DNK79" s="219"/>
      <c r="DNL79" s="219"/>
      <c r="DNM79" s="219"/>
      <c r="DNN79" s="219"/>
      <c r="DNO79" s="219"/>
      <c r="DNP79" s="219"/>
      <c r="DNQ79" s="219"/>
      <c r="DNR79" s="219"/>
      <c r="DNS79" s="219"/>
      <c r="DNT79" s="219"/>
      <c r="DNU79" s="219"/>
      <c r="DNV79" s="219"/>
      <c r="DNW79" s="219"/>
      <c r="DNX79" s="219"/>
      <c r="DNY79" s="219"/>
      <c r="DNZ79" s="219"/>
      <c r="DOA79" s="219"/>
      <c r="DOB79" s="219"/>
      <c r="DOC79" s="219"/>
      <c r="DOD79" s="219"/>
      <c r="DOE79" s="219"/>
      <c r="DOF79" s="219"/>
      <c r="DOG79" s="219"/>
      <c r="DOH79" s="219"/>
      <c r="DOI79" s="219"/>
      <c r="DOJ79" s="219"/>
      <c r="DOK79" s="219"/>
      <c r="DOL79" s="219"/>
      <c r="DOM79" s="219"/>
      <c r="DON79" s="219"/>
      <c r="DOO79" s="219"/>
      <c r="DOP79" s="219"/>
      <c r="DOQ79" s="219"/>
      <c r="DOR79" s="219"/>
      <c r="DOS79" s="219"/>
      <c r="DOT79" s="219"/>
      <c r="DOU79" s="219"/>
      <c r="DOV79" s="219"/>
      <c r="DOW79" s="219"/>
      <c r="DOX79" s="219"/>
      <c r="DOY79" s="219"/>
      <c r="DOZ79" s="219"/>
      <c r="DPA79" s="219"/>
      <c r="DPB79" s="219"/>
      <c r="DPC79" s="219"/>
      <c r="DPD79" s="219"/>
      <c r="DPE79" s="219"/>
      <c r="DPF79" s="219"/>
      <c r="DPG79" s="219"/>
      <c r="DPH79" s="219"/>
      <c r="DPI79" s="219"/>
      <c r="DPJ79" s="219"/>
      <c r="DPK79" s="219"/>
      <c r="DPL79" s="219"/>
      <c r="DPM79" s="219"/>
      <c r="DPN79" s="219"/>
      <c r="DPO79" s="219"/>
      <c r="DPP79" s="219"/>
      <c r="DPQ79" s="219"/>
      <c r="DPR79" s="219"/>
      <c r="DPS79" s="219"/>
      <c r="DPT79" s="219"/>
      <c r="DPU79" s="219"/>
      <c r="DPV79" s="219"/>
      <c r="DPW79" s="219"/>
      <c r="DPX79" s="219"/>
      <c r="DPY79" s="219"/>
      <c r="DPZ79" s="219"/>
      <c r="DQA79" s="219"/>
      <c r="DQB79" s="219"/>
      <c r="DQC79" s="219"/>
      <c r="DQD79" s="219"/>
      <c r="DQE79" s="219"/>
      <c r="DQF79" s="219"/>
      <c r="DQG79" s="219"/>
      <c r="DQH79" s="219"/>
      <c r="DQI79" s="219"/>
      <c r="DQJ79" s="219"/>
      <c r="DQK79" s="219"/>
      <c r="DQL79" s="219"/>
      <c r="DQM79" s="219"/>
      <c r="DQN79" s="219"/>
      <c r="DQO79" s="219"/>
      <c r="DQP79" s="219"/>
      <c r="DQQ79" s="219"/>
      <c r="DQR79" s="219"/>
      <c r="DQS79" s="219"/>
      <c r="DQT79" s="219"/>
      <c r="DQU79" s="219"/>
      <c r="DQV79" s="219"/>
      <c r="DQW79" s="219"/>
      <c r="DQX79" s="219"/>
      <c r="DQY79" s="219"/>
      <c r="DQZ79" s="219"/>
      <c r="DRA79" s="219"/>
      <c r="DRB79" s="219"/>
      <c r="DRC79" s="219"/>
      <c r="DRD79" s="219"/>
      <c r="DRE79" s="219"/>
      <c r="DRF79" s="219"/>
      <c r="DRG79" s="219"/>
      <c r="DRH79" s="219"/>
      <c r="DRI79" s="219"/>
      <c r="DRJ79" s="219"/>
      <c r="DRK79" s="219"/>
      <c r="DRL79" s="219"/>
      <c r="DRM79" s="219"/>
      <c r="DRN79" s="219"/>
      <c r="DRO79" s="219"/>
      <c r="DRP79" s="219"/>
      <c r="DRQ79" s="219"/>
      <c r="DRR79" s="219"/>
      <c r="DRS79" s="219"/>
      <c r="DRT79" s="219"/>
      <c r="DRU79" s="219"/>
      <c r="DRV79" s="219"/>
      <c r="DRW79" s="219"/>
      <c r="DRX79" s="219"/>
      <c r="DRY79" s="219"/>
      <c r="DRZ79" s="219"/>
      <c r="DSA79" s="219"/>
      <c r="DSB79" s="219"/>
      <c r="DSC79" s="219"/>
      <c r="DSD79" s="219"/>
      <c r="DSE79" s="219"/>
      <c r="DSF79" s="219"/>
      <c r="DSG79" s="219"/>
      <c r="DSH79" s="219"/>
      <c r="DSI79" s="219"/>
      <c r="DSJ79" s="219"/>
      <c r="DSK79" s="219"/>
      <c r="DSL79" s="219"/>
      <c r="DSM79" s="219"/>
      <c r="DSN79" s="219"/>
      <c r="DSO79" s="219"/>
      <c r="DSP79" s="219"/>
      <c r="DSQ79" s="219"/>
      <c r="DSR79" s="219"/>
      <c r="DSS79" s="219"/>
      <c r="DST79" s="219"/>
      <c r="DSU79" s="219"/>
      <c r="DSV79" s="219"/>
      <c r="DSW79" s="219"/>
      <c r="DSX79" s="219"/>
      <c r="DSY79" s="219"/>
      <c r="DSZ79" s="219"/>
      <c r="DTA79" s="219"/>
      <c r="DTB79" s="219"/>
      <c r="DTC79" s="219"/>
      <c r="DTD79" s="219"/>
      <c r="DTE79" s="219"/>
      <c r="DTF79" s="219"/>
      <c r="DTG79" s="219"/>
      <c r="DTH79" s="219"/>
      <c r="DTI79" s="219"/>
      <c r="DTJ79" s="219"/>
      <c r="DTK79" s="219"/>
      <c r="DTL79" s="219"/>
      <c r="DTM79" s="219"/>
      <c r="DTN79" s="219"/>
      <c r="DTO79" s="219"/>
      <c r="DTP79" s="219"/>
      <c r="DTQ79" s="219"/>
      <c r="DTR79" s="219"/>
      <c r="DTS79" s="219"/>
      <c r="DTT79" s="219"/>
      <c r="DTU79" s="219"/>
      <c r="DTV79" s="219"/>
      <c r="DTW79" s="219"/>
      <c r="DTX79" s="219"/>
      <c r="DTY79" s="219"/>
      <c r="DTZ79" s="219"/>
      <c r="DUA79" s="219"/>
      <c r="DUB79" s="219"/>
      <c r="DUC79" s="219"/>
      <c r="DUD79" s="219"/>
      <c r="DUE79" s="219"/>
      <c r="DUF79" s="219"/>
      <c r="DUG79" s="219"/>
      <c r="DUH79" s="219"/>
      <c r="DUI79" s="219"/>
      <c r="DUJ79" s="219"/>
      <c r="DUK79" s="219"/>
      <c r="DUL79" s="219"/>
      <c r="DUM79" s="219"/>
      <c r="DUN79" s="219"/>
      <c r="DUO79" s="219"/>
      <c r="DUP79" s="219"/>
      <c r="DUQ79" s="219"/>
      <c r="DUR79" s="219"/>
      <c r="DUS79" s="219"/>
      <c r="DUT79" s="219"/>
      <c r="DUU79" s="219"/>
      <c r="DUV79" s="219"/>
      <c r="DUW79" s="219"/>
      <c r="DUX79" s="219"/>
      <c r="DUY79" s="219"/>
      <c r="DUZ79" s="219"/>
      <c r="DVA79" s="219"/>
      <c r="DVB79" s="219"/>
      <c r="DVC79" s="219"/>
      <c r="DVD79" s="219"/>
      <c r="DVE79" s="219"/>
      <c r="DVF79" s="219"/>
      <c r="DVG79" s="219"/>
      <c r="DVH79" s="219"/>
      <c r="DVI79" s="219"/>
      <c r="DVJ79" s="219"/>
      <c r="DVK79" s="219"/>
      <c r="DVL79" s="219"/>
      <c r="DVM79" s="219"/>
      <c r="DVN79" s="219"/>
      <c r="DVO79" s="219"/>
      <c r="DVP79" s="219"/>
      <c r="DVQ79" s="219"/>
      <c r="DVR79" s="219"/>
      <c r="DVS79" s="219"/>
      <c r="DVT79" s="219"/>
      <c r="DVU79" s="219"/>
      <c r="DVV79" s="219"/>
      <c r="DVW79" s="219"/>
      <c r="DVX79" s="219"/>
      <c r="DVY79" s="219"/>
      <c r="DVZ79" s="219"/>
      <c r="DWA79" s="219"/>
      <c r="DWB79" s="219"/>
      <c r="DWC79" s="219"/>
      <c r="DWD79" s="219"/>
      <c r="DWE79" s="219"/>
      <c r="DWF79" s="219"/>
      <c r="DWG79" s="219"/>
      <c r="DWH79" s="219"/>
      <c r="DWI79" s="219"/>
      <c r="DWJ79" s="219"/>
      <c r="DWK79" s="219"/>
      <c r="DWL79" s="219"/>
      <c r="DWM79" s="219"/>
      <c r="DWN79" s="219"/>
      <c r="DWO79" s="219"/>
      <c r="DWP79" s="219"/>
      <c r="DWQ79" s="219"/>
      <c r="DWR79" s="219"/>
      <c r="DWS79" s="219"/>
      <c r="DWT79" s="219"/>
      <c r="DWU79" s="219"/>
      <c r="DWV79" s="219"/>
      <c r="DWW79" s="219"/>
      <c r="DWX79" s="219"/>
      <c r="DWY79" s="219"/>
      <c r="DWZ79" s="219"/>
      <c r="DXA79" s="219"/>
      <c r="DXB79" s="219"/>
      <c r="DXC79" s="219"/>
      <c r="DXD79" s="219"/>
      <c r="DXE79" s="219"/>
      <c r="DXF79" s="219"/>
      <c r="DXG79" s="219"/>
      <c r="DXH79" s="219"/>
      <c r="DXI79" s="219"/>
      <c r="DXJ79" s="219"/>
      <c r="DXK79" s="219"/>
      <c r="DXL79" s="219"/>
      <c r="DXM79" s="219"/>
      <c r="DXN79" s="219"/>
      <c r="DXO79" s="219"/>
      <c r="DXP79" s="219"/>
      <c r="DXQ79" s="219"/>
      <c r="DXR79" s="219"/>
      <c r="DXS79" s="219"/>
      <c r="DXT79" s="219"/>
      <c r="DXU79" s="219"/>
      <c r="DXV79" s="219"/>
      <c r="DXW79" s="219"/>
      <c r="DXX79" s="219"/>
      <c r="DXY79" s="219"/>
      <c r="DXZ79" s="219"/>
      <c r="DYA79" s="219"/>
      <c r="DYB79" s="219"/>
      <c r="DYC79" s="219"/>
      <c r="DYD79" s="219"/>
      <c r="DYE79" s="219"/>
      <c r="DYF79" s="219"/>
      <c r="DYG79" s="219"/>
      <c r="DYH79" s="219"/>
      <c r="DYI79" s="219"/>
      <c r="DYJ79" s="219"/>
      <c r="DYK79" s="219"/>
      <c r="DYL79" s="219"/>
      <c r="DYM79" s="219"/>
      <c r="DYN79" s="219"/>
      <c r="DYO79" s="219"/>
      <c r="DYP79" s="219"/>
      <c r="DYQ79" s="219"/>
      <c r="DYR79" s="219"/>
      <c r="DYS79" s="219"/>
      <c r="DYT79" s="219"/>
      <c r="DYU79" s="219"/>
      <c r="DYV79" s="219"/>
      <c r="DYW79" s="219"/>
      <c r="DYX79" s="219"/>
      <c r="DYY79" s="219"/>
      <c r="DYZ79" s="219"/>
      <c r="DZA79" s="219"/>
      <c r="DZB79" s="219"/>
      <c r="DZC79" s="219"/>
      <c r="DZD79" s="219"/>
      <c r="DZE79" s="219"/>
      <c r="DZF79" s="219"/>
      <c r="DZG79" s="219"/>
      <c r="DZH79" s="219"/>
      <c r="DZI79" s="219"/>
      <c r="DZJ79" s="219"/>
      <c r="DZK79" s="219"/>
      <c r="DZL79" s="219"/>
      <c r="DZM79" s="219"/>
      <c r="DZN79" s="219"/>
      <c r="DZO79" s="219"/>
      <c r="DZP79" s="219"/>
      <c r="DZQ79" s="219"/>
      <c r="DZR79" s="219"/>
      <c r="DZS79" s="219"/>
      <c r="DZT79" s="219"/>
      <c r="DZU79" s="219"/>
      <c r="DZV79" s="219"/>
      <c r="DZW79" s="219"/>
      <c r="DZX79" s="219"/>
      <c r="DZY79" s="219"/>
      <c r="DZZ79" s="219"/>
      <c r="EAA79" s="219"/>
      <c r="EAB79" s="219"/>
      <c r="EAC79" s="219"/>
      <c r="EAD79" s="219"/>
      <c r="EAE79" s="219"/>
      <c r="EAF79" s="219"/>
      <c r="EAG79" s="219"/>
      <c r="EAH79" s="219"/>
      <c r="EAI79" s="219"/>
      <c r="EAJ79" s="219"/>
      <c r="EAK79" s="219"/>
      <c r="EAL79" s="219"/>
      <c r="EAM79" s="219"/>
      <c r="EAN79" s="219"/>
      <c r="EAO79" s="219"/>
      <c r="EAP79" s="219"/>
      <c r="EAQ79" s="219"/>
      <c r="EAR79" s="219"/>
      <c r="EAS79" s="219"/>
      <c r="EAT79" s="219"/>
      <c r="EAU79" s="219"/>
      <c r="EAV79" s="219"/>
      <c r="EAW79" s="219"/>
      <c r="EAX79" s="219"/>
      <c r="EAY79" s="219"/>
      <c r="EAZ79" s="219"/>
      <c r="EBA79" s="219"/>
      <c r="EBB79" s="219"/>
      <c r="EBC79" s="219"/>
      <c r="EBD79" s="219"/>
      <c r="EBE79" s="219"/>
      <c r="EBF79" s="219"/>
      <c r="EBG79" s="219"/>
      <c r="EBH79" s="219"/>
      <c r="EBI79" s="219"/>
      <c r="EBJ79" s="219"/>
      <c r="EBK79" s="219"/>
      <c r="EBL79" s="219"/>
      <c r="EBM79" s="219"/>
      <c r="EBN79" s="219"/>
      <c r="EBO79" s="219"/>
      <c r="EBP79" s="219"/>
      <c r="EBQ79" s="219"/>
      <c r="EBR79" s="219"/>
      <c r="EBS79" s="219"/>
      <c r="EBT79" s="219"/>
      <c r="EBU79" s="219"/>
      <c r="EBV79" s="219"/>
      <c r="EBW79" s="219"/>
      <c r="EBX79" s="219"/>
      <c r="EBY79" s="219"/>
      <c r="EBZ79" s="219"/>
      <c r="ECA79" s="219"/>
      <c r="ECB79" s="219"/>
      <c r="ECC79" s="219"/>
      <c r="ECD79" s="219"/>
      <c r="ECE79" s="219"/>
      <c r="ECF79" s="219"/>
      <c r="ECG79" s="219"/>
      <c r="ECH79" s="219"/>
      <c r="ECI79" s="219"/>
      <c r="ECJ79" s="219"/>
      <c r="ECK79" s="219"/>
      <c r="ECL79" s="219"/>
      <c r="ECM79" s="219"/>
      <c r="ECN79" s="219"/>
      <c r="ECO79" s="219"/>
      <c r="ECP79" s="219"/>
      <c r="ECQ79" s="219"/>
      <c r="ECR79" s="219"/>
      <c r="ECS79" s="219"/>
      <c r="ECT79" s="219"/>
      <c r="ECU79" s="219"/>
      <c r="ECV79" s="219"/>
      <c r="ECW79" s="219"/>
      <c r="ECX79" s="219"/>
      <c r="ECY79" s="219"/>
      <c r="ECZ79" s="219"/>
      <c r="EDA79" s="219"/>
      <c r="EDB79" s="219"/>
      <c r="EDC79" s="219"/>
      <c r="EDD79" s="219"/>
      <c r="EDE79" s="219"/>
      <c r="EDF79" s="219"/>
      <c r="EDG79" s="219"/>
      <c r="EDH79" s="219"/>
      <c r="EDI79" s="219"/>
      <c r="EDJ79" s="219"/>
      <c r="EDK79" s="219"/>
      <c r="EDL79" s="219"/>
      <c r="EDM79" s="219"/>
      <c r="EDN79" s="219"/>
      <c r="EDO79" s="219"/>
      <c r="EDP79" s="219"/>
      <c r="EDQ79" s="219"/>
      <c r="EDR79" s="219"/>
      <c r="EDS79" s="219"/>
      <c r="EDT79" s="219"/>
      <c r="EDU79" s="219"/>
      <c r="EDV79" s="219"/>
      <c r="EDW79" s="219"/>
      <c r="EDX79" s="219"/>
      <c r="EDY79" s="219"/>
      <c r="EDZ79" s="219"/>
      <c r="EEA79" s="219"/>
      <c r="EEB79" s="219"/>
      <c r="EEC79" s="219"/>
      <c r="EED79" s="219"/>
      <c r="EEE79" s="219"/>
      <c r="EEF79" s="219"/>
      <c r="EEG79" s="219"/>
      <c r="EEH79" s="219"/>
      <c r="EEI79" s="219"/>
      <c r="EEJ79" s="219"/>
      <c r="EEK79" s="219"/>
      <c r="EEL79" s="219"/>
      <c r="EEM79" s="219"/>
      <c r="EEN79" s="219"/>
      <c r="EEO79" s="219"/>
      <c r="EEP79" s="219"/>
      <c r="EEQ79" s="219"/>
      <c r="EER79" s="219"/>
      <c r="EES79" s="219"/>
      <c r="EET79" s="219"/>
      <c r="EEU79" s="219"/>
      <c r="EEV79" s="219"/>
      <c r="EEW79" s="219"/>
      <c r="EEX79" s="219"/>
      <c r="EEY79" s="219"/>
      <c r="EEZ79" s="219"/>
      <c r="EFA79" s="219"/>
      <c r="EFB79" s="219"/>
      <c r="EFC79" s="219"/>
      <c r="EFD79" s="219"/>
      <c r="EFE79" s="219"/>
      <c r="EFF79" s="219"/>
      <c r="EFG79" s="219"/>
      <c r="EFH79" s="219"/>
      <c r="EFI79" s="219"/>
      <c r="EFJ79" s="219"/>
      <c r="EFK79" s="219"/>
      <c r="EFL79" s="219"/>
      <c r="EFM79" s="219"/>
      <c r="EFN79" s="219"/>
      <c r="EFO79" s="219"/>
      <c r="EFP79" s="219"/>
      <c r="EFQ79" s="219"/>
      <c r="EFR79" s="219"/>
      <c r="EFS79" s="219"/>
      <c r="EFT79" s="219"/>
      <c r="EFU79" s="219"/>
      <c r="EFV79" s="219"/>
      <c r="EFW79" s="219"/>
      <c r="EFX79" s="219"/>
      <c r="EFY79" s="219"/>
      <c r="EFZ79" s="219"/>
      <c r="EGA79" s="219"/>
      <c r="EGB79" s="219"/>
      <c r="EGC79" s="219"/>
      <c r="EGD79" s="219"/>
      <c r="EGE79" s="219"/>
      <c r="EGF79" s="219"/>
      <c r="EGG79" s="219"/>
      <c r="EGH79" s="219"/>
      <c r="EGI79" s="219"/>
      <c r="EGJ79" s="219"/>
      <c r="EGK79" s="219"/>
      <c r="EGL79" s="219"/>
      <c r="EGM79" s="219"/>
      <c r="EGN79" s="219"/>
      <c r="EGO79" s="219"/>
      <c r="EGP79" s="219"/>
      <c r="EGQ79" s="219"/>
      <c r="EGR79" s="219"/>
      <c r="EGS79" s="219"/>
      <c r="EGT79" s="219"/>
      <c r="EGU79" s="219"/>
      <c r="EGV79" s="219"/>
      <c r="EGW79" s="219"/>
      <c r="EGX79" s="219"/>
      <c r="EGY79" s="219"/>
      <c r="EGZ79" s="219"/>
      <c r="EHA79" s="219"/>
      <c r="EHB79" s="219"/>
      <c r="EHC79" s="219"/>
      <c r="EHD79" s="219"/>
      <c r="EHE79" s="219"/>
      <c r="EHF79" s="219"/>
      <c r="EHG79" s="219"/>
      <c r="EHH79" s="219"/>
      <c r="EHI79" s="219"/>
      <c r="EHJ79" s="219"/>
      <c r="EHK79" s="219"/>
      <c r="EHL79" s="219"/>
      <c r="EHM79" s="219"/>
      <c r="EHN79" s="219"/>
      <c r="EHO79" s="219"/>
      <c r="EHP79" s="219"/>
      <c r="EHQ79" s="219"/>
      <c r="EHR79" s="219"/>
      <c r="EHS79" s="219"/>
      <c r="EHT79" s="219"/>
      <c r="EHU79" s="219"/>
      <c r="EHV79" s="219"/>
      <c r="EHW79" s="219"/>
      <c r="EHX79" s="219"/>
      <c r="EHY79" s="219"/>
      <c r="EHZ79" s="219"/>
      <c r="EIA79" s="219"/>
      <c r="EIB79" s="219"/>
      <c r="EIC79" s="219"/>
      <c r="EID79" s="219"/>
      <c r="EIE79" s="219"/>
      <c r="EIF79" s="219"/>
      <c r="EIG79" s="219"/>
      <c r="EIH79" s="219"/>
      <c r="EII79" s="219"/>
      <c r="EIJ79" s="219"/>
      <c r="EIK79" s="219"/>
      <c r="EIL79" s="219"/>
      <c r="EIM79" s="219"/>
      <c r="EIN79" s="219"/>
      <c r="EIO79" s="219"/>
      <c r="EIP79" s="219"/>
      <c r="EIQ79" s="219"/>
      <c r="EIR79" s="219"/>
      <c r="EIS79" s="219"/>
      <c r="EIT79" s="219"/>
      <c r="EIU79" s="219"/>
      <c r="EIV79" s="219"/>
      <c r="EIW79" s="219"/>
      <c r="EIX79" s="219"/>
      <c r="EIY79" s="219"/>
      <c r="EIZ79" s="219"/>
      <c r="EJA79" s="219"/>
      <c r="EJB79" s="219"/>
      <c r="EJC79" s="219"/>
      <c r="EJD79" s="219"/>
      <c r="EJE79" s="219"/>
      <c r="EJF79" s="219"/>
      <c r="EJG79" s="219"/>
      <c r="EJH79" s="219"/>
      <c r="EJI79" s="219"/>
      <c r="EJJ79" s="219"/>
      <c r="EJK79" s="219"/>
      <c r="EJL79" s="219"/>
      <c r="EJM79" s="219"/>
      <c r="EJN79" s="219"/>
      <c r="EJO79" s="219"/>
      <c r="EJP79" s="219"/>
      <c r="EJQ79" s="219"/>
      <c r="EJR79" s="219"/>
      <c r="EJS79" s="219"/>
      <c r="EJT79" s="219"/>
      <c r="EJU79" s="219"/>
      <c r="EJV79" s="219"/>
      <c r="EJW79" s="219"/>
      <c r="EJX79" s="219"/>
      <c r="EJY79" s="219"/>
      <c r="EJZ79" s="219"/>
      <c r="EKA79" s="219"/>
      <c r="EKB79" s="219"/>
      <c r="EKC79" s="219"/>
      <c r="EKD79" s="219"/>
      <c r="EKE79" s="219"/>
      <c r="EKF79" s="219"/>
      <c r="EKG79" s="219"/>
      <c r="EKH79" s="219"/>
      <c r="EKI79" s="219"/>
      <c r="EKJ79" s="219"/>
      <c r="EKK79" s="219"/>
      <c r="EKL79" s="219"/>
      <c r="EKM79" s="219"/>
      <c r="EKN79" s="219"/>
      <c r="EKO79" s="219"/>
      <c r="EKP79" s="219"/>
      <c r="EKQ79" s="219"/>
      <c r="EKR79" s="219"/>
      <c r="EKS79" s="219"/>
      <c r="EKT79" s="219"/>
      <c r="EKU79" s="219"/>
      <c r="EKV79" s="219"/>
      <c r="EKW79" s="219"/>
      <c r="EKX79" s="219"/>
      <c r="EKY79" s="219"/>
      <c r="EKZ79" s="219"/>
      <c r="ELA79" s="219"/>
      <c r="ELB79" s="219"/>
      <c r="ELC79" s="219"/>
      <c r="ELD79" s="219"/>
      <c r="ELE79" s="219"/>
      <c r="ELF79" s="219"/>
      <c r="ELG79" s="219"/>
      <c r="ELH79" s="219"/>
      <c r="ELI79" s="219"/>
      <c r="ELJ79" s="219"/>
      <c r="ELK79" s="219"/>
      <c r="ELL79" s="219"/>
      <c r="ELM79" s="219"/>
      <c r="ELN79" s="219"/>
      <c r="ELO79" s="219"/>
      <c r="ELP79" s="219"/>
      <c r="ELQ79" s="219"/>
      <c r="ELR79" s="219"/>
      <c r="ELS79" s="219"/>
      <c r="ELT79" s="219"/>
      <c r="ELU79" s="219"/>
      <c r="ELV79" s="219"/>
      <c r="ELW79" s="219"/>
      <c r="ELX79" s="219"/>
      <c r="ELY79" s="219"/>
      <c r="ELZ79" s="219"/>
      <c r="EMA79" s="219"/>
      <c r="EMB79" s="219"/>
      <c r="EMC79" s="219"/>
      <c r="EMD79" s="219"/>
      <c r="EME79" s="219"/>
      <c r="EMF79" s="219"/>
      <c r="EMG79" s="219"/>
      <c r="EMH79" s="219"/>
      <c r="EMI79" s="219"/>
      <c r="EMJ79" s="219"/>
      <c r="EMK79" s="219"/>
      <c r="EML79" s="219"/>
      <c r="EMM79" s="219"/>
      <c r="EMN79" s="219"/>
      <c r="EMO79" s="219"/>
      <c r="EMP79" s="219"/>
      <c r="EMQ79" s="219"/>
      <c r="EMR79" s="219"/>
      <c r="EMS79" s="219"/>
      <c r="EMT79" s="219"/>
      <c r="EMU79" s="219"/>
      <c r="EMV79" s="219"/>
      <c r="EMW79" s="219"/>
      <c r="EMX79" s="219"/>
      <c r="EMY79" s="219"/>
      <c r="EMZ79" s="219"/>
      <c r="ENA79" s="219"/>
      <c r="ENB79" s="219"/>
      <c r="ENC79" s="219"/>
      <c r="END79" s="219"/>
      <c r="ENE79" s="219"/>
      <c r="ENF79" s="219"/>
      <c r="ENG79" s="219"/>
      <c r="ENH79" s="219"/>
      <c r="ENI79" s="219"/>
      <c r="ENJ79" s="219"/>
      <c r="ENK79" s="219"/>
      <c r="ENL79" s="219"/>
      <c r="ENM79" s="219"/>
      <c r="ENN79" s="219"/>
      <c r="ENO79" s="219"/>
      <c r="ENP79" s="219"/>
      <c r="ENQ79" s="219"/>
      <c r="ENR79" s="219"/>
      <c r="ENS79" s="219"/>
      <c r="ENT79" s="219"/>
      <c r="ENU79" s="219"/>
      <c r="ENV79" s="219"/>
      <c r="ENW79" s="219"/>
      <c r="ENX79" s="219"/>
      <c r="ENY79" s="219"/>
      <c r="ENZ79" s="219"/>
      <c r="EOA79" s="219"/>
      <c r="EOB79" s="219"/>
      <c r="EOC79" s="219"/>
      <c r="EOD79" s="219"/>
      <c r="EOE79" s="219"/>
      <c r="EOF79" s="219"/>
      <c r="EOG79" s="219"/>
      <c r="EOH79" s="219"/>
      <c r="EOI79" s="219"/>
      <c r="EOJ79" s="219"/>
      <c r="EOK79" s="219"/>
      <c r="EOL79" s="219"/>
      <c r="EOM79" s="219"/>
      <c r="EON79" s="219"/>
      <c r="EOO79" s="219"/>
      <c r="EOP79" s="219"/>
      <c r="EOQ79" s="219"/>
      <c r="EOR79" s="219"/>
      <c r="EOS79" s="219"/>
      <c r="EOT79" s="219"/>
      <c r="EOU79" s="219"/>
      <c r="EOV79" s="219"/>
      <c r="EOW79" s="219"/>
      <c r="EOX79" s="219"/>
      <c r="EOY79" s="219"/>
      <c r="EOZ79" s="219"/>
      <c r="EPA79" s="219"/>
      <c r="EPB79" s="219"/>
      <c r="EPC79" s="219"/>
      <c r="EPD79" s="219"/>
      <c r="EPE79" s="219"/>
      <c r="EPF79" s="219"/>
      <c r="EPG79" s="219"/>
      <c r="EPH79" s="219"/>
      <c r="EPI79" s="219"/>
      <c r="EPJ79" s="219"/>
      <c r="EPK79" s="219"/>
      <c r="EPL79" s="219"/>
      <c r="EPM79" s="219"/>
      <c r="EPN79" s="219"/>
      <c r="EPO79" s="219"/>
      <c r="EPP79" s="219"/>
      <c r="EPQ79" s="219"/>
      <c r="EPR79" s="219"/>
      <c r="EPS79" s="219"/>
      <c r="EPT79" s="219"/>
      <c r="EPU79" s="219"/>
      <c r="EPV79" s="219"/>
      <c r="EPW79" s="219"/>
      <c r="EPX79" s="219"/>
      <c r="EPY79" s="219"/>
      <c r="EPZ79" s="219"/>
      <c r="EQA79" s="219"/>
      <c r="EQB79" s="219"/>
      <c r="EQC79" s="219"/>
      <c r="EQD79" s="219"/>
      <c r="EQE79" s="219"/>
      <c r="EQF79" s="219"/>
      <c r="EQG79" s="219"/>
      <c r="EQH79" s="219"/>
      <c r="EQI79" s="219"/>
      <c r="EQJ79" s="219"/>
      <c r="EQK79" s="219"/>
      <c r="EQL79" s="219"/>
      <c r="EQM79" s="219"/>
      <c r="EQN79" s="219"/>
      <c r="EQO79" s="219"/>
      <c r="EQP79" s="219"/>
      <c r="EQQ79" s="219"/>
      <c r="EQR79" s="219"/>
      <c r="EQS79" s="219"/>
      <c r="EQT79" s="219"/>
      <c r="EQU79" s="219"/>
      <c r="EQV79" s="219"/>
      <c r="EQW79" s="219"/>
      <c r="EQX79" s="219"/>
      <c r="EQY79" s="219"/>
      <c r="EQZ79" s="219"/>
      <c r="ERA79" s="219"/>
      <c r="ERB79" s="219"/>
      <c r="ERC79" s="219"/>
      <c r="ERD79" s="219"/>
      <c r="ERE79" s="219"/>
      <c r="ERF79" s="219"/>
      <c r="ERG79" s="219"/>
      <c r="ERH79" s="219"/>
      <c r="ERI79" s="219"/>
      <c r="ERJ79" s="219"/>
      <c r="ERK79" s="219"/>
      <c r="ERL79" s="219"/>
      <c r="ERM79" s="219"/>
      <c r="ERN79" s="219"/>
      <c r="ERO79" s="219"/>
      <c r="ERP79" s="219"/>
      <c r="ERQ79" s="219"/>
      <c r="ERR79" s="219"/>
      <c r="ERS79" s="219"/>
      <c r="ERT79" s="219"/>
      <c r="ERU79" s="219"/>
      <c r="ERV79" s="219"/>
      <c r="ERW79" s="219"/>
      <c r="ERX79" s="219"/>
      <c r="ERY79" s="219"/>
      <c r="ERZ79" s="219"/>
      <c r="ESA79" s="219"/>
      <c r="ESB79" s="219"/>
      <c r="ESC79" s="219"/>
      <c r="ESD79" s="219"/>
      <c r="ESE79" s="219"/>
      <c r="ESF79" s="219"/>
      <c r="ESG79" s="219"/>
      <c r="ESH79" s="219"/>
      <c r="ESI79" s="219"/>
      <c r="ESJ79" s="219"/>
      <c r="ESK79" s="219"/>
      <c r="ESL79" s="219"/>
      <c r="ESM79" s="219"/>
      <c r="ESN79" s="219"/>
      <c r="ESO79" s="219"/>
      <c r="ESP79" s="219"/>
      <c r="ESQ79" s="219"/>
      <c r="ESR79" s="219"/>
      <c r="ESS79" s="219"/>
      <c r="EST79" s="219"/>
      <c r="ESU79" s="219"/>
      <c r="ESV79" s="219"/>
      <c r="ESW79" s="219"/>
      <c r="ESX79" s="219"/>
      <c r="ESY79" s="219"/>
      <c r="ESZ79" s="219"/>
      <c r="ETA79" s="219"/>
      <c r="ETB79" s="219"/>
      <c r="ETC79" s="219"/>
      <c r="ETD79" s="219"/>
      <c r="ETE79" s="219"/>
      <c r="ETF79" s="219"/>
      <c r="ETG79" s="219"/>
      <c r="ETH79" s="219"/>
      <c r="ETI79" s="219"/>
      <c r="ETJ79" s="219"/>
      <c r="ETK79" s="219"/>
      <c r="ETL79" s="219"/>
      <c r="ETM79" s="219"/>
      <c r="ETN79" s="219"/>
      <c r="ETO79" s="219"/>
      <c r="ETP79" s="219"/>
      <c r="ETQ79" s="219"/>
      <c r="ETR79" s="219"/>
      <c r="ETS79" s="219"/>
      <c r="ETT79" s="219"/>
      <c r="ETU79" s="219"/>
      <c r="ETV79" s="219"/>
      <c r="ETW79" s="219"/>
      <c r="ETX79" s="219"/>
      <c r="ETY79" s="219"/>
      <c r="ETZ79" s="219"/>
      <c r="EUA79" s="219"/>
      <c r="EUB79" s="219"/>
      <c r="EUC79" s="219"/>
      <c r="EUD79" s="219"/>
      <c r="EUE79" s="219"/>
      <c r="EUF79" s="219"/>
      <c r="EUG79" s="219"/>
      <c r="EUH79" s="219"/>
      <c r="EUI79" s="219"/>
      <c r="EUJ79" s="219"/>
      <c r="EUK79" s="219"/>
      <c r="EUL79" s="219"/>
      <c r="EUM79" s="219"/>
      <c r="EUN79" s="219"/>
      <c r="EUO79" s="219"/>
      <c r="EUP79" s="219"/>
      <c r="EUQ79" s="219"/>
      <c r="EUR79" s="219"/>
      <c r="EUS79" s="219"/>
      <c r="EUT79" s="219"/>
      <c r="EUU79" s="219"/>
      <c r="EUV79" s="219"/>
      <c r="EUW79" s="219"/>
      <c r="EUX79" s="219"/>
      <c r="EUY79" s="219"/>
      <c r="EUZ79" s="219"/>
      <c r="EVA79" s="219"/>
      <c r="EVB79" s="219"/>
      <c r="EVC79" s="219"/>
      <c r="EVD79" s="219"/>
      <c r="EVE79" s="219"/>
      <c r="EVF79" s="219"/>
      <c r="EVG79" s="219"/>
      <c r="EVH79" s="219"/>
      <c r="EVI79" s="219"/>
      <c r="EVJ79" s="219"/>
      <c r="EVK79" s="219"/>
      <c r="EVL79" s="219"/>
      <c r="EVM79" s="219"/>
      <c r="EVN79" s="219"/>
      <c r="EVO79" s="219"/>
      <c r="EVP79" s="219"/>
      <c r="EVQ79" s="219"/>
      <c r="EVR79" s="219"/>
      <c r="EVS79" s="219"/>
      <c r="EVT79" s="219"/>
      <c r="EVU79" s="219"/>
      <c r="EVV79" s="219"/>
      <c r="EVW79" s="219"/>
      <c r="EVX79" s="219"/>
      <c r="EVY79" s="219"/>
      <c r="EVZ79" s="219"/>
      <c r="EWA79" s="219"/>
      <c r="EWB79" s="219"/>
      <c r="EWC79" s="219"/>
      <c r="EWD79" s="219"/>
      <c r="EWE79" s="219"/>
      <c r="EWF79" s="219"/>
      <c r="EWG79" s="219"/>
      <c r="EWH79" s="219"/>
      <c r="EWI79" s="219"/>
      <c r="EWJ79" s="219"/>
      <c r="EWK79" s="219"/>
      <c r="EWL79" s="219"/>
      <c r="EWM79" s="219"/>
      <c r="EWN79" s="219"/>
      <c r="EWO79" s="219"/>
      <c r="EWP79" s="219"/>
      <c r="EWQ79" s="219"/>
      <c r="EWR79" s="219"/>
      <c r="EWS79" s="219"/>
      <c r="EWT79" s="219"/>
      <c r="EWU79" s="219"/>
      <c r="EWV79" s="219"/>
      <c r="EWW79" s="219"/>
      <c r="EWX79" s="219"/>
      <c r="EWY79" s="219"/>
      <c r="EWZ79" s="219"/>
      <c r="EXA79" s="219"/>
      <c r="EXB79" s="219"/>
      <c r="EXC79" s="219"/>
      <c r="EXD79" s="219"/>
      <c r="EXE79" s="219"/>
      <c r="EXF79" s="219"/>
      <c r="EXG79" s="219"/>
      <c r="EXH79" s="219"/>
      <c r="EXI79" s="219"/>
      <c r="EXJ79" s="219"/>
      <c r="EXK79" s="219"/>
      <c r="EXL79" s="219"/>
      <c r="EXM79" s="219"/>
      <c r="EXN79" s="219"/>
      <c r="EXO79" s="219"/>
      <c r="EXP79" s="219"/>
      <c r="EXQ79" s="219"/>
      <c r="EXR79" s="219"/>
      <c r="EXS79" s="219"/>
      <c r="EXT79" s="219"/>
      <c r="EXU79" s="219"/>
      <c r="EXV79" s="219"/>
      <c r="EXW79" s="219"/>
      <c r="EXX79" s="219"/>
      <c r="EXY79" s="219"/>
      <c r="EXZ79" s="219"/>
      <c r="EYA79" s="219"/>
      <c r="EYB79" s="219"/>
      <c r="EYC79" s="219"/>
      <c r="EYD79" s="219"/>
      <c r="EYE79" s="219"/>
      <c r="EYF79" s="219"/>
      <c r="EYG79" s="219"/>
      <c r="EYH79" s="219"/>
      <c r="EYI79" s="219"/>
      <c r="EYJ79" s="219"/>
      <c r="EYK79" s="219"/>
      <c r="EYL79" s="219"/>
      <c r="EYM79" s="219"/>
      <c r="EYN79" s="219"/>
      <c r="EYO79" s="219"/>
      <c r="EYP79" s="219"/>
      <c r="EYQ79" s="219"/>
      <c r="EYR79" s="219"/>
      <c r="EYS79" s="219"/>
      <c r="EYT79" s="219"/>
      <c r="EYU79" s="219"/>
      <c r="EYV79" s="219"/>
      <c r="EYW79" s="219"/>
      <c r="EYX79" s="219"/>
      <c r="EYY79" s="219"/>
      <c r="EYZ79" s="219"/>
      <c r="EZA79" s="219"/>
      <c r="EZB79" s="219"/>
      <c r="EZC79" s="219"/>
      <c r="EZD79" s="219"/>
      <c r="EZE79" s="219"/>
      <c r="EZF79" s="219"/>
      <c r="EZG79" s="219"/>
      <c r="EZH79" s="219"/>
      <c r="EZI79" s="219"/>
      <c r="EZJ79" s="219"/>
      <c r="EZK79" s="219"/>
      <c r="EZL79" s="219"/>
      <c r="EZM79" s="219"/>
      <c r="EZN79" s="219"/>
      <c r="EZO79" s="219"/>
      <c r="EZP79" s="219"/>
      <c r="EZQ79" s="219"/>
      <c r="EZR79" s="219"/>
      <c r="EZS79" s="219"/>
      <c r="EZT79" s="219"/>
      <c r="EZU79" s="219"/>
      <c r="EZV79" s="219"/>
      <c r="EZW79" s="219"/>
      <c r="EZX79" s="219"/>
      <c r="EZY79" s="219"/>
      <c r="EZZ79" s="219"/>
      <c r="FAA79" s="219"/>
      <c r="FAB79" s="219"/>
      <c r="FAC79" s="219"/>
      <c r="FAD79" s="219"/>
      <c r="FAE79" s="219"/>
      <c r="FAF79" s="219"/>
      <c r="FAG79" s="219"/>
      <c r="FAH79" s="219"/>
      <c r="FAI79" s="219"/>
      <c r="FAJ79" s="219"/>
      <c r="FAK79" s="219"/>
      <c r="FAL79" s="219"/>
      <c r="FAM79" s="219"/>
      <c r="FAN79" s="219"/>
      <c r="FAO79" s="219"/>
      <c r="FAP79" s="219"/>
      <c r="FAQ79" s="219"/>
      <c r="FAR79" s="219"/>
      <c r="FAS79" s="219"/>
      <c r="FAT79" s="219"/>
      <c r="FAU79" s="219"/>
      <c r="FAV79" s="219"/>
      <c r="FAW79" s="219"/>
      <c r="FAX79" s="219"/>
      <c r="FAY79" s="219"/>
      <c r="FAZ79" s="219"/>
      <c r="FBA79" s="219"/>
      <c r="FBB79" s="219"/>
      <c r="FBC79" s="219"/>
      <c r="FBD79" s="219"/>
      <c r="FBE79" s="219"/>
      <c r="FBF79" s="219"/>
      <c r="FBG79" s="219"/>
      <c r="FBH79" s="219"/>
      <c r="FBI79" s="219"/>
      <c r="FBJ79" s="219"/>
      <c r="FBK79" s="219"/>
      <c r="FBL79" s="219"/>
      <c r="FBM79" s="219"/>
      <c r="FBN79" s="219"/>
      <c r="FBO79" s="219"/>
      <c r="FBP79" s="219"/>
      <c r="FBQ79" s="219"/>
      <c r="FBR79" s="219"/>
      <c r="FBS79" s="219"/>
      <c r="FBT79" s="219"/>
      <c r="FBU79" s="219"/>
      <c r="FBV79" s="219"/>
      <c r="FBW79" s="219"/>
      <c r="FBX79" s="219"/>
      <c r="FBY79" s="219"/>
      <c r="FBZ79" s="219"/>
      <c r="FCA79" s="219"/>
      <c r="FCB79" s="219"/>
      <c r="FCC79" s="219"/>
      <c r="FCD79" s="219"/>
      <c r="FCE79" s="219"/>
      <c r="FCF79" s="219"/>
      <c r="FCG79" s="219"/>
      <c r="FCH79" s="219"/>
      <c r="FCI79" s="219"/>
      <c r="FCJ79" s="219"/>
      <c r="FCK79" s="219"/>
      <c r="FCL79" s="219"/>
      <c r="FCM79" s="219"/>
      <c r="FCN79" s="219"/>
      <c r="FCO79" s="219"/>
      <c r="FCP79" s="219"/>
      <c r="FCQ79" s="219"/>
      <c r="FCR79" s="219"/>
      <c r="FCS79" s="219"/>
      <c r="FCT79" s="219"/>
      <c r="FCU79" s="219"/>
      <c r="FCV79" s="219"/>
      <c r="FCW79" s="219"/>
      <c r="FCX79" s="219"/>
      <c r="FCY79" s="219"/>
      <c r="FCZ79" s="219"/>
      <c r="FDA79" s="219"/>
      <c r="FDB79" s="219"/>
      <c r="FDC79" s="219"/>
      <c r="FDD79" s="219"/>
      <c r="FDE79" s="219"/>
      <c r="FDF79" s="219"/>
      <c r="FDG79" s="219"/>
      <c r="FDH79" s="219"/>
      <c r="FDI79" s="219"/>
      <c r="FDJ79" s="219"/>
      <c r="FDK79" s="219"/>
      <c r="FDL79" s="219"/>
      <c r="FDM79" s="219"/>
      <c r="FDN79" s="219"/>
      <c r="FDO79" s="219"/>
      <c r="FDP79" s="219"/>
      <c r="FDQ79" s="219"/>
      <c r="FDR79" s="219"/>
      <c r="FDS79" s="219"/>
      <c r="FDT79" s="219"/>
      <c r="FDU79" s="219"/>
      <c r="FDV79" s="219"/>
      <c r="FDW79" s="219"/>
      <c r="FDX79" s="219"/>
      <c r="FDY79" s="219"/>
      <c r="FDZ79" s="219"/>
      <c r="FEA79" s="219"/>
      <c r="FEB79" s="219"/>
      <c r="FEC79" s="219"/>
      <c r="FED79" s="219"/>
      <c r="FEE79" s="219"/>
      <c r="FEF79" s="219"/>
      <c r="FEG79" s="219"/>
      <c r="FEH79" s="219"/>
      <c r="FEI79" s="219"/>
      <c r="FEJ79" s="219"/>
      <c r="FEK79" s="219"/>
      <c r="FEL79" s="219"/>
      <c r="FEM79" s="219"/>
      <c r="FEN79" s="219"/>
      <c r="FEO79" s="219"/>
      <c r="FEP79" s="219"/>
      <c r="FEQ79" s="219"/>
      <c r="FER79" s="219"/>
      <c r="FES79" s="219"/>
      <c r="FET79" s="219"/>
      <c r="FEU79" s="219"/>
      <c r="FEV79" s="219"/>
      <c r="FEW79" s="219"/>
      <c r="FEX79" s="219"/>
      <c r="FEY79" s="219"/>
      <c r="FEZ79" s="219"/>
      <c r="FFA79" s="219"/>
      <c r="FFB79" s="219"/>
      <c r="FFC79" s="219"/>
      <c r="FFD79" s="219"/>
      <c r="FFE79" s="219"/>
      <c r="FFF79" s="219"/>
      <c r="FFG79" s="219"/>
      <c r="FFH79" s="219"/>
      <c r="FFI79" s="219"/>
      <c r="FFJ79" s="219"/>
      <c r="FFK79" s="219"/>
      <c r="FFL79" s="219"/>
      <c r="FFM79" s="219"/>
      <c r="FFN79" s="219"/>
      <c r="FFO79" s="219"/>
      <c r="FFP79" s="219"/>
      <c r="FFQ79" s="219"/>
      <c r="FFR79" s="219"/>
      <c r="FFS79" s="219"/>
      <c r="FFT79" s="219"/>
      <c r="FFU79" s="219"/>
      <c r="FFV79" s="219"/>
      <c r="FFW79" s="219"/>
      <c r="FFX79" s="219"/>
      <c r="FFY79" s="219"/>
      <c r="FFZ79" s="219"/>
      <c r="FGA79" s="219"/>
      <c r="FGB79" s="219"/>
      <c r="FGC79" s="219"/>
      <c r="FGD79" s="219"/>
      <c r="FGE79" s="219"/>
      <c r="FGF79" s="219"/>
      <c r="FGG79" s="219"/>
      <c r="FGH79" s="219"/>
      <c r="FGI79" s="219"/>
      <c r="FGJ79" s="219"/>
      <c r="FGK79" s="219"/>
      <c r="FGL79" s="219"/>
      <c r="FGM79" s="219"/>
      <c r="FGN79" s="219"/>
      <c r="FGO79" s="219"/>
      <c r="FGP79" s="219"/>
      <c r="FGQ79" s="219"/>
      <c r="FGR79" s="219"/>
      <c r="FGS79" s="219"/>
      <c r="FGT79" s="219"/>
      <c r="FGU79" s="219"/>
      <c r="FGV79" s="219"/>
      <c r="FGW79" s="219"/>
      <c r="FGX79" s="219"/>
      <c r="FGY79" s="219"/>
      <c r="FGZ79" s="219"/>
      <c r="FHA79" s="219"/>
      <c r="FHB79" s="219"/>
      <c r="FHC79" s="219"/>
      <c r="FHD79" s="219"/>
      <c r="FHE79" s="219"/>
      <c r="FHF79" s="219"/>
      <c r="FHG79" s="219"/>
      <c r="FHH79" s="219"/>
      <c r="FHI79" s="219"/>
      <c r="FHJ79" s="219"/>
      <c r="FHK79" s="219"/>
      <c r="FHL79" s="219"/>
      <c r="FHM79" s="219"/>
      <c r="FHN79" s="219"/>
      <c r="FHO79" s="219"/>
      <c r="FHP79" s="219"/>
      <c r="FHQ79" s="219"/>
      <c r="FHR79" s="219"/>
      <c r="FHS79" s="219"/>
      <c r="FHT79" s="219"/>
      <c r="FHU79" s="219"/>
      <c r="FHV79" s="219"/>
      <c r="FHW79" s="219"/>
      <c r="FHX79" s="219"/>
      <c r="FHY79" s="219"/>
      <c r="FHZ79" s="219"/>
      <c r="FIA79" s="219"/>
      <c r="FIB79" s="219"/>
      <c r="FIC79" s="219"/>
      <c r="FID79" s="219"/>
      <c r="FIE79" s="219"/>
      <c r="FIF79" s="219"/>
      <c r="FIG79" s="219"/>
      <c r="FIH79" s="219"/>
      <c r="FII79" s="219"/>
      <c r="FIJ79" s="219"/>
      <c r="FIK79" s="219"/>
      <c r="FIL79" s="219"/>
      <c r="FIM79" s="219"/>
      <c r="FIN79" s="219"/>
      <c r="FIO79" s="219"/>
      <c r="FIP79" s="219"/>
      <c r="FIQ79" s="219"/>
      <c r="FIR79" s="219"/>
      <c r="FIS79" s="219"/>
      <c r="FIT79" s="219"/>
      <c r="FIU79" s="219"/>
      <c r="FIV79" s="219"/>
      <c r="FIW79" s="219"/>
      <c r="FIX79" s="219"/>
      <c r="FIY79" s="219"/>
      <c r="FIZ79" s="219"/>
      <c r="FJA79" s="219"/>
      <c r="FJB79" s="219"/>
      <c r="FJC79" s="219"/>
      <c r="FJD79" s="219"/>
      <c r="FJE79" s="219"/>
      <c r="FJF79" s="219"/>
      <c r="FJG79" s="219"/>
      <c r="FJH79" s="219"/>
      <c r="FJI79" s="219"/>
      <c r="FJJ79" s="219"/>
      <c r="FJK79" s="219"/>
      <c r="FJL79" s="219"/>
      <c r="FJM79" s="219"/>
      <c r="FJN79" s="219"/>
      <c r="FJO79" s="219"/>
      <c r="FJP79" s="219"/>
      <c r="FJQ79" s="219"/>
      <c r="FJR79" s="219"/>
      <c r="FJS79" s="219"/>
      <c r="FJT79" s="219"/>
      <c r="FJU79" s="219"/>
      <c r="FJV79" s="219"/>
      <c r="FJW79" s="219"/>
      <c r="FJX79" s="219"/>
      <c r="FJY79" s="219"/>
      <c r="FJZ79" s="219"/>
      <c r="FKA79" s="219"/>
      <c r="FKB79" s="219"/>
      <c r="FKC79" s="219"/>
      <c r="FKD79" s="219"/>
      <c r="FKE79" s="219"/>
      <c r="FKF79" s="219"/>
      <c r="FKG79" s="219"/>
      <c r="FKH79" s="219"/>
      <c r="FKI79" s="219"/>
      <c r="FKJ79" s="219"/>
      <c r="FKK79" s="219"/>
      <c r="FKL79" s="219"/>
      <c r="FKM79" s="219"/>
      <c r="FKN79" s="219"/>
      <c r="FKO79" s="219"/>
      <c r="FKP79" s="219"/>
      <c r="FKQ79" s="219"/>
      <c r="FKR79" s="219"/>
      <c r="FKS79" s="219"/>
      <c r="FKT79" s="219"/>
      <c r="FKU79" s="219"/>
      <c r="FKV79" s="219"/>
      <c r="FKW79" s="219"/>
      <c r="FKX79" s="219"/>
      <c r="FKY79" s="219"/>
      <c r="FKZ79" s="219"/>
      <c r="FLA79" s="219"/>
      <c r="FLB79" s="219"/>
      <c r="FLC79" s="219"/>
      <c r="FLD79" s="219"/>
      <c r="FLE79" s="219"/>
      <c r="FLF79" s="219"/>
      <c r="FLG79" s="219"/>
      <c r="FLH79" s="219"/>
      <c r="FLI79" s="219"/>
      <c r="FLJ79" s="219"/>
      <c r="FLK79" s="219"/>
      <c r="FLL79" s="219"/>
      <c r="FLM79" s="219"/>
      <c r="FLN79" s="219"/>
      <c r="FLO79" s="219"/>
      <c r="FLP79" s="219"/>
      <c r="FLQ79" s="219"/>
      <c r="FLR79" s="219"/>
      <c r="FLS79" s="219"/>
      <c r="FLT79" s="219"/>
      <c r="FLU79" s="219"/>
      <c r="FLV79" s="219"/>
      <c r="FLW79" s="219"/>
      <c r="FLX79" s="219"/>
      <c r="FLY79" s="219"/>
      <c r="FLZ79" s="219"/>
      <c r="FMA79" s="219"/>
      <c r="FMB79" s="219"/>
      <c r="FMC79" s="219"/>
      <c r="FMD79" s="219"/>
      <c r="FME79" s="219"/>
      <c r="FMF79" s="219"/>
      <c r="FMG79" s="219"/>
      <c r="FMH79" s="219"/>
      <c r="FMI79" s="219"/>
      <c r="FMJ79" s="219"/>
      <c r="FMK79" s="219"/>
      <c r="FML79" s="219"/>
      <c r="FMM79" s="219"/>
      <c r="FMN79" s="219"/>
      <c r="FMO79" s="219"/>
      <c r="FMP79" s="219"/>
      <c r="FMQ79" s="219"/>
      <c r="FMR79" s="219"/>
      <c r="FMS79" s="219"/>
      <c r="FMT79" s="219"/>
      <c r="FMU79" s="219"/>
      <c r="FMV79" s="219"/>
      <c r="FMW79" s="219"/>
      <c r="FMX79" s="219"/>
      <c r="FMY79" s="219"/>
      <c r="FMZ79" s="219"/>
      <c r="FNA79" s="219"/>
      <c r="FNB79" s="219"/>
      <c r="FNC79" s="219"/>
      <c r="FND79" s="219"/>
      <c r="FNE79" s="219"/>
      <c r="FNF79" s="219"/>
      <c r="FNG79" s="219"/>
      <c r="FNH79" s="219"/>
      <c r="FNI79" s="219"/>
      <c r="FNJ79" s="219"/>
      <c r="FNK79" s="219"/>
      <c r="FNL79" s="219"/>
      <c r="FNM79" s="219"/>
      <c r="FNN79" s="219"/>
      <c r="FNO79" s="219"/>
      <c r="FNP79" s="219"/>
      <c r="FNQ79" s="219"/>
      <c r="FNR79" s="219"/>
      <c r="FNS79" s="219"/>
      <c r="FNT79" s="219"/>
      <c r="FNU79" s="219"/>
      <c r="FNV79" s="219"/>
      <c r="FNW79" s="219"/>
      <c r="FNX79" s="219"/>
      <c r="FNY79" s="219"/>
      <c r="FNZ79" s="219"/>
      <c r="FOA79" s="219"/>
      <c r="FOB79" s="219"/>
      <c r="FOC79" s="219"/>
      <c r="FOD79" s="219"/>
      <c r="FOE79" s="219"/>
      <c r="FOF79" s="219"/>
      <c r="FOG79" s="219"/>
      <c r="FOH79" s="219"/>
      <c r="FOI79" s="219"/>
      <c r="FOJ79" s="219"/>
      <c r="FOK79" s="219"/>
      <c r="FOL79" s="219"/>
      <c r="FOM79" s="219"/>
      <c r="FON79" s="219"/>
      <c r="FOO79" s="219"/>
      <c r="FOP79" s="219"/>
      <c r="FOQ79" s="219"/>
      <c r="FOR79" s="219"/>
      <c r="FOS79" s="219"/>
      <c r="FOT79" s="219"/>
      <c r="FOU79" s="219"/>
      <c r="FOV79" s="219"/>
      <c r="FOW79" s="219"/>
      <c r="FOX79" s="219"/>
      <c r="FOY79" s="219"/>
      <c r="FOZ79" s="219"/>
      <c r="FPA79" s="219"/>
      <c r="FPB79" s="219"/>
      <c r="FPC79" s="219"/>
      <c r="FPD79" s="219"/>
      <c r="FPE79" s="219"/>
      <c r="FPF79" s="219"/>
      <c r="FPG79" s="219"/>
      <c r="FPH79" s="219"/>
      <c r="FPI79" s="219"/>
      <c r="FPJ79" s="219"/>
      <c r="FPK79" s="219"/>
      <c r="FPL79" s="219"/>
      <c r="FPM79" s="219"/>
      <c r="FPN79" s="219"/>
      <c r="FPO79" s="219"/>
      <c r="FPP79" s="219"/>
      <c r="FPQ79" s="219"/>
      <c r="FPR79" s="219"/>
      <c r="FPS79" s="219"/>
      <c r="FPT79" s="219"/>
      <c r="FPU79" s="219"/>
      <c r="FPV79" s="219"/>
      <c r="FPW79" s="219"/>
      <c r="FPX79" s="219"/>
      <c r="FPY79" s="219"/>
      <c r="FPZ79" s="219"/>
      <c r="FQA79" s="219"/>
      <c r="FQB79" s="219"/>
      <c r="FQC79" s="219"/>
      <c r="FQD79" s="219"/>
      <c r="FQE79" s="219"/>
      <c r="FQF79" s="219"/>
      <c r="FQG79" s="219"/>
      <c r="FQH79" s="219"/>
      <c r="FQI79" s="219"/>
      <c r="FQJ79" s="219"/>
      <c r="FQK79" s="219"/>
      <c r="FQL79" s="219"/>
      <c r="FQM79" s="219"/>
      <c r="FQN79" s="219"/>
      <c r="FQO79" s="219"/>
      <c r="FQP79" s="219"/>
      <c r="FQQ79" s="219"/>
      <c r="FQR79" s="219"/>
      <c r="FQS79" s="219"/>
      <c r="FQT79" s="219"/>
      <c r="FQU79" s="219"/>
      <c r="FQV79" s="219"/>
      <c r="FQW79" s="219"/>
      <c r="FQX79" s="219"/>
      <c r="FQY79" s="219"/>
      <c r="FQZ79" s="219"/>
      <c r="FRA79" s="219"/>
      <c r="FRB79" s="219"/>
      <c r="FRC79" s="219"/>
      <c r="FRD79" s="219"/>
      <c r="FRE79" s="219"/>
      <c r="FRF79" s="219"/>
      <c r="FRG79" s="219"/>
      <c r="FRH79" s="219"/>
      <c r="FRI79" s="219"/>
      <c r="FRJ79" s="219"/>
      <c r="FRK79" s="219"/>
      <c r="FRL79" s="219"/>
      <c r="FRM79" s="219"/>
      <c r="FRN79" s="219"/>
      <c r="FRO79" s="219"/>
      <c r="FRP79" s="219"/>
      <c r="FRQ79" s="219"/>
      <c r="FRR79" s="219"/>
      <c r="FRS79" s="219"/>
      <c r="FRT79" s="219"/>
      <c r="FRU79" s="219"/>
      <c r="FRV79" s="219"/>
      <c r="FRW79" s="219"/>
      <c r="FRX79" s="219"/>
      <c r="FRY79" s="219"/>
      <c r="FRZ79" s="219"/>
      <c r="FSA79" s="219"/>
      <c r="FSB79" s="219"/>
      <c r="FSC79" s="219"/>
      <c r="FSD79" s="219"/>
      <c r="FSE79" s="219"/>
      <c r="FSF79" s="219"/>
      <c r="FSG79" s="219"/>
      <c r="FSH79" s="219"/>
      <c r="FSI79" s="219"/>
      <c r="FSJ79" s="219"/>
      <c r="FSK79" s="219"/>
      <c r="FSL79" s="219"/>
      <c r="FSM79" s="219"/>
      <c r="FSN79" s="219"/>
      <c r="FSO79" s="219"/>
      <c r="FSP79" s="219"/>
      <c r="FSQ79" s="219"/>
      <c r="FSR79" s="219"/>
      <c r="FSS79" s="219"/>
      <c r="FST79" s="219"/>
      <c r="FSU79" s="219"/>
      <c r="FSV79" s="219"/>
      <c r="FSW79" s="219"/>
      <c r="FSX79" s="219"/>
      <c r="FSY79" s="219"/>
      <c r="FSZ79" s="219"/>
      <c r="FTA79" s="219"/>
      <c r="FTB79" s="219"/>
      <c r="FTC79" s="219"/>
      <c r="FTD79" s="219"/>
      <c r="FTE79" s="219"/>
      <c r="FTF79" s="219"/>
      <c r="FTG79" s="219"/>
      <c r="FTH79" s="219"/>
      <c r="FTI79" s="219"/>
      <c r="FTJ79" s="219"/>
      <c r="FTK79" s="219"/>
      <c r="FTL79" s="219"/>
      <c r="FTM79" s="219"/>
      <c r="FTN79" s="219"/>
      <c r="FTO79" s="219"/>
      <c r="FTP79" s="219"/>
      <c r="FTQ79" s="219"/>
      <c r="FTR79" s="219"/>
      <c r="FTS79" s="219"/>
      <c r="FTT79" s="219"/>
      <c r="FTU79" s="219"/>
      <c r="FTV79" s="219"/>
      <c r="FTW79" s="219"/>
      <c r="FTX79" s="219"/>
      <c r="FTY79" s="219"/>
      <c r="FTZ79" s="219"/>
      <c r="FUA79" s="219"/>
      <c r="FUB79" s="219"/>
      <c r="FUC79" s="219"/>
      <c r="FUD79" s="219"/>
      <c r="FUE79" s="219"/>
      <c r="FUF79" s="219"/>
      <c r="FUG79" s="219"/>
      <c r="FUH79" s="219"/>
      <c r="FUI79" s="219"/>
      <c r="FUJ79" s="219"/>
      <c r="FUK79" s="219"/>
      <c r="FUL79" s="219"/>
      <c r="FUM79" s="219"/>
      <c r="FUN79" s="219"/>
      <c r="FUO79" s="219"/>
      <c r="FUP79" s="219"/>
      <c r="FUQ79" s="219"/>
      <c r="FUR79" s="219"/>
      <c r="FUS79" s="219"/>
      <c r="FUT79" s="219"/>
      <c r="FUU79" s="219"/>
      <c r="FUV79" s="219"/>
      <c r="FUW79" s="219"/>
      <c r="FUX79" s="219"/>
      <c r="FUY79" s="219"/>
      <c r="FUZ79" s="219"/>
      <c r="FVA79" s="219"/>
      <c r="FVB79" s="219"/>
      <c r="FVC79" s="219"/>
      <c r="FVD79" s="219"/>
      <c r="FVE79" s="219"/>
      <c r="FVF79" s="219"/>
      <c r="FVG79" s="219"/>
      <c r="FVH79" s="219"/>
      <c r="FVI79" s="219"/>
      <c r="FVJ79" s="219"/>
      <c r="FVK79" s="219"/>
      <c r="FVL79" s="219"/>
      <c r="FVM79" s="219"/>
      <c r="FVN79" s="219"/>
      <c r="FVO79" s="219"/>
      <c r="FVP79" s="219"/>
      <c r="FVQ79" s="219"/>
      <c r="FVR79" s="219"/>
      <c r="FVS79" s="219"/>
      <c r="FVT79" s="219"/>
      <c r="FVU79" s="219"/>
      <c r="FVV79" s="219"/>
      <c r="FVW79" s="219"/>
      <c r="FVX79" s="219"/>
      <c r="FVY79" s="219"/>
      <c r="FVZ79" s="219"/>
      <c r="FWA79" s="219"/>
      <c r="FWB79" s="219"/>
      <c r="FWC79" s="219"/>
      <c r="FWD79" s="219"/>
      <c r="FWE79" s="219"/>
      <c r="FWF79" s="219"/>
      <c r="FWG79" s="219"/>
      <c r="FWH79" s="219"/>
      <c r="FWI79" s="219"/>
      <c r="FWJ79" s="219"/>
      <c r="FWK79" s="219"/>
      <c r="FWL79" s="219"/>
      <c r="FWM79" s="219"/>
      <c r="FWN79" s="219"/>
      <c r="FWO79" s="219"/>
      <c r="FWP79" s="219"/>
      <c r="FWQ79" s="219"/>
      <c r="FWR79" s="219"/>
      <c r="FWS79" s="219"/>
      <c r="FWT79" s="219"/>
      <c r="FWU79" s="219"/>
      <c r="FWV79" s="219"/>
      <c r="FWW79" s="219"/>
      <c r="FWX79" s="219"/>
      <c r="FWY79" s="219"/>
      <c r="FWZ79" s="219"/>
      <c r="FXA79" s="219"/>
      <c r="FXB79" s="219"/>
      <c r="FXC79" s="219"/>
      <c r="FXD79" s="219"/>
      <c r="FXE79" s="219"/>
      <c r="FXF79" s="219"/>
      <c r="FXG79" s="219"/>
      <c r="FXH79" s="219"/>
      <c r="FXI79" s="219"/>
      <c r="FXJ79" s="219"/>
      <c r="FXK79" s="219"/>
      <c r="FXL79" s="219"/>
      <c r="FXM79" s="219"/>
      <c r="FXN79" s="219"/>
      <c r="FXO79" s="219"/>
      <c r="FXP79" s="219"/>
      <c r="FXQ79" s="219"/>
      <c r="FXR79" s="219"/>
      <c r="FXS79" s="219"/>
      <c r="FXT79" s="219"/>
      <c r="FXU79" s="219"/>
      <c r="FXV79" s="219"/>
      <c r="FXW79" s="219"/>
      <c r="FXX79" s="219"/>
      <c r="FXY79" s="219"/>
      <c r="FXZ79" s="219"/>
      <c r="FYA79" s="219"/>
      <c r="FYB79" s="219"/>
      <c r="FYC79" s="219"/>
      <c r="FYD79" s="219"/>
      <c r="FYE79" s="219"/>
      <c r="FYF79" s="219"/>
      <c r="FYG79" s="219"/>
      <c r="FYH79" s="219"/>
      <c r="FYI79" s="219"/>
      <c r="FYJ79" s="219"/>
      <c r="FYK79" s="219"/>
      <c r="FYL79" s="219"/>
      <c r="FYM79" s="219"/>
      <c r="FYN79" s="219"/>
      <c r="FYO79" s="219"/>
      <c r="FYP79" s="219"/>
      <c r="FYQ79" s="219"/>
      <c r="FYR79" s="219"/>
      <c r="FYS79" s="219"/>
      <c r="FYT79" s="219"/>
      <c r="FYU79" s="219"/>
      <c r="FYV79" s="219"/>
      <c r="FYW79" s="219"/>
      <c r="FYX79" s="219"/>
      <c r="FYY79" s="219"/>
      <c r="FYZ79" s="219"/>
      <c r="FZA79" s="219"/>
      <c r="FZB79" s="219"/>
      <c r="FZC79" s="219"/>
      <c r="FZD79" s="219"/>
      <c r="FZE79" s="219"/>
      <c r="FZF79" s="219"/>
      <c r="FZG79" s="219"/>
      <c r="FZH79" s="219"/>
      <c r="FZI79" s="219"/>
      <c r="FZJ79" s="219"/>
      <c r="FZK79" s="219"/>
      <c r="FZL79" s="219"/>
      <c r="FZM79" s="219"/>
      <c r="FZN79" s="219"/>
      <c r="FZO79" s="219"/>
      <c r="FZP79" s="219"/>
      <c r="FZQ79" s="219"/>
      <c r="FZR79" s="219"/>
      <c r="FZS79" s="219"/>
      <c r="FZT79" s="219"/>
      <c r="FZU79" s="219"/>
      <c r="FZV79" s="219"/>
      <c r="FZW79" s="219"/>
      <c r="FZX79" s="219"/>
      <c r="FZY79" s="219"/>
      <c r="FZZ79" s="219"/>
      <c r="GAA79" s="219"/>
      <c r="GAB79" s="219"/>
      <c r="GAC79" s="219"/>
      <c r="GAD79" s="219"/>
      <c r="GAE79" s="219"/>
      <c r="GAF79" s="219"/>
      <c r="GAG79" s="219"/>
      <c r="GAH79" s="219"/>
      <c r="GAI79" s="219"/>
      <c r="GAJ79" s="219"/>
      <c r="GAK79" s="219"/>
      <c r="GAL79" s="219"/>
      <c r="GAM79" s="219"/>
      <c r="GAN79" s="219"/>
      <c r="GAO79" s="219"/>
      <c r="GAP79" s="219"/>
      <c r="GAQ79" s="219"/>
      <c r="GAR79" s="219"/>
      <c r="GAS79" s="219"/>
      <c r="GAT79" s="219"/>
      <c r="GAU79" s="219"/>
      <c r="GAV79" s="219"/>
      <c r="GAW79" s="219"/>
      <c r="GAX79" s="219"/>
      <c r="GAY79" s="219"/>
      <c r="GAZ79" s="219"/>
      <c r="GBA79" s="219"/>
      <c r="GBB79" s="219"/>
      <c r="GBC79" s="219"/>
      <c r="GBD79" s="219"/>
      <c r="GBE79" s="219"/>
      <c r="GBF79" s="219"/>
      <c r="GBG79" s="219"/>
      <c r="GBH79" s="219"/>
      <c r="GBI79" s="219"/>
      <c r="GBJ79" s="219"/>
      <c r="GBK79" s="219"/>
      <c r="GBL79" s="219"/>
      <c r="GBM79" s="219"/>
      <c r="GBN79" s="219"/>
      <c r="GBO79" s="219"/>
      <c r="GBP79" s="219"/>
      <c r="GBQ79" s="219"/>
      <c r="GBR79" s="219"/>
      <c r="GBS79" s="219"/>
      <c r="GBT79" s="219"/>
      <c r="GBU79" s="219"/>
      <c r="GBV79" s="219"/>
      <c r="GBW79" s="219"/>
      <c r="GBX79" s="219"/>
      <c r="GBY79" s="219"/>
      <c r="GBZ79" s="219"/>
      <c r="GCA79" s="219"/>
      <c r="GCB79" s="219"/>
      <c r="GCC79" s="219"/>
      <c r="GCD79" s="219"/>
      <c r="GCE79" s="219"/>
      <c r="GCF79" s="219"/>
      <c r="GCG79" s="219"/>
      <c r="GCH79" s="219"/>
      <c r="GCI79" s="219"/>
      <c r="GCJ79" s="219"/>
      <c r="GCK79" s="219"/>
      <c r="GCL79" s="219"/>
      <c r="GCM79" s="219"/>
      <c r="GCN79" s="219"/>
      <c r="GCO79" s="219"/>
      <c r="GCP79" s="219"/>
      <c r="GCQ79" s="219"/>
      <c r="GCR79" s="219"/>
      <c r="GCS79" s="219"/>
      <c r="GCT79" s="219"/>
      <c r="GCU79" s="219"/>
      <c r="GCV79" s="219"/>
      <c r="GCW79" s="219"/>
      <c r="GCX79" s="219"/>
      <c r="GCY79" s="219"/>
      <c r="GCZ79" s="219"/>
      <c r="GDA79" s="219"/>
      <c r="GDB79" s="219"/>
      <c r="GDC79" s="219"/>
      <c r="GDD79" s="219"/>
      <c r="GDE79" s="219"/>
      <c r="GDF79" s="219"/>
      <c r="GDG79" s="219"/>
      <c r="GDH79" s="219"/>
      <c r="GDI79" s="219"/>
      <c r="GDJ79" s="219"/>
      <c r="GDK79" s="219"/>
      <c r="GDL79" s="219"/>
      <c r="GDM79" s="219"/>
      <c r="GDN79" s="219"/>
      <c r="GDO79" s="219"/>
      <c r="GDP79" s="219"/>
      <c r="GDQ79" s="219"/>
      <c r="GDR79" s="219"/>
      <c r="GDS79" s="219"/>
      <c r="GDT79" s="219"/>
      <c r="GDU79" s="219"/>
      <c r="GDV79" s="219"/>
      <c r="GDW79" s="219"/>
      <c r="GDX79" s="219"/>
      <c r="GDY79" s="219"/>
      <c r="GDZ79" s="219"/>
      <c r="GEA79" s="219"/>
      <c r="GEB79" s="219"/>
      <c r="GEC79" s="219"/>
      <c r="GED79" s="219"/>
      <c r="GEE79" s="219"/>
      <c r="GEF79" s="219"/>
      <c r="GEG79" s="219"/>
      <c r="GEH79" s="219"/>
      <c r="GEI79" s="219"/>
      <c r="GEJ79" s="219"/>
      <c r="GEK79" s="219"/>
      <c r="GEL79" s="219"/>
      <c r="GEM79" s="219"/>
      <c r="GEN79" s="219"/>
      <c r="GEO79" s="219"/>
      <c r="GEP79" s="219"/>
      <c r="GEQ79" s="219"/>
      <c r="GER79" s="219"/>
      <c r="GES79" s="219"/>
      <c r="GET79" s="219"/>
      <c r="GEU79" s="219"/>
      <c r="GEV79" s="219"/>
      <c r="GEW79" s="219"/>
      <c r="GEX79" s="219"/>
      <c r="GEY79" s="219"/>
      <c r="GEZ79" s="219"/>
      <c r="GFA79" s="219"/>
      <c r="GFB79" s="219"/>
      <c r="GFC79" s="219"/>
      <c r="GFD79" s="219"/>
      <c r="GFE79" s="219"/>
      <c r="GFF79" s="219"/>
      <c r="GFG79" s="219"/>
      <c r="GFH79" s="219"/>
      <c r="GFI79" s="219"/>
      <c r="GFJ79" s="219"/>
      <c r="GFK79" s="219"/>
      <c r="GFL79" s="219"/>
      <c r="GFM79" s="219"/>
      <c r="GFN79" s="219"/>
      <c r="GFO79" s="219"/>
      <c r="GFP79" s="219"/>
      <c r="GFQ79" s="219"/>
      <c r="GFR79" s="219"/>
      <c r="GFS79" s="219"/>
      <c r="GFT79" s="219"/>
      <c r="GFU79" s="219"/>
      <c r="GFV79" s="219"/>
      <c r="GFW79" s="219"/>
      <c r="GFX79" s="219"/>
      <c r="GFY79" s="219"/>
      <c r="GFZ79" s="219"/>
      <c r="GGA79" s="219"/>
      <c r="GGB79" s="219"/>
      <c r="GGC79" s="219"/>
      <c r="GGD79" s="219"/>
      <c r="GGE79" s="219"/>
      <c r="GGF79" s="219"/>
      <c r="GGG79" s="219"/>
      <c r="GGH79" s="219"/>
      <c r="GGI79" s="219"/>
      <c r="GGJ79" s="219"/>
      <c r="GGK79" s="219"/>
      <c r="GGL79" s="219"/>
      <c r="GGM79" s="219"/>
      <c r="GGN79" s="219"/>
      <c r="GGO79" s="219"/>
      <c r="GGP79" s="219"/>
      <c r="GGQ79" s="219"/>
      <c r="GGR79" s="219"/>
      <c r="GGS79" s="219"/>
      <c r="GGT79" s="219"/>
      <c r="GGU79" s="219"/>
      <c r="GGV79" s="219"/>
      <c r="GGW79" s="219"/>
      <c r="GGX79" s="219"/>
      <c r="GGY79" s="219"/>
      <c r="GGZ79" s="219"/>
      <c r="GHA79" s="219"/>
      <c r="GHB79" s="219"/>
      <c r="GHC79" s="219"/>
      <c r="GHD79" s="219"/>
      <c r="GHE79" s="219"/>
      <c r="GHF79" s="219"/>
      <c r="GHG79" s="219"/>
      <c r="GHH79" s="219"/>
      <c r="GHI79" s="219"/>
      <c r="GHJ79" s="219"/>
      <c r="GHK79" s="219"/>
      <c r="GHL79" s="219"/>
      <c r="GHM79" s="219"/>
      <c r="GHN79" s="219"/>
      <c r="GHO79" s="219"/>
      <c r="GHP79" s="219"/>
      <c r="GHQ79" s="219"/>
      <c r="GHR79" s="219"/>
      <c r="GHS79" s="219"/>
      <c r="GHT79" s="219"/>
      <c r="GHU79" s="219"/>
      <c r="GHV79" s="219"/>
      <c r="GHW79" s="219"/>
      <c r="GHX79" s="219"/>
      <c r="GHY79" s="219"/>
      <c r="GHZ79" s="219"/>
      <c r="GIA79" s="219"/>
      <c r="GIB79" s="219"/>
      <c r="GIC79" s="219"/>
      <c r="GID79" s="219"/>
      <c r="GIE79" s="219"/>
      <c r="GIF79" s="219"/>
      <c r="GIG79" s="219"/>
      <c r="GIH79" s="219"/>
      <c r="GII79" s="219"/>
      <c r="GIJ79" s="219"/>
      <c r="GIK79" s="219"/>
      <c r="GIL79" s="219"/>
      <c r="GIM79" s="219"/>
      <c r="GIN79" s="219"/>
      <c r="GIO79" s="219"/>
      <c r="GIP79" s="219"/>
      <c r="GIQ79" s="219"/>
      <c r="GIR79" s="219"/>
      <c r="GIS79" s="219"/>
      <c r="GIT79" s="219"/>
      <c r="GIU79" s="219"/>
      <c r="GIV79" s="219"/>
      <c r="GIW79" s="219"/>
      <c r="GIX79" s="219"/>
      <c r="GIY79" s="219"/>
      <c r="GIZ79" s="219"/>
      <c r="GJA79" s="219"/>
      <c r="GJB79" s="219"/>
      <c r="GJC79" s="219"/>
      <c r="GJD79" s="219"/>
      <c r="GJE79" s="219"/>
      <c r="GJF79" s="219"/>
      <c r="GJG79" s="219"/>
      <c r="GJH79" s="219"/>
      <c r="GJI79" s="219"/>
      <c r="GJJ79" s="219"/>
      <c r="GJK79" s="219"/>
      <c r="GJL79" s="219"/>
      <c r="GJM79" s="219"/>
      <c r="GJN79" s="219"/>
      <c r="GJO79" s="219"/>
      <c r="GJP79" s="219"/>
      <c r="GJQ79" s="219"/>
      <c r="GJR79" s="219"/>
      <c r="GJS79" s="219"/>
      <c r="GJT79" s="219"/>
      <c r="GJU79" s="219"/>
      <c r="GJV79" s="219"/>
      <c r="GJW79" s="219"/>
      <c r="GJX79" s="219"/>
      <c r="GJY79" s="219"/>
      <c r="GJZ79" s="219"/>
      <c r="GKA79" s="219"/>
      <c r="GKB79" s="219"/>
      <c r="GKC79" s="219"/>
      <c r="GKD79" s="219"/>
      <c r="GKE79" s="219"/>
      <c r="GKF79" s="219"/>
      <c r="GKG79" s="219"/>
      <c r="GKH79" s="219"/>
      <c r="GKI79" s="219"/>
      <c r="GKJ79" s="219"/>
      <c r="GKK79" s="219"/>
      <c r="GKL79" s="219"/>
      <c r="GKM79" s="219"/>
      <c r="GKN79" s="219"/>
      <c r="GKO79" s="219"/>
      <c r="GKP79" s="219"/>
      <c r="GKQ79" s="219"/>
      <c r="GKR79" s="219"/>
      <c r="GKS79" s="219"/>
      <c r="GKT79" s="219"/>
      <c r="GKU79" s="219"/>
      <c r="GKV79" s="219"/>
      <c r="GKW79" s="219"/>
      <c r="GKX79" s="219"/>
      <c r="GKY79" s="219"/>
      <c r="GKZ79" s="219"/>
      <c r="GLA79" s="219"/>
      <c r="GLB79" s="219"/>
      <c r="GLC79" s="219"/>
      <c r="GLD79" s="219"/>
      <c r="GLE79" s="219"/>
      <c r="GLF79" s="219"/>
      <c r="GLG79" s="219"/>
      <c r="GLH79" s="219"/>
      <c r="GLI79" s="219"/>
      <c r="GLJ79" s="219"/>
      <c r="GLK79" s="219"/>
      <c r="GLL79" s="219"/>
      <c r="GLM79" s="219"/>
      <c r="GLN79" s="219"/>
      <c r="GLO79" s="219"/>
      <c r="GLP79" s="219"/>
      <c r="GLQ79" s="219"/>
      <c r="GLR79" s="219"/>
      <c r="GLS79" s="219"/>
      <c r="GLT79" s="219"/>
      <c r="GLU79" s="219"/>
      <c r="GLV79" s="219"/>
      <c r="GLW79" s="219"/>
      <c r="GLX79" s="219"/>
      <c r="GLY79" s="219"/>
      <c r="GLZ79" s="219"/>
      <c r="GMA79" s="219"/>
      <c r="GMB79" s="219"/>
      <c r="GMC79" s="219"/>
      <c r="GMD79" s="219"/>
      <c r="GME79" s="219"/>
      <c r="GMF79" s="219"/>
      <c r="GMG79" s="219"/>
      <c r="GMH79" s="219"/>
      <c r="GMI79" s="219"/>
      <c r="GMJ79" s="219"/>
      <c r="GMK79" s="219"/>
      <c r="GML79" s="219"/>
      <c r="GMM79" s="219"/>
      <c r="GMN79" s="219"/>
      <c r="GMO79" s="219"/>
      <c r="GMP79" s="219"/>
      <c r="GMQ79" s="219"/>
      <c r="GMR79" s="219"/>
      <c r="GMS79" s="219"/>
      <c r="GMT79" s="219"/>
      <c r="GMU79" s="219"/>
      <c r="GMV79" s="219"/>
      <c r="GMW79" s="219"/>
      <c r="GMX79" s="219"/>
      <c r="GMY79" s="219"/>
      <c r="GMZ79" s="219"/>
      <c r="GNA79" s="219"/>
      <c r="GNB79" s="219"/>
      <c r="GNC79" s="219"/>
      <c r="GND79" s="219"/>
      <c r="GNE79" s="219"/>
      <c r="GNF79" s="219"/>
      <c r="GNG79" s="219"/>
      <c r="GNH79" s="219"/>
      <c r="GNI79" s="219"/>
      <c r="GNJ79" s="219"/>
      <c r="GNK79" s="219"/>
      <c r="GNL79" s="219"/>
      <c r="GNM79" s="219"/>
      <c r="GNN79" s="219"/>
      <c r="GNO79" s="219"/>
      <c r="GNP79" s="219"/>
      <c r="GNQ79" s="219"/>
      <c r="GNR79" s="219"/>
      <c r="GNS79" s="219"/>
      <c r="GNT79" s="219"/>
      <c r="GNU79" s="219"/>
      <c r="GNV79" s="219"/>
      <c r="GNW79" s="219"/>
      <c r="GNX79" s="219"/>
      <c r="GNY79" s="219"/>
      <c r="GNZ79" s="219"/>
      <c r="GOA79" s="219"/>
      <c r="GOB79" s="219"/>
      <c r="GOC79" s="219"/>
      <c r="GOD79" s="219"/>
      <c r="GOE79" s="219"/>
      <c r="GOF79" s="219"/>
      <c r="GOG79" s="219"/>
      <c r="GOH79" s="219"/>
      <c r="GOI79" s="219"/>
      <c r="GOJ79" s="219"/>
      <c r="GOK79" s="219"/>
      <c r="GOL79" s="219"/>
      <c r="GOM79" s="219"/>
      <c r="GON79" s="219"/>
      <c r="GOO79" s="219"/>
      <c r="GOP79" s="219"/>
      <c r="GOQ79" s="219"/>
      <c r="GOR79" s="219"/>
      <c r="GOS79" s="219"/>
      <c r="GOT79" s="219"/>
      <c r="GOU79" s="219"/>
      <c r="GOV79" s="219"/>
      <c r="GOW79" s="219"/>
      <c r="GOX79" s="219"/>
      <c r="GOY79" s="219"/>
      <c r="GOZ79" s="219"/>
      <c r="GPA79" s="219"/>
      <c r="GPB79" s="219"/>
      <c r="GPC79" s="219"/>
      <c r="GPD79" s="219"/>
      <c r="GPE79" s="219"/>
      <c r="GPF79" s="219"/>
      <c r="GPG79" s="219"/>
      <c r="GPH79" s="219"/>
      <c r="GPI79" s="219"/>
      <c r="GPJ79" s="219"/>
      <c r="GPK79" s="219"/>
      <c r="GPL79" s="219"/>
      <c r="GPM79" s="219"/>
      <c r="GPN79" s="219"/>
      <c r="GPO79" s="219"/>
      <c r="GPP79" s="219"/>
      <c r="GPQ79" s="219"/>
      <c r="GPR79" s="219"/>
      <c r="GPS79" s="219"/>
      <c r="GPT79" s="219"/>
      <c r="GPU79" s="219"/>
      <c r="GPV79" s="219"/>
      <c r="GPW79" s="219"/>
      <c r="GPX79" s="219"/>
      <c r="GPY79" s="219"/>
      <c r="GPZ79" s="219"/>
      <c r="GQA79" s="219"/>
      <c r="GQB79" s="219"/>
      <c r="GQC79" s="219"/>
      <c r="GQD79" s="219"/>
      <c r="GQE79" s="219"/>
      <c r="GQF79" s="219"/>
      <c r="GQG79" s="219"/>
      <c r="GQH79" s="219"/>
      <c r="GQI79" s="219"/>
      <c r="GQJ79" s="219"/>
      <c r="GQK79" s="219"/>
      <c r="GQL79" s="219"/>
      <c r="GQM79" s="219"/>
      <c r="GQN79" s="219"/>
      <c r="GQO79" s="219"/>
      <c r="GQP79" s="219"/>
      <c r="GQQ79" s="219"/>
      <c r="GQR79" s="219"/>
      <c r="GQS79" s="219"/>
      <c r="GQT79" s="219"/>
      <c r="GQU79" s="219"/>
      <c r="GQV79" s="219"/>
      <c r="GQW79" s="219"/>
      <c r="GQX79" s="219"/>
      <c r="GQY79" s="219"/>
      <c r="GQZ79" s="219"/>
      <c r="GRA79" s="219"/>
      <c r="GRB79" s="219"/>
      <c r="GRC79" s="219"/>
      <c r="GRD79" s="219"/>
      <c r="GRE79" s="219"/>
      <c r="GRF79" s="219"/>
      <c r="GRG79" s="219"/>
      <c r="GRH79" s="219"/>
      <c r="GRI79" s="219"/>
      <c r="GRJ79" s="219"/>
      <c r="GRK79" s="219"/>
      <c r="GRL79" s="219"/>
      <c r="GRM79" s="219"/>
      <c r="GRN79" s="219"/>
      <c r="GRO79" s="219"/>
      <c r="GRP79" s="219"/>
      <c r="GRQ79" s="219"/>
      <c r="GRR79" s="219"/>
      <c r="GRS79" s="219"/>
      <c r="GRT79" s="219"/>
      <c r="GRU79" s="219"/>
      <c r="GRV79" s="219"/>
      <c r="GRW79" s="219"/>
      <c r="GRX79" s="219"/>
      <c r="GRY79" s="219"/>
      <c r="GRZ79" s="219"/>
      <c r="GSA79" s="219"/>
      <c r="GSB79" s="219"/>
      <c r="GSC79" s="219"/>
      <c r="GSD79" s="219"/>
      <c r="GSE79" s="219"/>
      <c r="GSF79" s="219"/>
      <c r="GSG79" s="219"/>
      <c r="GSH79" s="219"/>
      <c r="GSI79" s="219"/>
      <c r="GSJ79" s="219"/>
      <c r="GSK79" s="219"/>
      <c r="GSL79" s="219"/>
      <c r="GSM79" s="219"/>
      <c r="GSN79" s="219"/>
      <c r="GSO79" s="219"/>
      <c r="GSP79" s="219"/>
      <c r="GSQ79" s="219"/>
      <c r="GSR79" s="219"/>
      <c r="GSS79" s="219"/>
      <c r="GST79" s="219"/>
      <c r="GSU79" s="219"/>
      <c r="GSV79" s="219"/>
      <c r="GSW79" s="219"/>
      <c r="GSX79" s="219"/>
      <c r="GSY79" s="219"/>
      <c r="GSZ79" s="219"/>
      <c r="GTA79" s="219"/>
      <c r="GTB79" s="219"/>
      <c r="GTC79" s="219"/>
      <c r="GTD79" s="219"/>
      <c r="GTE79" s="219"/>
      <c r="GTF79" s="219"/>
      <c r="GTG79" s="219"/>
      <c r="GTH79" s="219"/>
      <c r="GTI79" s="219"/>
      <c r="GTJ79" s="219"/>
      <c r="GTK79" s="219"/>
      <c r="GTL79" s="219"/>
      <c r="GTM79" s="219"/>
      <c r="GTN79" s="219"/>
      <c r="GTO79" s="219"/>
      <c r="GTP79" s="219"/>
      <c r="GTQ79" s="219"/>
      <c r="GTR79" s="219"/>
      <c r="GTS79" s="219"/>
      <c r="GTT79" s="219"/>
      <c r="GTU79" s="219"/>
      <c r="GTV79" s="219"/>
      <c r="GTW79" s="219"/>
      <c r="GTX79" s="219"/>
      <c r="GTY79" s="219"/>
      <c r="GTZ79" s="219"/>
      <c r="GUA79" s="219"/>
      <c r="GUB79" s="219"/>
      <c r="GUC79" s="219"/>
      <c r="GUD79" s="219"/>
      <c r="GUE79" s="219"/>
      <c r="GUF79" s="219"/>
      <c r="GUG79" s="219"/>
      <c r="GUH79" s="219"/>
      <c r="GUI79" s="219"/>
      <c r="GUJ79" s="219"/>
      <c r="GUK79" s="219"/>
      <c r="GUL79" s="219"/>
      <c r="GUM79" s="219"/>
      <c r="GUN79" s="219"/>
      <c r="GUO79" s="219"/>
      <c r="GUP79" s="219"/>
      <c r="GUQ79" s="219"/>
      <c r="GUR79" s="219"/>
      <c r="GUS79" s="219"/>
      <c r="GUT79" s="219"/>
      <c r="GUU79" s="219"/>
      <c r="GUV79" s="219"/>
      <c r="GUW79" s="219"/>
      <c r="GUX79" s="219"/>
      <c r="GUY79" s="219"/>
      <c r="GUZ79" s="219"/>
      <c r="GVA79" s="219"/>
      <c r="GVB79" s="219"/>
      <c r="GVC79" s="219"/>
      <c r="GVD79" s="219"/>
      <c r="GVE79" s="219"/>
      <c r="GVF79" s="219"/>
      <c r="GVG79" s="219"/>
      <c r="GVH79" s="219"/>
      <c r="GVI79" s="219"/>
      <c r="GVJ79" s="219"/>
      <c r="GVK79" s="219"/>
      <c r="GVL79" s="219"/>
      <c r="GVM79" s="219"/>
      <c r="GVN79" s="219"/>
      <c r="GVO79" s="219"/>
      <c r="GVP79" s="219"/>
      <c r="GVQ79" s="219"/>
      <c r="GVR79" s="219"/>
      <c r="GVS79" s="219"/>
      <c r="GVT79" s="219"/>
      <c r="GVU79" s="219"/>
      <c r="GVV79" s="219"/>
      <c r="GVW79" s="219"/>
      <c r="GVX79" s="219"/>
      <c r="GVY79" s="219"/>
      <c r="GVZ79" s="219"/>
      <c r="GWA79" s="219"/>
      <c r="GWB79" s="219"/>
      <c r="GWC79" s="219"/>
      <c r="GWD79" s="219"/>
      <c r="GWE79" s="219"/>
      <c r="GWF79" s="219"/>
      <c r="GWG79" s="219"/>
      <c r="GWH79" s="219"/>
      <c r="GWI79" s="219"/>
      <c r="GWJ79" s="219"/>
      <c r="GWK79" s="219"/>
      <c r="GWL79" s="219"/>
      <c r="GWM79" s="219"/>
      <c r="GWN79" s="219"/>
      <c r="GWO79" s="219"/>
      <c r="GWP79" s="219"/>
      <c r="GWQ79" s="219"/>
      <c r="GWR79" s="219"/>
      <c r="GWS79" s="219"/>
      <c r="GWT79" s="219"/>
      <c r="GWU79" s="219"/>
      <c r="GWV79" s="219"/>
      <c r="GWW79" s="219"/>
      <c r="GWX79" s="219"/>
      <c r="GWY79" s="219"/>
      <c r="GWZ79" s="219"/>
      <c r="GXA79" s="219"/>
      <c r="GXB79" s="219"/>
      <c r="GXC79" s="219"/>
      <c r="GXD79" s="219"/>
      <c r="GXE79" s="219"/>
      <c r="GXF79" s="219"/>
      <c r="GXG79" s="219"/>
      <c r="GXH79" s="219"/>
      <c r="GXI79" s="219"/>
      <c r="GXJ79" s="219"/>
      <c r="GXK79" s="219"/>
      <c r="GXL79" s="219"/>
      <c r="GXM79" s="219"/>
      <c r="GXN79" s="219"/>
      <c r="GXO79" s="219"/>
      <c r="GXP79" s="219"/>
      <c r="GXQ79" s="219"/>
      <c r="GXR79" s="219"/>
      <c r="GXS79" s="219"/>
      <c r="GXT79" s="219"/>
      <c r="GXU79" s="219"/>
      <c r="GXV79" s="219"/>
      <c r="GXW79" s="219"/>
      <c r="GXX79" s="219"/>
      <c r="GXY79" s="219"/>
      <c r="GXZ79" s="219"/>
      <c r="GYA79" s="219"/>
      <c r="GYB79" s="219"/>
      <c r="GYC79" s="219"/>
      <c r="GYD79" s="219"/>
      <c r="GYE79" s="219"/>
      <c r="GYF79" s="219"/>
      <c r="GYG79" s="219"/>
      <c r="GYH79" s="219"/>
      <c r="GYI79" s="219"/>
      <c r="GYJ79" s="219"/>
      <c r="GYK79" s="219"/>
      <c r="GYL79" s="219"/>
      <c r="GYM79" s="219"/>
      <c r="GYN79" s="219"/>
      <c r="GYO79" s="219"/>
      <c r="GYP79" s="219"/>
      <c r="GYQ79" s="219"/>
      <c r="GYR79" s="219"/>
      <c r="GYS79" s="219"/>
      <c r="GYT79" s="219"/>
      <c r="GYU79" s="219"/>
      <c r="GYV79" s="219"/>
      <c r="GYW79" s="219"/>
      <c r="GYX79" s="219"/>
      <c r="GYY79" s="219"/>
      <c r="GYZ79" s="219"/>
      <c r="GZA79" s="219"/>
      <c r="GZB79" s="219"/>
      <c r="GZC79" s="219"/>
      <c r="GZD79" s="219"/>
      <c r="GZE79" s="219"/>
      <c r="GZF79" s="219"/>
      <c r="GZG79" s="219"/>
      <c r="GZH79" s="219"/>
      <c r="GZI79" s="219"/>
      <c r="GZJ79" s="219"/>
      <c r="GZK79" s="219"/>
      <c r="GZL79" s="219"/>
      <c r="GZM79" s="219"/>
      <c r="GZN79" s="219"/>
      <c r="GZO79" s="219"/>
      <c r="GZP79" s="219"/>
      <c r="GZQ79" s="219"/>
      <c r="GZR79" s="219"/>
      <c r="GZS79" s="219"/>
      <c r="GZT79" s="219"/>
      <c r="GZU79" s="219"/>
      <c r="GZV79" s="219"/>
      <c r="GZW79" s="219"/>
      <c r="GZX79" s="219"/>
      <c r="GZY79" s="219"/>
      <c r="GZZ79" s="219"/>
      <c r="HAA79" s="219"/>
      <c r="HAB79" s="219"/>
      <c r="HAC79" s="219"/>
      <c r="HAD79" s="219"/>
      <c r="HAE79" s="219"/>
      <c r="HAF79" s="219"/>
      <c r="HAG79" s="219"/>
      <c r="HAH79" s="219"/>
      <c r="HAI79" s="219"/>
      <c r="HAJ79" s="219"/>
      <c r="HAK79" s="219"/>
      <c r="HAL79" s="219"/>
      <c r="HAM79" s="219"/>
      <c r="HAN79" s="219"/>
      <c r="HAO79" s="219"/>
      <c r="HAP79" s="219"/>
      <c r="HAQ79" s="219"/>
      <c r="HAR79" s="219"/>
      <c r="HAS79" s="219"/>
      <c r="HAT79" s="219"/>
      <c r="HAU79" s="219"/>
      <c r="HAV79" s="219"/>
      <c r="HAW79" s="219"/>
      <c r="HAX79" s="219"/>
      <c r="HAY79" s="219"/>
      <c r="HAZ79" s="219"/>
      <c r="HBA79" s="219"/>
      <c r="HBB79" s="219"/>
      <c r="HBC79" s="219"/>
      <c r="HBD79" s="219"/>
      <c r="HBE79" s="219"/>
      <c r="HBF79" s="219"/>
      <c r="HBG79" s="219"/>
      <c r="HBH79" s="219"/>
      <c r="HBI79" s="219"/>
      <c r="HBJ79" s="219"/>
      <c r="HBK79" s="219"/>
      <c r="HBL79" s="219"/>
      <c r="HBM79" s="219"/>
      <c r="HBN79" s="219"/>
      <c r="HBO79" s="219"/>
      <c r="HBP79" s="219"/>
      <c r="HBQ79" s="219"/>
      <c r="HBR79" s="219"/>
      <c r="HBS79" s="219"/>
      <c r="HBT79" s="219"/>
      <c r="HBU79" s="219"/>
      <c r="HBV79" s="219"/>
      <c r="HBW79" s="219"/>
      <c r="HBX79" s="219"/>
      <c r="HBY79" s="219"/>
      <c r="HBZ79" s="219"/>
      <c r="HCA79" s="219"/>
      <c r="HCB79" s="219"/>
      <c r="HCC79" s="219"/>
      <c r="HCD79" s="219"/>
      <c r="HCE79" s="219"/>
      <c r="HCF79" s="219"/>
      <c r="HCG79" s="219"/>
      <c r="HCH79" s="219"/>
      <c r="HCI79" s="219"/>
      <c r="HCJ79" s="219"/>
      <c r="HCK79" s="219"/>
      <c r="HCL79" s="219"/>
      <c r="HCM79" s="219"/>
      <c r="HCN79" s="219"/>
      <c r="HCO79" s="219"/>
      <c r="HCP79" s="219"/>
      <c r="HCQ79" s="219"/>
      <c r="HCR79" s="219"/>
      <c r="HCS79" s="219"/>
      <c r="HCT79" s="219"/>
      <c r="HCU79" s="219"/>
      <c r="HCV79" s="219"/>
      <c r="HCW79" s="219"/>
      <c r="HCX79" s="219"/>
      <c r="HCY79" s="219"/>
      <c r="HCZ79" s="219"/>
      <c r="HDA79" s="219"/>
      <c r="HDB79" s="219"/>
      <c r="HDC79" s="219"/>
      <c r="HDD79" s="219"/>
      <c r="HDE79" s="219"/>
      <c r="HDF79" s="219"/>
      <c r="HDG79" s="219"/>
      <c r="HDH79" s="219"/>
      <c r="HDI79" s="219"/>
      <c r="HDJ79" s="219"/>
      <c r="HDK79" s="219"/>
      <c r="HDL79" s="219"/>
      <c r="HDM79" s="219"/>
      <c r="HDN79" s="219"/>
      <c r="HDO79" s="219"/>
      <c r="HDP79" s="219"/>
      <c r="HDQ79" s="219"/>
      <c r="HDR79" s="219"/>
      <c r="HDS79" s="219"/>
      <c r="HDT79" s="219"/>
      <c r="HDU79" s="219"/>
      <c r="HDV79" s="219"/>
      <c r="HDW79" s="219"/>
      <c r="HDX79" s="219"/>
      <c r="HDY79" s="219"/>
      <c r="HDZ79" s="219"/>
      <c r="HEA79" s="219"/>
      <c r="HEB79" s="219"/>
      <c r="HEC79" s="219"/>
      <c r="HED79" s="219"/>
      <c r="HEE79" s="219"/>
      <c r="HEF79" s="219"/>
      <c r="HEG79" s="219"/>
      <c r="HEH79" s="219"/>
      <c r="HEI79" s="219"/>
      <c r="HEJ79" s="219"/>
      <c r="HEK79" s="219"/>
      <c r="HEL79" s="219"/>
      <c r="HEM79" s="219"/>
      <c r="HEN79" s="219"/>
      <c r="HEO79" s="219"/>
      <c r="HEP79" s="219"/>
      <c r="HEQ79" s="219"/>
      <c r="HER79" s="219"/>
      <c r="HES79" s="219"/>
      <c r="HET79" s="219"/>
      <c r="HEU79" s="219"/>
      <c r="HEV79" s="219"/>
      <c r="HEW79" s="219"/>
      <c r="HEX79" s="219"/>
      <c r="HEY79" s="219"/>
      <c r="HEZ79" s="219"/>
      <c r="HFA79" s="219"/>
      <c r="HFB79" s="219"/>
      <c r="HFC79" s="219"/>
      <c r="HFD79" s="219"/>
      <c r="HFE79" s="219"/>
      <c r="HFF79" s="219"/>
      <c r="HFG79" s="219"/>
      <c r="HFH79" s="219"/>
      <c r="HFI79" s="219"/>
      <c r="HFJ79" s="219"/>
      <c r="HFK79" s="219"/>
      <c r="HFL79" s="219"/>
      <c r="HFM79" s="219"/>
      <c r="HFN79" s="219"/>
      <c r="HFO79" s="219"/>
      <c r="HFP79" s="219"/>
      <c r="HFQ79" s="219"/>
      <c r="HFR79" s="219"/>
      <c r="HFS79" s="219"/>
      <c r="HFT79" s="219"/>
      <c r="HFU79" s="219"/>
      <c r="HFV79" s="219"/>
      <c r="HFW79" s="219"/>
      <c r="HFX79" s="219"/>
      <c r="HFY79" s="219"/>
      <c r="HFZ79" s="219"/>
      <c r="HGA79" s="219"/>
      <c r="HGB79" s="219"/>
      <c r="HGC79" s="219"/>
      <c r="HGD79" s="219"/>
      <c r="HGE79" s="219"/>
      <c r="HGF79" s="219"/>
      <c r="HGG79" s="219"/>
      <c r="HGH79" s="219"/>
      <c r="HGI79" s="219"/>
      <c r="HGJ79" s="219"/>
      <c r="HGK79" s="219"/>
      <c r="HGL79" s="219"/>
      <c r="HGM79" s="219"/>
      <c r="HGN79" s="219"/>
      <c r="HGO79" s="219"/>
      <c r="HGP79" s="219"/>
      <c r="HGQ79" s="219"/>
      <c r="HGR79" s="219"/>
      <c r="HGS79" s="219"/>
      <c r="HGT79" s="219"/>
      <c r="HGU79" s="219"/>
      <c r="HGV79" s="219"/>
      <c r="HGW79" s="219"/>
      <c r="HGX79" s="219"/>
      <c r="HGY79" s="219"/>
      <c r="HGZ79" s="219"/>
      <c r="HHA79" s="219"/>
      <c r="HHB79" s="219"/>
      <c r="HHC79" s="219"/>
      <c r="HHD79" s="219"/>
      <c r="HHE79" s="219"/>
      <c r="HHF79" s="219"/>
      <c r="HHG79" s="219"/>
      <c r="HHH79" s="219"/>
      <c r="HHI79" s="219"/>
      <c r="HHJ79" s="219"/>
      <c r="HHK79" s="219"/>
      <c r="HHL79" s="219"/>
      <c r="HHM79" s="219"/>
      <c r="HHN79" s="219"/>
      <c r="HHO79" s="219"/>
      <c r="HHP79" s="219"/>
      <c r="HHQ79" s="219"/>
      <c r="HHR79" s="219"/>
      <c r="HHS79" s="219"/>
      <c r="HHT79" s="219"/>
      <c r="HHU79" s="219"/>
      <c r="HHV79" s="219"/>
      <c r="HHW79" s="219"/>
      <c r="HHX79" s="219"/>
      <c r="HHY79" s="219"/>
      <c r="HHZ79" s="219"/>
      <c r="HIA79" s="219"/>
      <c r="HIB79" s="219"/>
      <c r="HIC79" s="219"/>
      <c r="HID79" s="219"/>
      <c r="HIE79" s="219"/>
      <c r="HIF79" s="219"/>
      <c r="HIG79" s="219"/>
      <c r="HIH79" s="219"/>
      <c r="HII79" s="219"/>
      <c r="HIJ79" s="219"/>
      <c r="HIK79" s="219"/>
      <c r="HIL79" s="219"/>
      <c r="HIM79" s="219"/>
      <c r="HIN79" s="219"/>
      <c r="HIO79" s="219"/>
      <c r="HIP79" s="219"/>
      <c r="HIQ79" s="219"/>
      <c r="HIR79" s="219"/>
      <c r="HIS79" s="219"/>
      <c r="HIT79" s="219"/>
      <c r="HIU79" s="219"/>
      <c r="HIV79" s="219"/>
      <c r="HIW79" s="219"/>
      <c r="HIX79" s="219"/>
      <c r="HIY79" s="219"/>
      <c r="HIZ79" s="219"/>
      <c r="HJA79" s="219"/>
      <c r="HJB79" s="219"/>
      <c r="HJC79" s="219"/>
      <c r="HJD79" s="219"/>
      <c r="HJE79" s="219"/>
      <c r="HJF79" s="219"/>
      <c r="HJG79" s="219"/>
      <c r="HJH79" s="219"/>
      <c r="HJI79" s="219"/>
      <c r="HJJ79" s="219"/>
      <c r="HJK79" s="219"/>
      <c r="HJL79" s="219"/>
      <c r="HJM79" s="219"/>
      <c r="HJN79" s="219"/>
      <c r="HJO79" s="219"/>
      <c r="HJP79" s="219"/>
      <c r="HJQ79" s="219"/>
      <c r="HJR79" s="219"/>
      <c r="HJS79" s="219"/>
      <c r="HJT79" s="219"/>
      <c r="HJU79" s="219"/>
      <c r="HJV79" s="219"/>
      <c r="HJW79" s="219"/>
      <c r="HJX79" s="219"/>
      <c r="HJY79" s="219"/>
      <c r="HJZ79" s="219"/>
      <c r="HKA79" s="219"/>
      <c r="HKB79" s="219"/>
      <c r="HKC79" s="219"/>
      <c r="HKD79" s="219"/>
      <c r="HKE79" s="219"/>
      <c r="HKF79" s="219"/>
      <c r="HKG79" s="219"/>
      <c r="HKH79" s="219"/>
      <c r="HKI79" s="219"/>
      <c r="HKJ79" s="219"/>
      <c r="HKK79" s="219"/>
      <c r="HKL79" s="219"/>
      <c r="HKM79" s="219"/>
      <c r="HKN79" s="219"/>
      <c r="HKO79" s="219"/>
      <c r="HKP79" s="219"/>
      <c r="HKQ79" s="219"/>
      <c r="HKR79" s="219"/>
      <c r="HKS79" s="219"/>
      <c r="HKT79" s="219"/>
      <c r="HKU79" s="219"/>
      <c r="HKV79" s="219"/>
      <c r="HKW79" s="219"/>
      <c r="HKX79" s="219"/>
      <c r="HKY79" s="219"/>
      <c r="HKZ79" s="219"/>
      <c r="HLA79" s="219"/>
      <c r="HLB79" s="219"/>
      <c r="HLC79" s="219"/>
      <c r="HLD79" s="219"/>
      <c r="HLE79" s="219"/>
      <c r="HLF79" s="219"/>
      <c r="HLG79" s="219"/>
      <c r="HLH79" s="219"/>
      <c r="HLI79" s="219"/>
      <c r="HLJ79" s="219"/>
      <c r="HLK79" s="219"/>
      <c r="HLL79" s="219"/>
      <c r="HLM79" s="219"/>
      <c r="HLN79" s="219"/>
      <c r="HLO79" s="219"/>
      <c r="HLP79" s="219"/>
      <c r="HLQ79" s="219"/>
      <c r="HLR79" s="219"/>
      <c r="HLS79" s="219"/>
      <c r="HLT79" s="219"/>
      <c r="HLU79" s="219"/>
      <c r="HLV79" s="219"/>
      <c r="HLW79" s="219"/>
      <c r="HLX79" s="219"/>
      <c r="HLY79" s="219"/>
      <c r="HLZ79" s="219"/>
      <c r="HMA79" s="219"/>
      <c r="HMB79" s="219"/>
      <c r="HMC79" s="219"/>
      <c r="HMD79" s="219"/>
      <c r="HME79" s="219"/>
      <c r="HMF79" s="219"/>
      <c r="HMG79" s="219"/>
      <c r="HMH79" s="219"/>
      <c r="HMI79" s="219"/>
      <c r="HMJ79" s="219"/>
      <c r="HMK79" s="219"/>
      <c r="HML79" s="219"/>
      <c r="HMM79" s="219"/>
      <c r="HMN79" s="219"/>
      <c r="HMO79" s="219"/>
      <c r="HMP79" s="219"/>
      <c r="HMQ79" s="219"/>
      <c r="HMR79" s="219"/>
      <c r="HMS79" s="219"/>
      <c r="HMT79" s="219"/>
      <c r="HMU79" s="219"/>
      <c r="HMV79" s="219"/>
      <c r="HMW79" s="219"/>
      <c r="HMX79" s="219"/>
      <c r="HMY79" s="219"/>
      <c r="HMZ79" s="219"/>
      <c r="HNA79" s="219"/>
      <c r="HNB79" s="219"/>
      <c r="HNC79" s="219"/>
      <c r="HND79" s="219"/>
      <c r="HNE79" s="219"/>
      <c r="HNF79" s="219"/>
      <c r="HNG79" s="219"/>
      <c r="HNH79" s="219"/>
      <c r="HNI79" s="219"/>
      <c r="HNJ79" s="219"/>
      <c r="HNK79" s="219"/>
      <c r="HNL79" s="219"/>
      <c r="HNM79" s="219"/>
      <c r="HNN79" s="219"/>
      <c r="HNO79" s="219"/>
      <c r="HNP79" s="219"/>
      <c r="HNQ79" s="219"/>
      <c r="HNR79" s="219"/>
      <c r="HNS79" s="219"/>
      <c r="HNT79" s="219"/>
      <c r="HNU79" s="219"/>
      <c r="HNV79" s="219"/>
      <c r="HNW79" s="219"/>
      <c r="HNX79" s="219"/>
      <c r="HNY79" s="219"/>
      <c r="HNZ79" s="219"/>
      <c r="HOA79" s="219"/>
      <c r="HOB79" s="219"/>
      <c r="HOC79" s="219"/>
      <c r="HOD79" s="219"/>
      <c r="HOE79" s="219"/>
      <c r="HOF79" s="219"/>
      <c r="HOG79" s="219"/>
      <c r="HOH79" s="219"/>
      <c r="HOI79" s="219"/>
      <c r="HOJ79" s="219"/>
      <c r="HOK79" s="219"/>
      <c r="HOL79" s="219"/>
      <c r="HOM79" s="219"/>
      <c r="HON79" s="219"/>
      <c r="HOO79" s="219"/>
      <c r="HOP79" s="219"/>
      <c r="HOQ79" s="219"/>
      <c r="HOR79" s="219"/>
      <c r="HOS79" s="219"/>
      <c r="HOT79" s="219"/>
      <c r="HOU79" s="219"/>
      <c r="HOV79" s="219"/>
      <c r="HOW79" s="219"/>
      <c r="HOX79" s="219"/>
      <c r="HOY79" s="219"/>
      <c r="HOZ79" s="219"/>
      <c r="HPA79" s="219"/>
      <c r="HPB79" s="219"/>
      <c r="HPC79" s="219"/>
      <c r="HPD79" s="219"/>
      <c r="HPE79" s="219"/>
      <c r="HPF79" s="219"/>
      <c r="HPG79" s="219"/>
      <c r="HPH79" s="219"/>
      <c r="HPI79" s="219"/>
      <c r="HPJ79" s="219"/>
      <c r="HPK79" s="219"/>
      <c r="HPL79" s="219"/>
      <c r="HPM79" s="219"/>
      <c r="HPN79" s="219"/>
      <c r="HPO79" s="219"/>
      <c r="HPP79" s="219"/>
      <c r="HPQ79" s="219"/>
      <c r="HPR79" s="219"/>
      <c r="HPS79" s="219"/>
      <c r="HPT79" s="219"/>
      <c r="HPU79" s="219"/>
      <c r="HPV79" s="219"/>
      <c r="HPW79" s="219"/>
      <c r="HPX79" s="219"/>
      <c r="HPY79" s="219"/>
      <c r="HPZ79" s="219"/>
      <c r="HQA79" s="219"/>
      <c r="HQB79" s="219"/>
      <c r="HQC79" s="219"/>
      <c r="HQD79" s="219"/>
      <c r="HQE79" s="219"/>
      <c r="HQF79" s="219"/>
      <c r="HQG79" s="219"/>
      <c r="HQH79" s="219"/>
      <c r="HQI79" s="219"/>
      <c r="HQJ79" s="219"/>
      <c r="HQK79" s="219"/>
      <c r="HQL79" s="219"/>
      <c r="HQM79" s="219"/>
      <c r="HQN79" s="219"/>
      <c r="HQO79" s="219"/>
      <c r="HQP79" s="219"/>
      <c r="HQQ79" s="219"/>
      <c r="HQR79" s="219"/>
      <c r="HQS79" s="219"/>
      <c r="HQT79" s="219"/>
      <c r="HQU79" s="219"/>
      <c r="HQV79" s="219"/>
      <c r="HQW79" s="219"/>
      <c r="HQX79" s="219"/>
      <c r="HQY79" s="219"/>
      <c r="HQZ79" s="219"/>
      <c r="HRA79" s="219"/>
      <c r="HRB79" s="219"/>
      <c r="HRC79" s="219"/>
      <c r="HRD79" s="219"/>
      <c r="HRE79" s="219"/>
      <c r="HRF79" s="219"/>
      <c r="HRG79" s="219"/>
      <c r="HRH79" s="219"/>
      <c r="HRI79" s="219"/>
      <c r="HRJ79" s="219"/>
      <c r="HRK79" s="219"/>
      <c r="HRL79" s="219"/>
      <c r="HRM79" s="219"/>
      <c r="HRN79" s="219"/>
      <c r="HRO79" s="219"/>
      <c r="HRP79" s="219"/>
      <c r="HRQ79" s="219"/>
      <c r="HRR79" s="219"/>
      <c r="HRS79" s="219"/>
      <c r="HRT79" s="219"/>
      <c r="HRU79" s="219"/>
      <c r="HRV79" s="219"/>
      <c r="HRW79" s="219"/>
      <c r="HRX79" s="219"/>
      <c r="HRY79" s="219"/>
      <c r="HRZ79" s="219"/>
      <c r="HSA79" s="219"/>
      <c r="HSB79" s="219"/>
      <c r="HSC79" s="219"/>
      <c r="HSD79" s="219"/>
      <c r="HSE79" s="219"/>
      <c r="HSF79" s="219"/>
      <c r="HSG79" s="219"/>
      <c r="HSH79" s="219"/>
      <c r="HSI79" s="219"/>
      <c r="HSJ79" s="219"/>
      <c r="HSK79" s="219"/>
      <c r="HSL79" s="219"/>
      <c r="HSM79" s="219"/>
      <c r="HSN79" s="219"/>
      <c r="HSO79" s="219"/>
      <c r="HSP79" s="219"/>
      <c r="HSQ79" s="219"/>
      <c r="HSR79" s="219"/>
      <c r="HSS79" s="219"/>
      <c r="HST79" s="219"/>
      <c r="HSU79" s="219"/>
      <c r="HSV79" s="219"/>
      <c r="HSW79" s="219"/>
      <c r="HSX79" s="219"/>
      <c r="HSY79" s="219"/>
      <c r="HSZ79" s="219"/>
      <c r="HTA79" s="219"/>
      <c r="HTB79" s="219"/>
      <c r="HTC79" s="219"/>
      <c r="HTD79" s="219"/>
      <c r="HTE79" s="219"/>
      <c r="HTF79" s="219"/>
      <c r="HTG79" s="219"/>
      <c r="HTH79" s="219"/>
      <c r="HTI79" s="219"/>
      <c r="HTJ79" s="219"/>
      <c r="HTK79" s="219"/>
      <c r="HTL79" s="219"/>
      <c r="HTM79" s="219"/>
      <c r="HTN79" s="219"/>
      <c r="HTO79" s="219"/>
      <c r="HTP79" s="219"/>
      <c r="HTQ79" s="219"/>
      <c r="HTR79" s="219"/>
      <c r="HTS79" s="219"/>
      <c r="HTT79" s="219"/>
      <c r="HTU79" s="219"/>
      <c r="HTV79" s="219"/>
      <c r="HTW79" s="219"/>
      <c r="HTX79" s="219"/>
      <c r="HTY79" s="219"/>
      <c r="HTZ79" s="219"/>
      <c r="HUA79" s="219"/>
      <c r="HUB79" s="219"/>
      <c r="HUC79" s="219"/>
      <c r="HUD79" s="219"/>
      <c r="HUE79" s="219"/>
      <c r="HUF79" s="219"/>
      <c r="HUG79" s="219"/>
      <c r="HUH79" s="219"/>
      <c r="HUI79" s="219"/>
      <c r="HUJ79" s="219"/>
      <c r="HUK79" s="219"/>
      <c r="HUL79" s="219"/>
      <c r="HUM79" s="219"/>
      <c r="HUN79" s="219"/>
      <c r="HUO79" s="219"/>
      <c r="HUP79" s="219"/>
      <c r="HUQ79" s="219"/>
      <c r="HUR79" s="219"/>
      <c r="HUS79" s="219"/>
      <c r="HUT79" s="219"/>
      <c r="HUU79" s="219"/>
      <c r="HUV79" s="219"/>
      <c r="HUW79" s="219"/>
      <c r="HUX79" s="219"/>
      <c r="HUY79" s="219"/>
      <c r="HUZ79" s="219"/>
      <c r="HVA79" s="219"/>
      <c r="HVB79" s="219"/>
      <c r="HVC79" s="219"/>
      <c r="HVD79" s="219"/>
      <c r="HVE79" s="219"/>
      <c r="HVF79" s="219"/>
      <c r="HVG79" s="219"/>
      <c r="HVH79" s="219"/>
      <c r="HVI79" s="219"/>
      <c r="HVJ79" s="219"/>
      <c r="HVK79" s="219"/>
      <c r="HVL79" s="219"/>
      <c r="HVM79" s="219"/>
      <c r="HVN79" s="219"/>
      <c r="HVO79" s="219"/>
      <c r="HVP79" s="219"/>
      <c r="HVQ79" s="219"/>
      <c r="HVR79" s="219"/>
      <c r="HVS79" s="219"/>
      <c r="HVT79" s="219"/>
      <c r="HVU79" s="219"/>
      <c r="HVV79" s="219"/>
      <c r="HVW79" s="219"/>
      <c r="HVX79" s="219"/>
      <c r="HVY79" s="219"/>
      <c r="HVZ79" s="219"/>
      <c r="HWA79" s="219"/>
      <c r="HWB79" s="219"/>
      <c r="HWC79" s="219"/>
      <c r="HWD79" s="219"/>
      <c r="HWE79" s="219"/>
      <c r="HWF79" s="219"/>
      <c r="HWG79" s="219"/>
      <c r="HWH79" s="219"/>
      <c r="HWI79" s="219"/>
      <c r="HWJ79" s="219"/>
      <c r="HWK79" s="219"/>
      <c r="HWL79" s="219"/>
      <c r="HWM79" s="219"/>
      <c r="HWN79" s="219"/>
      <c r="HWO79" s="219"/>
      <c r="HWP79" s="219"/>
      <c r="HWQ79" s="219"/>
      <c r="HWR79" s="219"/>
      <c r="HWS79" s="219"/>
      <c r="HWT79" s="219"/>
      <c r="HWU79" s="219"/>
      <c r="HWV79" s="219"/>
      <c r="HWW79" s="219"/>
      <c r="HWX79" s="219"/>
      <c r="HWY79" s="219"/>
      <c r="HWZ79" s="219"/>
      <c r="HXA79" s="219"/>
      <c r="HXB79" s="219"/>
      <c r="HXC79" s="219"/>
      <c r="HXD79" s="219"/>
      <c r="HXE79" s="219"/>
      <c r="HXF79" s="219"/>
      <c r="HXG79" s="219"/>
      <c r="HXH79" s="219"/>
      <c r="HXI79" s="219"/>
      <c r="HXJ79" s="219"/>
      <c r="HXK79" s="219"/>
      <c r="HXL79" s="219"/>
      <c r="HXM79" s="219"/>
      <c r="HXN79" s="219"/>
      <c r="HXO79" s="219"/>
      <c r="HXP79" s="219"/>
      <c r="HXQ79" s="219"/>
      <c r="HXR79" s="219"/>
      <c r="HXS79" s="219"/>
      <c r="HXT79" s="219"/>
      <c r="HXU79" s="219"/>
      <c r="HXV79" s="219"/>
      <c r="HXW79" s="219"/>
      <c r="HXX79" s="219"/>
      <c r="HXY79" s="219"/>
      <c r="HXZ79" s="219"/>
      <c r="HYA79" s="219"/>
      <c r="HYB79" s="219"/>
      <c r="HYC79" s="219"/>
      <c r="HYD79" s="219"/>
      <c r="HYE79" s="219"/>
      <c r="HYF79" s="219"/>
      <c r="HYG79" s="219"/>
      <c r="HYH79" s="219"/>
      <c r="HYI79" s="219"/>
      <c r="HYJ79" s="219"/>
      <c r="HYK79" s="219"/>
      <c r="HYL79" s="219"/>
      <c r="HYM79" s="219"/>
      <c r="HYN79" s="219"/>
      <c r="HYO79" s="219"/>
      <c r="HYP79" s="219"/>
      <c r="HYQ79" s="219"/>
      <c r="HYR79" s="219"/>
      <c r="HYS79" s="219"/>
      <c r="HYT79" s="219"/>
      <c r="HYU79" s="219"/>
      <c r="HYV79" s="219"/>
      <c r="HYW79" s="219"/>
      <c r="HYX79" s="219"/>
      <c r="HYY79" s="219"/>
      <c r="HYZ79" s="219"/>
      <c r="HZA79" s="219"/>
      <c r="HZB79" s="219"/>
      <c r="HZC79" s="219"/>
      <c r="HZD79" s="219"/>
      <c r="HZE79" s="219"/>
      <c r="HZF79" s="219"/>
      <c r="HZG79" s="219"/>
      <c r="HZH79" s="219"/>
      <c r="HZI79" s="219"/>
      <c r="HZJ79" s="219"/>
      <c r="HZK79" s="219"/>
      <c r="HZL79" s="219"/>
      <c r="HZM79" s="219"/>
      <c r="HZN79" s="219"/>
      <c r="HZO79" s="219"/>
      <c r="HZP79" s="219"/>
      <c r="HZQ79" s="219"/>
      <c r="HZR79" s="219"/>
      <c r="HZS79" s="219"/>
      <c r="HZT79" s="219"/>
      <c r="HZU79" s="219"/>
      <c r="HZV79" s="219"/>
      <c r="HZW79" s="219"/>
      <c r="HZX79" s="219"/>
      <c r="HZY79" s="219"/>
      <c r="HZZ79" s="219"/>
      <c r="IAA79" s="219"/>
      <c r="IAB79" s="219"/>
      <c r="IAC79" s="219"/>
      <c r="IAD79" s="219"/>
      <c r="IAE79" s="219"/>
      <c r="IAF79" s="219"/>
      <c r="IAG79" s="219"/>
      <c r="IAH79" s="219"/>
      <c r="IAI79" s="219"/>
      <c r="IAJ79" s="219"/>
      <c r="IAK79" s="219"/>
      <c r="IAL79" s="219"/>
      <c r="IAM79" s="219"/>
      <c r="IAN79" s="219"/>
      <c r="IAO79" s="219"/>
      <c r="IAP79" s="219"/>
      <c r="IAQ79" s="219"/>
      <c r="IAR79" s="219"/>
      <c r="IAS79" s="219"/>
      <c r="IAT79" s="219"/>
      <c r="IAU79" s="219"/>
      <c r="IAV79" s="219"/>
      <c r="IAW79" s="219"/>
      <c r="IAX79" s="219"/>
      <c r="IAY79" s="219"/>
      <c r="IAZ79" s="219"/>
      <c r="IBA79" s="219"/>
      <c r="IBB79" s="219"/>
      <c r="IBC79" s="219"/>
      <c r="IBD79" s="219"/>
      <c r="IBE79" s="219"/>
      <c r="IBF79" s="219"/>
      <c r="IBG79" s="219"/>
      <c r="IBH79" s="219"/>
      <c r="IBI79" s="219"/>
      <c r="IBJ79" s="219"/>
      <c r="IBK79" s="219"/>
      <c r="IBL79" s="219"/>
      <c r="IBM79" s="219"/>
      <c r="IBN79" s="219"/>
      <c r="IBO79" s="219"/>
      <c r="IBP79" s="219"/>
      <c r="IBQ79" s="219"/>
      <c r="IBR79" s="219"/>
      <c r="IBS79" s="219"/>
      <c r="IBT79" s="219"/>
      <c r="IBU79" s="219"/>
      <c r="IBV79" s="219"/>
      <c r="IBW79" s="219"/>
      <c r="IBX79" s="219"/>
      <c r="IBY79" s="219"/>
      <c r="IBZ79" s="219"/>
      <c r="ICA79" s="219"/>
      <c r="ICB79" s="219"/>
      <c r="ICC79" s="219"/>
      <c r="ICD79" s="219"/>
      <c r="ICE79" s="219"/>
      <c r="ICF79" s="219"/>
      <c r="ICG79" s="219"/>
      <c r="ICH79" s="219"/>
      <c r="ICI79" s="219"/>
      <c r="ICJ79" s="219"/>
      <c r="ICK79" s="219"/>
      <c r="ICL79" s="219"/>
      <c r="ICM79" s="219"/>
      <c r="ICN79" s="219"/>
      <c r="ICO79" s="219"/>
      <c r="ICP79" s="219"/>
      <c r="ICQ79" s="219"/>
      <c r="ICR79" s="219"/>
      <c r="ICS79" s="219"/>
      <c r="ICT79" s="219"/>
      <c r="ICU79" s="219"/>
      <c r="ICV79" s="219"/>
      <c r="ICW79" s="219"/>
      <c r="ICX79" s="219"/>
      <c r="ICY79" s="219"/>
      <c r="ICZ79" s="219"/>
      <c r="IDA79" s="219"/>
      <c r="IDB79" s="219"/>
      <c r="IDC79" s="219"/>
      <c r="IDD79" s="219"/>
      <c r="IDE79" s="219"/>
      <c r="IDF79" s="219"/>
      <c r="IDG79" s="219"/>
      <c r="IDH79" s="219"/>
      <c r="IDI79" s="219"/>
      <c r="IDJ79" s="219"/>
      <c r="IDK79" s="219"/>
      <c r="IDL79" s="219"/>
      <c r="IDM79" s="219"/>
      <c r="IDN79" s="219"/>
      <c r="IDO79" s="219"/>
      <c r="IDP79" s="219"/>
      <c r="IDQ79" s="219"/>
      <c r="IDR79" s="219"/>
      <c r="IDS79" s="219"/>
      <c r="IDT79" s="219"/>
      <c r="IDU79" s="219"/>
      <c r="IDV79" s="219"/>
      <c r="IDW79" s="219"/>
      <c r="IDX79" s="219"/>
      <c r="IDY79" s="219"/>
      <c r="IDZ79" s="219"/>
      <c r="IEA79" s="219"/>
      <c r="IEB79" s="219"/>
      <c r="IEC79" s="219"/>
      <c r="IED79" s="219"/>
      <c r="IEE79" s="219"/>
      <c r="IEF79" s="219"/>
      <c r="IEG79" s="219"/>
      <c r="IEH79" s="219"/>
      <c r="IEI79" s="219"/>
      <c r="IEJ79" s="219"/>
      <c r="IEK79" s="219"/>
      <c r="IEL79" s="219"/>
      <c r="IEM79" s="219"/>
      <c r="IEN79" s="219"/>
      <c r="IEO79" s="219"/>
      <c r="IEP79" s="219"/>
      <c r="IEQ79" s="219"/>
      <c r="IER79" s="219"/>
      <c r="IES79" s="219"/>
      <c r="IET79" s="219"/>
      <c r="IEU79" s="219"/>
      <c r="IEV79" s="219"/>
      <c r="IEW79" s="219"/>
      <c r="IEX79" s="219"/>
      <c r="IEY79" s="219"/>
      <c r="IEZ79" s="219"/>
      <c r="IFA79" s="219"/>
      <c r="IFB79" s="219"/>
      <c r="IFC79" s="219"/>
      <c r="IFD79" s="219"/>
      <c r="IFE79" s="219"/>
      <c r="IFF79" s="219"/>
      <c r="IFG79" s="219"/>
      <c r="IFH79" s="219"/>
      <c r="IFI79" s="219"/>
      <c r="IFJ79" s="219"/>
      <c r="IFK79" s="219"/>
      <c r="IFL79" s="219"/>
      <c r="IFM79" s="219"/>
      <c r="IFN79" s="219"/>
      <c r="IFO79" s="219"/>
      <c r="IFP79" s="219"/>
      <c r="IFQ79" s="219"/>
      <c r="IFR79" s="219"/>
      <c r="IFS79" s="219"/>
      <c r="IFT79" s="219"/>
      <c r="IFU79" s="219"/>
      <c r="IFV79" s="219"/>
      <c r="IFW79" s="219"/>
      <c r="IFX79" s="219"/>
      <c r="IFY79" s="219"/>
      <c r="IFZ79" s="219"/>
      <c r="IGA79" s="219"/>
      <c r="IGB79" s="219"/>
      <c r="IGC79" s="219"/>
      <c r="IGD79" s="219"/>
      <c r="IGE79" s="219"/>
      <c r="IGF79" s="219"/>
      <c r="IGG79" s="219"/>
      <c r="IGH79" s="219"/>
      <c r="IGI79" s="219"/>
      <c r="IGJ79" s="219"/>
      <c r="IGK79" s="219"/>
      <c r="IGL79" s="219"/>
      <c r="IGM79" s="219"/>
      <c r="IGN79" s="219"/>
      <c r="IGO79" s="219"/>
      <c r="IGP79" s="219"/>
      <c r="IGQ79" s="219"/>
      <c r="IGR79" s="219"/>
      <c r="IGS79" s="219"/>
      <c r="IGT79" s="219"/>
      <c r="IGU79" s="219"/>
      <c r="IGV79" s="219"/>
      <c r="IGW79" s="219"/>
      <c r="IGX79" s="219"/>
      <c r="IGY79" s="219"/>
      <c r="IGZ79" s="219"/>
      <c r="IHA79" s="219"/>
      <c r="IHB79" s="219"/>
      <c r="IHC79" s="219"/>
      <c r="IHD79" s="219"/>
      <c r="IHE79" s="219"/>
      <c r="IHF79" s="219"/>
      <c r="IHG79" s="219"/>
      <c r="IHH79" s="219"/>
      <c r="IHI79" s="219"/>
      <c r="IHJ79" s="219"/>
      <c r="IHK79" s="219"/>
      <c r="IHL79" s="219"/>
      <c r="IHM79" s="219"/>
      <c r="IHN79" s="219"/>
      <c r="IHO79" s="219"/>
      <c r="IHP79" s="219"/>
      <c r="IHQ79" s="219"/>
      <c r="IHR79" s="219"/>
      <c r="IHS79" s="219"/>
      <c r="IHT79" s="219"/>
      <c r="IHU79" s="219"/>
      <c r="IHV79" s="219"/>
      <c r="IHW79" s="219"/>
      <c r="IHX79" s="219"/>
      <c r="IHY79" s="219"/>
      <c r="IHZ79" s="219"/>
      <c r="IIA79" s="219"/>
      <c r="IIB79" s="219"/>
      <c r="IIC79" s="219"/>
      <c r="IID79" s="219"/>
      <c r="IIE79" s="219"/>
      <c r="IIF79" s="219"/>
      <c r="IIG79" s="219"/>
      <c r="IIH79" s="219"/>
      <c r="III79" s="219"/>
      <c r="IIJ79" s="219"/>
      <c r="IIK79" s="219"/>
      <c r="IIL79" s="219"/>
      <c r="IIM79" s="219"/>
      <c r="IIN79" s="219"/>
      <c r="IIO79" s="219"/>
      <c r="IIP79" s="219"/>
      <c r="IIQ79" s="219"/>
      <c r="IIR79" s="219"/>
      <c r="IIS79" s="219"/>
      <c r="IIT79" s="219"/>
      <c r="IIU79" s="219"/>
      <c r="IIV79" s="219"/>
      <c r="IIW79" s="219"/>
      <c r="IIX79" s="219"/>
      <c r="IIY79" s="219"/>
      <c r="IIZ79" s="219"/>
      <c r="IJA79" s="219"/>
      <c r="IJB79" s="219"/>
      <c r="IJC79" s="219"/>
      <c r="IJD79" s="219"/>
      <c r="IJE79" s="219"/>
      <c r="IJF79" s="219"/>
      <c r="IJG79" s="219"/>
      <c r="IJH79" s="219"/>
      <c r="IJI79" s="219"/>
      <c r="IJJ79" s="219"/>
      <c r="IJK79" s="219"/>
      <c r="IJL79" s="219"/>
      <c r="IJM79" s="219"/>
      <c r="IJN79" s="219"/>
      <c r="IJO79" s="219"/>
      <c r="IJP79" s="219"/>
      <c r="IJQ79" s="219"/>
      <c r="IJR79" s="219"/>
      <c r="IJS79" s="219"/>
      <c r="IJT79" s="219"/>
      <c r="IJU79" s="219"/>
      <c r="IJV79" s="219"/>
      <c r="IJW79" s="219"/>
      <c r="IJX79" s="219"/>
      <c r="IJY79" s="219"/>
      <c r="IJZ79" s="219"/>
      <c r="IKA79" s="219"/>
      <c r="IKB79" s="219"/>
      <c r="IKC79" s="219"/>
      <c r="IKD79" s="219"/>
      <c r="IKE79" s="219"/>
      <c r="IKF79" s="219"/>
      <c r="IKG79" s="219"/>
      <c r="IKH79" s="219"/>
      <c r="IKI79" s="219"/>
      <c r="IKJ79" s="219"/>
      <c r="IKK79" s="219"/>
      <c r="IKL79" s="219"/>
      <c r="IKM79" s="219"/>
      <c r="IKN79" s="219"/>
      <c r="IKO79" s="219"/>
      <c r="IKP79" s="219"/>
      <c r="IKQ79" s="219"/>
      <c r="IKR79" s="219"/>
      <c r="IKS79" s="219"/>
      <c r="IKT79" s="219"/>
      <c r="IKU79" s="219"/>
      <c r="IKV79" s="219"/>
      <c r="IKW79" s="219"/>
      <c r="IKX79" s="219"/>
      <c r="IKY79" s="219"/>
      <c r="IKZ79" s="219"/>
      <c r="ILA79" s="219"/>
      <c r="ILB79" s="219"/>
      <c r="ILC79" s="219"/>
      <c r="ILD79" s="219"/>
      <c r="ILE79" s="219"/>
      <c r="ILF79" s="219"/>
      <c r="ILG79" s="219"/>
      <c r="ILH79" s="219"/>
      <c r="ILI79" s="219"/>
      <c r="ILJ79" s="219"/>
      <c r="ILK79" s="219"/>
      <c r="ILL79" s="219"/>
      <c r="ILM79" s="219"/>
      <c r="ILN79" s="219"/>
      <c r="ILO79" s="219"/>
      <c r="ILP79" s="219"/>
      <c r="ILQ79" s="219"/>
      <c r="ILR79" s="219"/>
      <c r="ILS79" s="219"/>
      <c r="ILT79" s="219"/>
      <c r="ILU79" s="219"/>
      <c r="ILV79" s="219"/>
      <c r="ILW79" s="219"/>
      <c r="ILX79" s="219"/>
      <c r="ILY79" s="219"/>
      <c r="ILZ79" s="219"/>
      <c r="IMA79" s="219"/>
      <c r="IMB79" s="219"/>
      <c r="IMC79" s="219"/>
      <c r="IMD79" s="219"/>
      <c r="IME79" s="219"/>
      <c r="IMF79" s="219"/>
      <c r="IMG79" s="219"/>
      <c r="IMH79" s="219"/>
      <c r="IMI79" s="219"/>
      <c r="IMJ79" s="219"/>
      <c r="IMK79" s="219"/>
      <c r="IML79" s="219"/>
      <c r="IMM79" s="219"/>
      <c r="IMN79" s="219"/>
      <c r="IMO79" s="219"/>
      <c r="IMP79" s="219"/>
      <c r="IMQ79" s="219"/>
      <c r="IMR79" s="219"/>
      <c r="IMS79" s="219"/>
      <c r="IMT79" s="219"/>
      <c r="IMU79" s="219"/>
      <c r="IMV79" s="219"/>
      <c r="IMW79" s="219"/>
      <c r="IMX79" s="219"/>
      <c r="IMY79" s="219"/>
      <c r="IMZ79" s="219"/>
      <c r="INA79" s="219"/>
      <c r="INB79" s="219"/>
      <c r="INC79" s="219"/>
      <c r="IND79" s="219"/>
      <c r="INE79" s="219"/>
      <c r="INF79" s="219"/>
      <c r="ING79" s="219"/>
      <c r="INH79" s="219"/>
      <c r="INI79" s="219"/>
      <c r="INJ79" s="219"/>
      <c r="INK79" s="219"/>
      <c r="INL79" s="219"/>
      <c r="INM79" s="219"/>
      <c r="INN79" s="219"/>
      <c r="INO79" s="219"/>
      <c r="INP79" s="219"/>
      <c r="INQ79" s="219"/>
      <c r="INR79" s="219"/>
      <c r="INS79" s="219"/>
      <c r="INT79" s="219"/>
      <c r="INU79" s="219"/>
      <c r="INV79" s="219"/>
      <c r="INW79" s="219"/>
      <c r="INX79" s="219"/>
      <c r="INY79" s="219"/>
      <c r="INZ79" s="219"/>
      <c r="IOA79" s="219"/>
      <c r="IOB79" s="219"/>
      <c r="IOC79" s="219"/>
      <c r="IOD79" s="219"/>
      <c r="IOE79" s="219"/>
      <c r="IOF79" s="219"/>
      <c r="IOG79" s="219"/>
      <c r="IOH79" s="219"/>
      <c r="IOI79" s="219"/>
      <c r="IOJ79" s="219"/>
      <c r="IOK79" s="219"/>
      <c r="IOL79" s="219"/>
      <c r="IOM79" s="219"/>
      <c r="ION79" s="219"/>
      <c r="IOO79" s="219"/>
      <c r="IOP79" s="219"/>
      <c r="IOQ79" s="219"/>
      <c r="IOR79" s="219"/>
      <c r="IOS79" s="219"/>
      <c r="IOT79" s="219"/>
      <c r="IOU79" s="219"/>
      <c r="IOV79" s="219"/>
      <c r="IOW79" s="219"/>
      <c r="IOX79" s="219"/>
      <c r="IOY79" s="219"/>
      <c r="IOZ79" s="219"/>
      <c r="IPA79" s="219"/>
      <c r="IPB79" s="219"/>
      <c r="IPC79" s="219"/>
      <c r="IPD79" s="219"/>
      <c r="IPE79" s="219"/>
      <c r="IPF79" s="219"/>
      <c r="IPG79" s="219"/>
      <c r="IPH79" s="219"/>
      <c r="IPI79" s="219"/>
      <c r="IPJ79" s="219"/>
      <c r="IPK79" s="219"/>
      <c r="IPL79" s="219"/>
      <c r="IPM79" s="219"/>
      <c r="IPN79" s="219"/>
      <c r="IPO79" s="219"/>
      <c r="IPP79" s="219"/>
      <c r="IPQ79" s="219"/>
      <c r="IPR79" s="219"/>
      <c r="IPS79" s="219"/>
      <c r="IPT79" s="219"/>
      <c r="IPU79" s="219"/>
      <c r="IPV79" s="219"/>
      <c r="IPW79" s="219"/>
      <c r="IPX79" s="219"/>
      <c r="IPY79" s="219"/>
      <c r="IPZ79" s="219"/>
      <c r="IQA79" s="219"/>
      <c r="IQB79" s="219"/>
      <c r="IQC79" s="219"/>
      <c r="IQD79" s="219"/>
      <c r="IQE79" s="219"/>
      <c r="IQF79" s="219"/>
      <c r="IQG79" s="219"/>
      <c r="IQH79" s="219"/>
      <c r="IQI79" s="219"/>
      <c r="IQJ79" s="219"/>
      <c r="IQK79" s="219"/>
      <c r="IQL79" s="219"/>
      <c r="IQM79" s="219"/>
      <c r="IQN79" s="219"/>
      <c r="IQO79" s="219"/>
      <c r="IQP79" s="219"/>
      <c r="IQQ79" s="219"/>
      <c r="IQR79" s="219"/>
      <c r="IQS79" s="219"/>
      <c r="IQT79" s="219"/>
      <c r="IQU79" s="219"/>
      <c r="IQV79" s="219"/>
      <c r="IQW79" s="219"/>
      <c r="IQX79" s="219"/>
      <c r="IQY79" s="219"/>
      <c r="IQZ79" s="219"/>
      <c r="IRA79" s="219"/>
      <c r="IRB79" s="219"/>
      <c r="IRC79" s="219"/>
      <c r="IRD79" s="219"/>
      <c r="IRE79" s="219"/>
      <c r="IRF79" s="219"/>
      <c r="IRG79" s="219"/>
      <c r="IRH79" s="219"/>
      <c r="IRI79" s="219"/>
      <c r="IRJ79" s="219"/>
      <c r="IRK79" s="219"/>
      <c r="IRL79" s="219"/>
      <c r="IRM79" s="219"/>
      <c r="IRN79" s="219"/>
      <c r="IRO79" s="219"/>
      <c r="IRP79" s="219"/>
      <c r="IRQ79" s="219"/>
      <c r="IRR79" s="219"/>
      <c r="IRS79" s="219"/>
      <c r="IRT79" s="219"/>
      <c r="IRU79" s="219"/>
      <c r="IRV79" s="219"/>
      <c r="IRW79" s="219"/>
      <c r="IRX79" s="219"/>
      <c r="IRY79" s="219"/>
      <c r="IRZ79" s="219"/>
      <c r="ISA79" s="219"/>
      <c r="ISB79" s="219"/>
      <c r="ISC79" s="219"/>
      <c r="ISD79" s="219"/>
      <c r="ISE79" s="219"/>
      <c r="ISF79" s="219"/>
      <c r="ISG79" s="219"/>
      <c r="ISH79" s="219"/>
      <c r="ISI79" s="219"/>
      <c r="ISJ79" s="219"/>
      <c r="ISK79" s="219"/>
      <c r="ISL79" s="219"/>
      <c r="ISM79" s="219"/>
      <c r="ISN79" s="219"/>
      <c r="ISO79" s="219"/>
      <c r="ISP79" s="219"/>
      <c r="ISQ79" s="219"/>
      <c r="ISR79" s="219"/>
      <c r="ISS79" s="219"/>
      <c r="IST79" s="219"/>
      <c r="ISU79" s="219"/>
      <c r="ISV79" s="219"/>
      <c r="ISW79" s="219"/>
      <c r="ISX79" s="219"/>
      <c r="ISY79" s="219"/>
      <c r="ISZ79" s="219"/>
      <c r="ITA79" s="219"/>
      <c r="ITB79" s="219"/>
      <c r="ITC79" s="219"/>
      <c r="ITD79" s="219"/>
      <c r="ITE79" s="219"/>
      <c r="ITF79" s="219"/>
      <c r="ITG79" s="219"/>
      <c r="ITH79" s="219"/>
      <c r="ITI79" s="219"/>
      <c r="ITJ79" s="219"/>
      <c r="ITK79" s="219"/>
      <c r="ITL79" s="219"/>
      <c r="ITM79" s="219"/>
      <c r="ITN79" s="219"/>
      <c r="ITO79" s="219"/>
      <c r="ITP79" s="219"/>
      <c r="ITQ79" s="219"/>
      <c r="ITR79" s="219"/>
      <c r="ITS79" s="219"/>
      <c r="ITT79" s="219"/>
      <c r="ITU79" s="219"/>
      <c r="ITV79" s="219"/>
      <c r="ITW79" s="219"/>
      <c r="ITX79" s="219"/>
      <c r="ITY79" s="219"/>
      <c r="ITZ79" s="219"/>
      <c r="IUA79" s="219"/>
      <c r="IUB79" s="219"/>
      <c r="IUC79" s="219"/>
      <c r="IUD79" s="219"/>
      <c r="IUE79" s="219"/>
      <c r="IUF79" s="219"/>
      <c r="IUG79" s="219"/>
      <c r="IUH79" s="219"/>
      <c r="IUI79" s="219"/>
      <c r="IUJ79" s="219"/>
      <c r="IUK79" s="219"/>
      <c r="IUL79" s="219"/>
      <c r="IUM79" s="219"/>
      <c r="IUN79" s="219"/>
      <c r="IUO79" s="219"/>
      <c r="IUP79" s="219"/>
      <c r="IUQ79" s="219"/>
      <c r="IUR79" s="219"/>
      <c r="IUS79" s="219"/>
      <c r="IUT79" s="219"/>
      <c r="IUU79" s="219"/>
      <c r="IUV79" s="219"/>
      <c r="IUW79" s="219"/>
      <c r="IUX79" s="219"/>
      <c r="IUY79" s="219"/>
      <c r="IUZ79" s="219"/>
      <c r="IVA79" s="219"/>
      <c r="IVB79" s="219"/>
      <c r="IVC79" s="219"/>
      <c r="IVD79" s="219"/>
      <c r="IVE79" s="219"/>
      <c r="IVF79" s="219"/>
      <c r="IVG79" s="219"/>
      <c r="IVH79" s="219"/>
      <c r="IVI79" s="219"/>
      <c r="IVJ79" s="219"/>
      <c r="IVK79" s="219"/>
      <c r="IVL79" s="219"/>
      <c r="IVM79" s="219"/>
      <c r="IVN79" s="219"/>
      <c r="IVO79" s="219"/>
      <c r="IVP79" s="219"/>
      <c r="IVQ79" s="219"/>
      <c r="IVR79" s="219"/>
      <c r="IVS79" s="219"/>
      <c r="IVT79" s="219"/>
      <c r="IVU79" s="219"/>
      <c r="IVV79" s="219"/>
      <c r="IVW79" s="219"/>
      <c r="IVX79" s="219"/>
      <c r="IVY79" s="219"/>
      <c r="IVZ79" s="219"/>
      <c r="IWA79" s="219"/>
      <c r="IWB79" s="219"/>
      <c r="IWC79" s="219"/>
      <c r="IWD79" s="219"/>
      <c r="IWE79" s="219"/>
      <c r="IWF79" s="219"/>
      <c r="IWG79" s="219"/>
      <c r="IWH79" s="219"/>
      <c r="IWI79" s="219"/>
      <c r="IWJ79" s="219"/>
      <c r="IWK79" s="219"/>
      <c r="IWL79" s="219"/>
      <c r="IWM79" s="219"/>
      <c r="IWN79" s="219"/>
      <c r="IWO79" s="219"/>
      <c r="IWP79" s="219"/>
      <c r="IWQ79" s="219"/>
      <c r="IWR79" s="219"/>
      <c r="IWS79" s="219"/>
      <c r="IWT79" s="219"/>
      <c r="IWU79" s="219"/>
      <c r="IWV79" s="219"/>
      <c r="IWW79" s="219"/>
      <c r="IWX79" s="219"/>
      <c r="IWY79" s="219"/>
      <c r="IWZ79" s="219"/>
      <c r="IXA79" s="219"/>
      <c r="IXB79" s="219"/>
      <c r="IXC79" s="219"/>
      <c r="IXD79" s="219"/>
      <c r="IXE79" s="219"/>
      <c r="IXF79" s="219"/>
      <c r="IXG79" s="219"/>
      <c r="IXH79" s="219"/>
      <c r="IXI79" s="219"/>
      <c r="IXJ79" s="219"/>
      <c r="IXK79" s="219"/>
      <c r="IXL79" s="219"/>
      <c r="IXM79" s="219"/>
      <c r="IXN79" s="219"/>
      <c r="IXO79" s="219"/>
      <c r="IXP79" s="219"/>
      <c r="IXQ79" s="219"/>
      <c r="IXR79" s="219"/>
      <c r="IXS79" s="219"/>
      <c r="IXT79" s="219"/>
      <c r="IXU79" s="219"/>
      <c r="IXV79" s="219"/>
      <c r="IXW79" s="219"/>
      <c r="IXX79" s="219"/>
      <c r="IXY79" s="219"/>
      <c r="IXZ79" s="219"/>
      <c r="IYA79" s="219"/>
      <c r="IYB79" s="219"/>
      <c r="IYC79" s="219"/>
      <c r="IYD79" s="219"/>
      <c r="IYE79" s="219"/>
      <c r="IYF79" s="219"/>
      <c r="IYG79" s="219"/>
      <c r="IYH79" s="219"/>
      <c r="IYI79" s="219"/>
      <c r="IYJ79" s="219"/>
      <c r="IYK79" s="219"/>
      <c r="IYL79" s="219"/>
      <c r="IYM79" s="219"/>
      <c r="IYN79" s="219"/>
      <c r="IYO79" s="219"/>
      <c r="IYP79" s="219"/>
      <c r="IYQ79" s="219"/>
      <c r="IYR79" s="219"/>
      <c r="IYS79" s="219"/>
      <c r="IYT79" s="219"/>
      <c r="IYU79" s="219"/>
      <c r="IYV79" s="219"/>
      <c r="IYW79" s="219"/>
      <c r="IYX79" s="219"/>
      <c r="IYY79" s="219"/>
      <c r="IYZ79" s="219"/>
      <c r="IZA79" s="219"/>
      <c r="IZB79" s="219"/>
      <c r="IZC79" s="219"/>
      <c r="IZD79" s="219"/>
      <c r="IZE79" s="219"/>
      <c r="IZF79" s="219"/>
      <c r="IZG79" s="219"/>
      <c r="IZH79" s="219"/>
      <c r="IZI79" s="219"/>
      <c r="IZJ79" s="219"/>
      <c r="IZK79" s="219"/>
      <c r="IZL79" s="219"/>
      <c r="IZM79" s="219"/>
      <c r="IZN79" s="219"/>
      <c r="IZO79" s="219"/>
      <c r="IZP79" s="219"/>
      <c r="IZQ79" s="219"/>
      <c r="IZR79" s="219"/>
      <c r="IZS79" s="219"/>
      <c r="IZT79" s="219"/>
      <c r="IZU79" s="219"/>
      <c r="IZV79" s="219"/>
      <c r="IZW79" s="219"/>
      <c r="IZX79" s="219"/>
      <c r="IZY79" s="219"/>
      <c r="IZZ79" s="219"/>
      <c r="JAA79" s="219"/>
      <c r="JAB79" s="219"/>
      <c r="JAC79" s="219"/>
      <c r="JAD79" s="219"/>
      <c r="JAE79" s="219"/>
      <c r="JAF79" s="219"/>
      <c r="JAG79" s="219"/>
      <c r="JAH79" s="219"/>
      <c r="JAI79" s="219"/>
      <c r="JAJ79" s="219"/>
      <c r="JAK79" s="219"/>
      <c r="JAL79" s="219"/>
      <c r="JAM79" s="219"/>
      <c r="JAN79" s="219"/>
      <c r="JAO79" s="219"/>
      <c r="JAP79" s="219"/>
      <c r="JAQ79" s="219"/>
      <c r="JAR79" s="219"/>
      <c r="JAS79" s="219"/>
      <c r="JAT79" s="219"/>
      <c r="JAU79" s="219"/>
      <c r="JAV79" s="219"/>
      <c r="JAW79" s="219"/>
      <c r="JAX79" s="219"/>
      <c r="JAY79" s="219"/>
      <c r="JAZ79" s="219"/>
      <c r="JBA79" s="219"/>
      <c r="JBB79" s="219"/>
      <c r="JBC79" s="219"/>
      <c r="JBD79" s="219"/>
      <c r="JBE79" s="219"/>
      <c r="JBF79" s="219"/>
      <c r="JBG79" s="219"/>
      <c r="JBH79" s="219"/>
      <c r="JBI79" s="219"/>
      <c r="JBJ79" s="219"/>
      <c r="JBK79" s="219"/>
      <c r="JBL79" s="219"/>
      <c r="JBM79" s="219"/>
      <c r="JBN79" s="219"/>
      <c r="JBO79" s="219"/>
      <c r="JBP79" s="219"/>
      <c r="JBQ79" s="219"/>
      <c r="JBR79" s="219"/>
      <c r="JBS79" s="219"/>
      <c r="JBT79" s="219"/>
      <c r="JBU79" s="219"/>
      <c r="JBV79" s="219"/>
      <c r="JBW79" s="219"/>
      <c r="JBX79" s="219"/>
      <c r="JBY79" s="219"/>
      <c r="JBZ79" s="219"/>
      <c r="JCA79" s="219"/>
      <c r="JCB79" s="219"/>
      <c r="JCC79" s="219"/>
      <c r="JCD79" s="219"/>
      <c r="JCE79" s="219"/>
      <c r="JCF79" s="219"/>
      <c r="JCG79" s="219"/>
      <c r="JCH79" s="219"/>
      <c r="JCI79" s="219"/>
      <c r="JCJ79" s="219"/>
      <c r="JCK79" s="219"/>
      <c r="JCL79" s="219"/>
      <c r="JCM79" s="219"/>
      <c r="JCN79" s="219"/>
      <c r="JCO79" s="219"/>
      <c r="JCP79" s="219"/>
      <c r="JCQ79" s="219"/>
      <c r="JCR79" s="219"/>
      <c r="JCS79" s="219"/>
      <c r="JCT79" s="219"/>
      <c r="JCU79" s="219"/>
      <c r="JCV79" s="219"/>
      <c r="JCW79" s="219"/>
      <c r="JCX79" s="219"/>
      <c r="JCY79" s="219"/>
      <c r="JCZ79" s="219"/>
      <c r="JDA79" s="219"/>
      <c r="JDB79" s="219"/>
      <c r="JDC79" s="219"/>
      <c r="JDD79" s="219"/>
      <c r="JDE79" s="219"/>
      <c r="JDF79" s="219"/>
      <c r="JDG79" s="219"/>
      <c r="JDH79" s="219"/>
      <c r="JDI79" s="219"/>
      <c r="JDJ79" s="219"/>
      <c r="JDK79" s="219"/>
      <c r="JDL79" s="219"/>
      <c r="JDM79" s="219"/>
      <c r="JDN79" s="219"/>
      <c r="JDO79" s="219"/>
      <c r="JDP79" s="219"/>
      <c r="JDQ79" s="219"/>
      <c r="JDR79" s="219"/>
      <c r="JDS79" s="219"/>
      <c r="JDT79" s="219"/>
      <c r="JDU79" s="219"/>
      <c r="JDV79" s="219"/>
      <c r="JDW79" s="219"/>
      <c r="JDX79" s="219"/>
      <c r="JDY79" s="219"/>
      <c r="JDZ79" s="219"/>
      <c r="JEA79" s="219"/>
      <c r="JEB79" s="219"/>
      <c r="JEC79" s="219"/>
      <c r="JED79" s="219"/>
      <c r="JEE79" s="219"/>
      <c r="JEF79" s="219"/>
      <c r="JEG79" s="219"/>
      <c r="JEH79" s="219"/>
      <c r="JEI79" s="219"/>
      <c r="JEJ79" s="219"/>
      <c r="JEK79" s="219"/>
      <c r="JEL79" s="219"/>
      <c r="JEM79" s="219"/>
      <c r="JEN79" s="219"/>
      <c r="JEO79" s="219"/>
      <c r="JEP79" s="219"/>
      <c r="JEQ79" s="219"/>
      <c r="JER79" s="219"/>
      <c r="JES79" s="219"/>
      <c r="JET79" s="219"/>
      <c r="JEU79" s="219"/>
      <c r="JEV79" s="219"/>
      <c r="JEW79" s="219"/>
      <c r="JEX79" s="219"/>
      <c r="JEY79" s="219"/>
      <c r="JEZ79" s="219"/>
      <c r="JFA79" s="219"/>
      <c r="JFB79" s="219"/>
      <c r="JFC79" s="219"/>
      <c r="JFD79" s="219"/>
      <c r="JFE79" s="219"/>
      <c r="JFF79" s="219"/>
      <c r="JFG79" s="219"/>
      <c r="JFH79" s="219"/>
      <c r="JFI79" s="219"/>
      <c r="JFJ79" s="219"/>
      <c r="JFK79" s="219"/>
      <c r="JFL79" s="219"/>
      <c r="JFM79" s="219"/>
      <c r="JFN79" s="219"/>
      <c r="JFO79" s="219"/>
      <c r="JFP79" s="219"/>
      <c r="JFQ79" s="219"/>
      <c r="JFR79" s="219"/>
      <c r="JFS79" s="219"/>
      <c r="JFT79" s="219"/>
      <c r="JFU79" s="219"/>
      <c r="JFV79" s="219"/>
      <c r="JFW79" s="219"/>
      <c r="JFX79" s="219"/>
      <c r="JFY79" s="219"/>
      <c r="JFZ79" s="219"/>
      <c r="JGA79" s="219"/>
      <c r="JGB79" s="219"/>
      <c r="JGC79" s="219"/>
      <c r="JGD79" s="219"/>
      <c r="JGE79" s="219"/>
      <c r="JGF79" s="219"/>
      <c r="JGG79" s="219"/>
      <c r="JGH79" s="219"/>
      <c r="JGI79" s="219"/>
      <c r="JGJ79" s="219"/>
      <c r="JGK79" s="219"/>
      <c r="JGL79" s="219"/>
      <c r="JGM79" s="219"/>
      <c r="JGN79" s="219"/>
      <c r="JGO79" s="219"/>
      <c r="JGP79" s="219"/>
      <c r="JGQ79" s="219"/>
      <c r="JGR79" s="219"/>
      <c r="JGS79" s="219"/>
      <c r="JGT79" s="219"/>
      <c r="JGU79" s="219"/>
      <c r="JGV79" s="219"/>
      <c r="JGW79" s="219"/>
      <c r="JGX79" s="219"/>
      <c r="JGY79" s="219"/>
      <c r="JGZ79" s="219"/>
      <c r="JHA79" s="219"/>
      <c r="JHB79" s="219"/>
      <c r="JHC79" s="219"/>
      <c r="JHD79" s="219"/>
      <c r="JHE79" s="219"/>
      <c r="JHF79" s="219"/>
      <c r="JHG79" s="219"/>
      <c r="JHH79" s="219"/>
      <c r="JHI79" s="219"/>
      <c r="JHJ79" s="219"/>
      <c r="JHK79" s="219"/>
      <c r="JHL79" s="219"/>
      <c r="JHM79" s="219"/>
      <c r="JHN79" s="219"/>
      <c r="JHO79" s="219"/>
      <c r="JHP79" s="219"/>
      <c r="JHQ79" s="219"/>
      <c r="JHR79" s="219"/>
      <c r="JHS79" s="219"/>
      <c r="JHT79" s="219"/>
      <c r="JHU79" s="219"/>
      <c r="JHV79" s="219"/>
      <c r="JHW79" s="219"/>
      <c r="JHX79" s="219"/>
      <c r="JHY79" s="219"/>
      <c r="JHZ79" s="219"/>
      <c r="JIA79" s="219"/>
      <c r="JIB79" s="219"/>
      <c r="JIC79" s="219"/>
      <c r="JID79" s="219"/>
      <c r="JIE79" s="219"/>
      <c r="JIF79" s="219"/>
      <c r="JIG79" s="219"/>
      <c r="JIH79" s="219"/>
      <c r="JII79" s="219"/>
      <c r="JIJ79" s="219"/>
      <c r="JIK79" s="219"/>
      <c r="JIL79" s="219"/>
      <c r="JIM79" s="219"/>
      <c r="JIN79" s="219"/>
      <c r="JIO79" s="219"/>
      <c r="JIP79" s="219"/>
      <c r="JIQ79" s="219"/>
      <c r="JIR79" s="219"/>
      <c r="JIS79" s="219"/>
      <c r="JIT79" s="219"/>
      <c r="JIU79" s="219"/>
      <c r="JIV79" s="219"/>
      <c r="JIW79" s="219"/>
      <c r="JIX79" s="219"/>
      <c r="JIY79" s="219"/>
      <c r="JIZ79" s="219"/>
      <c r="JJA79" s="219"/>
      <c r="JJB79" s="219"/>
      <c r="JJC79" s="219"/>
      <c r="JJD79" s="219"/>
      <c r="JJE79" s="219"/>
      <c r="JJF79" s="219"/>
      <c r="JJG79" s="219"/>
      <c r="JJH79" s="219"/>
      <c r="JJI79" s="219"/>
      <c r="JJJ79" s="219"/>
      <c r="JJK79" s="219"/>
      <c r="JJL79" s="219"/>
      <c r="JJM79" s="219"/>
      <c r="JJN79" s="219"/>
      <c r="JJO79" s="219"/>
      <c r="JJP79" s="219"/>
      <c r="JJQ79" s="219"/>
      <c r="JJR79" s="219"/>
      <c r="JJS79" s="219"/>
      <c r="JJT79" s="219"/>
      <c r="JJU79" s="219"/>
      <c r="JJV79" s="219"/>
      <c r="JJW79" s="219"/>
      <c r="JJX79" s="219"/>
      <c r="JJY79" s="219"/>
      <c r="JJZ79" s="219"/>
      <c r="JKA79" s="219"/>
      <c r="JKB79" s="219"/>
      <c r="JKC79" s="219"/>
      <c r="JKD79" s="219"/>
      <c r="JKE79" s="219"/>
      <c r="JKF79" s="219"/>
      <c r="JKG79" s="219"/>
      <c r="JKH79" s="219"/>
      <c r="JKI79" s="219"/>
      <c r="JKJ79" s="219"/>
      <c r="JKK79" s="219"/>
      <c r="JKL79" s="219"/>
      <c r="JKM79" s="219"/>
      <c r="JKN79" s="219"/>
      <c r="JKO79" s="219"/>
      <c r="JKP79" s="219"/>
      <c r="JKQ79" s="219"/>
      <c r="JKR79" s="219"/>
      <c r="JKS79" s="219"/>
      <c r="JKT79" s="219"/>
      <c r="JKU79" s="219"/>
      <c r="JKV79" s="219"/>
      <c r="JKW79" s="219"/>
      <c r="JKX79" s="219"/>
      <c r="JKY79" s="219"/>
      <c r="JKZ79" s="219"/>
      <c r="JLA79" s="219"/>
      <c r="JLB79" s="219"/>
      <c r="JLC79" s="219"/>
      <c r="JLD79" s="219"/>
      <c r="JLE79" s="219"/>
      <c r="JLF79" s="219"/>
      <c r="JLG79" s="219"/>
      <c r="JLH79" s="219"/>
      <c r="JLI79" s="219"/>
      <c r="JLJ79" s="219"/>
      <c r="JLK79" s="219"/>
      <c r="JLL79" s="219"/>
      <c r="JLM79" s="219"/>
      <c r="JLN79" s="219"/>
      <c r="JLO79" s="219"/>
      <c r="JLP79" s="219"/>
      <c r="JLQ79" s="219"/>
      <c r="JLR79" s="219"/>
      <c r="JLS79" s="219"/>
      <c r="JLT79" s="219"/>
      <c r="JLU79" s="219"/>
      <c r="JLV79" s="219"/>
      <c r="JLW79" s="219"/>
      <c r="JLX79" s="219"/>
      <c r="JLY79" s="219"/>
      <c r="JLZ79" s="219"/>
      <c r="JMA79" s="219"/>
      <c r="JMB79" s="219"/>
      <c r="JMC79" s="219"/>
      <c r="JMD79" s="219"/>
      <c r="JME79" s="219"/>
      <c r="JMF79" s="219"/>
      <c r="JMG79" s="219"/>
      <c r="JMH79" s="219"/>
      <c r="JMI79" s="219"/>
      <c r="JMJ79" s="219"/>
      <c r="JMK79" s="219"/>
      <c r="JML79" s="219"/>
      <c r="JMM79" s="219"/>
      <c r="JMN79" s="219"/>
      <c r="JMO79" s="219"/>
      <c r="JMP79" s="219"/>
      <c r="JMQ79" s="219"/>
      <c r="JMR79" s="219"/>
      <c r="JMS79" s="219"/>
      <c r="JMT79" s="219"/>
      <c r="JMU79" s="219"/>
      <c r="JMV79" s="219"/>
      <c r="JMW79" s="219"/>
      <c r="JMX79" s="219"/>
      <c r="JMY79" s="219"/>
      <c r="JMZ79" s="219"/>
      <c r="JNA79" s="219"/>
      <c r="JNB79" s="219"/>
      <c r="JNC79" s="219"/>
      <c r="JND79" s="219"/>
      <c r="JNE79" s="219"/>
      <c r="JNF79" s="219"/>
      <c r="JNG79" s="219"/>
      <c r="JNH79" s="219"/>
      <c r="JNI79" s="219"/>
      <c r="JNJ79" s="219"/>
      <c r="JNK79" s="219"/>
      <c r="JNL79" s="219"/>
      <c r="JNM79" s="219"/>
      <c r="JNN79" s="219"/>
      <c r="JNO79" s="219"/>
      <c r="JNP79" s="219"/>
      <c r="JNQ79" s="219"/>
      <c r="JNR79" s="219"/>
      <c r="JNS79" s="219"/>
      <c r="JNT79" s="219"/>
      <c r="JNU79" s="219"/>
      <c r="JNV79" s="219"/>
      <c r="JNW79" s="219"/>
      <c r="JNX79" s="219"/>
      <c r="JNY79" s="219"/>
      <c r="JNZ79" s="219"/>
      <c r="JOA79" s="219"/>
      <c r="JOB79" s="219"/>
      <c r="JOC79" s="219"/>
      <c r="JOD79" s="219"/>
      <c r="JOE79" s="219"/>
      <c r="JOF79" s="219"/>
      <c r="JOG79" s="219"/>
      <c r="JOH79" s="219"/>
      <c r="JOI79" s="219"/>
      <c r="JOJ79" s="219"/>
      <c r="JOK79" s="219"/>
      <c r="JOL79" s="219"/>
      <c r="JOM79" s="219"/>
      <c r="JON79" s="219"/>
      <c r="JOO79" s="219"/>
      <c r="JOP79" s="219"/>
      <c r="JOQ79" s="219"/>
      <c r="JOR79" s="219"/>
      <c r="JOS79" s="219"/>
      <c r="JOT79" s="219"/>
      <c r="JOU79" s="219"/>
      <c r="JOV79" s="219"/>
      <c r="JOW79" s="219"/>
      <c r="JOX79" s="219"/>
      <c r="JOY79" s="219"/>
      <c r="JOZ79" s="219"/>
      <c r="JPA79" s="219"/>
      <c r="JPB79" s="219"/>
      <c r="JPC79" s="219"/>
      <c r="JPD79" s="219"/>
      <c r="JPE79" s="219"/>
      <c r="JPF79" s="219"/>
      <c r="JPG79" s="219"/>
      <c r="JPH79" s="219"/>
      <c r="JPI79" s="219"/>
      <c r="JPJ79" s="219"/>
      <c r="JPK79" s="219"/>
      <c r="JPL79" s="219"/>
      <c r="JPM79" s="219"/>
      <c r="JPN79" s="219"/>
      <c r="JPO79" s="219"/>
      <c r="JPP79" s="219"/>
      <c r="JPQ79" s="219"/>
      <c r="JPR79" s="219"/>
      <c r="JPS79" s="219"/>
      <c r="JPT79" s="219"/>
      <c r="JPU79" s="219"/>
      <c r="JPV79" s="219"/>
      <c r="JPW79" s="219"/>
      <c r="JPX79" s="219"/>
      <c r="JPY79" s="219"/>
      <c r="JPZ79" s="219"/>
      <c r="JQA79" s="219"/>
      <c r="JQB79" s="219"/>
      <c r="JQC79" s="219"/>
      <c r="JQD79" s="219"/>
      <c r="JQE79" s="219"/>
      <c r="JQF79" s="219"/>
      <c r="JQG79" s="219"/>
      <c r="JQH79" s="219"/>
      <c r="JQI79" s="219"/>
      <c r="JQJ79" s="219"/>
      <c r="JQK79" s="219"/>
      <c r="JQL79" s="219"/>
      <c r="JQM79" s="219"/>
      <c r="JQN79" s="219"/>
      <c r="JQO79" s="219"/>
      <c r="JQP79" s="219"/>
      <c r="JQQ79" s="219"/>
      <c r="JQR79" s="219"/>
      <c r="JQS79" s="219"/>
      <c r="JQT79" s="219"/>
      <c r="JQU79" s="219"/>
      <c r="JQV79" s="219"/>
      <c r="JQW79" s="219"/>
      <c r="JQX79" s="219"/>
      <c r="JQY79" s="219"/>
      <c r="JQZ79" s="219"/>
      <c r="JRA79" s="219"/>
      <c r="JRB79" s="219"/>
      <c r="JRC79" s="219"/>
      <c r="JRD79" s="219"/>
      <c r="JRE79" s="219"/>
      <c r="JRF79" s="219"/>
      <c r="JRG79" s="219"/>
      <c r="JRH79" s="219"/>
      <c r="JRI79" s="219"/>
      <c r="JRJ79" s="219"/>
      <c r="JRK79" s="219"/>
      <c r="JRL79" s="219"/>
      <c r="JRM79" s="219"/>
      <c r="JRN79" s="219"/>
      <c r="JRO79" s="219"/>
      <c r="JRP79" s="219"/>
      <c r="JRQ79" s="219"/>
      <c r="JRR79" s="219"/>
      <c r="JRS79" s="219"/>
      <c r="JRT79" s="219"/>
      <c r="JRU79" s="219"/>
      <c r="JRV79" s="219"/>
      <c r="JRW79" s="219"/>
      <c r="JRX79" s="219"/>
      <c r="JRY79" s="219"/>
      <c r="JRZ79" s="219"/>
      <c r="JSA79" s="219"/>
      <c r="JSB79" s="219"/>
      <c r="JSC79" s="219"/>
      <c r="JSD79" s="219"/>
      <c r="JSE79" s="219"/>
      <c r="JSF79" s="219"/>
      <c r="JSG79" s="219"/>
      <c r="JSH79" s="219"/>
      <c r="JSI79" s="219"/>
      <c r="JSJ79" s="219"/>
      <c r="JSK79" s="219"/>
      <c r="JSL79" s="219"/>
      <c r="JSM79" s="219"/>
      <c r="JSN79" s="219"/>
      <c r="JSO79" s="219"/>
      <c r="JSP79" s="219"/>
      <c r="JSQ79" s="219"/>
      <c r="JSR79" s="219"/>
      <c r="JSS79" s="219"/>
      <c r="JST79" s="219"/>
      <c r="JSU79" s="219"/>
      <c r="JSV79" s="219"/>
      <c r="JSW79" s="219"/>
      <c r="JSX79" s="219"/>
      <c r="JSY79" s="219"/>
      <c r="JSZ79" s="219"/>
      <c r="JTA79" s="219"/>
      <c r="JTB79" s="219"/>
      <c r="JTC79" s="219"/>
      <c r="JTD79" s="219"/>
      <c r="JTE79" s="219"/>
      <c r="JTF79" s="219"/>
      <c r="JTG79" s="219"/>
      <c r="JTH79" s="219"/>
      <c r="JTI79" s="219"/>
      <c r="JTJ79" s="219"/>
      <c r="JTK79" s="219"/>
      <c r="JTL79" s="219"/>
      <c r="JTM79" s="219"/>
      <c r="JTN79" s="219"/>
      <c r="JTO79" s="219"/>
      <c r="JTP79" s="219"/>
      <c r="JTQ79" s="219"/>
      <c r="JTR79" s="219"/>
      <c r="JTS79" s="219"/>
      <c r="JTT79" s="219"/>
      <c r="JTU79" s="219"/>
      <c r="JTV79" s="219"/>
      <c r="JTW79" s="219"/>
      <c r="JTX79" s="219"/>
      <c r="JTY79" s="219"/>
      <c r="JTZ79" s="219"/>
      <c r="JUA79" s="219"/>
      <c r="JUB79" s="219"/>
      <c r="JUC79" s="219"/>
      <c r="JUD79" s="219"/>
      <c r="JUE79" s="219"/>
      <c r="JUF79" s="219"/>
      <c r="JUG79" s="219"/>
      <c r="JUH79" s="219"/>
      <c r="JUI79" s="219"/>
      <c r="JUJ79" s="219"/>
      <c r="JUK79" s="219"/>
      <c r="JUL79" s="219"/>
      <c r="JUM79" s="219"/>
      <c r="JUN79" s="219"/>
      <c r="JUO79" s="219"/>
      <c r="JUP79" s="219"/>
      <c r="JUQ79" s="219"/>
      <c r="JUR79" s="219"/>
      <c r="JUS79" s="219"/>
      <c r="JUT79" s="219"/>
      <c r="JUU79" s="219"/>
      <c r="JUV79" s="219"/>
      <c r="JUW79" s="219"/>
      <c r="JUX79" s="219"/>
      <c r="JUY79" s="219"/>
      <c r="JUZ79" s="219"/>
      <c r="JVA79" s="219"/>
      <c r="JVB79" s="219"/>
      <c r="JVC79" s="219"/>
      <c r="JVD79" s="219"/>
      <c r="JVE79" s="219"/>
      <c r="JVF79" s="219"/>
      <c r="JVG79" s="219"/>
      <c r="JVH79" s="219"/>
      <c r="JVI79" s="219"/>
      <c r="JVJ79" s="219"/>
      <c r="JVK79" s="219"/>
      <c r="JVL79" s="219"/>
      <c r="JVM79" s="219"/>
      <c r="JVN79" s="219"/>
      <c r="JVO79" s="219"/>
      <c r="JVP79" s="219"/>
      <c r="JVQ79" s="219"/>
      <c r="JVR79" s="219"/>
      <c r="JVS79" s="219"/>
      <c r="JVT79" s="219"/>
      <c r="JVU79" s="219"/>
      <c r="JVV79" s="219"/>
      <c r="JVW79" s="219"/>
      <c r="JVX79" s="219"/>
      <c r="JVY79" s="219"/>
      <c r="JVZ79" s="219"/>
      <c r="JWA79" s="219"/>
      <c r="JWB79" s="219"/>
      <c r="JWC79" s="219"/>
      <c r="JWD79" s="219"/>
      <c r="JWE79" s="219"/>
      <c r="JWF79" s="219"/>
      <c r="JWG79" s="219"/>
      <c r="JWH79" s="219"/>
      <c r="JWI79" s="219"/>
      <c r="JWJ79" s="219"/>
      <c r="JWK79" s="219"/>
      <c r="JWL79" s="219"/>
      <c r="JWM79" s="219"/>
      <c r="JWN79" s="219"/>
      <c r="JWO79" s="219"/>
      <c r="JWP79" s="219"/>
      <c r="JWQ79" s="219"/>
      <c r="JWR79" s="219"/>
      <c r="JWS79" s="219"/>
      <c r="JWT79" s="219"/>
      <c r="JWU79" s="219"/>
      <c r="JWV79" s="219"/>
      <c r="JWW79" s="219"/>
      <c r="JWX79" s="219"/>
      <c r="JWY79" s="219"/>
      <c r="JWZ79" s="219"/>
      <c r="JXA79" s="219"/>
      <c r="JXB79" s="219"/>
      <c r="JXC79" s="219"/>
      <c r="JXD79" s="219"/>
      <c r="JXE79" s="219"/>
      <c r="JXF79" s="219"/>
      <c r="JXG79" s="219"/>
      <c r="JXH79" s="219"/>
      <c r="JXI79" s="219"/>
      <c r="JXJ79" s="219"/>
      <c r="JXK79" s="219"/>
      <c r="JXL79" s="219"/>
      <c r="JXM79" s="219"/>
      <c r="JXN79" s="219"/>
      <c r="JXO79" s="219"/>
      <c r="JXP79" s="219"/>
      <c r="JXQ79" s="219"/>
      <c r="JXR79" s="219"/>
      <c r="JXS79" s="219"/>
      <c r="JXT79" s="219"/>
      <c r="JXU79" s="219"/>
      <c r="JXV79" s="219"/>
      <c r="JXW79" s="219"/>
      <c r="JXX79" s="219"/>
      <c r="JXY79" s="219"/>
      <c r="JXZ79" s="219"/>
      <c r="JYA79" s="219"/>
      <c r="JYB79" s="219"/>
      <c r="JYC79" s="219"/>
      <c r="JYD79" s="219"/>
      <c r="JYE79" s="219"/>
      <c r="JYF79" s="219"/>
      <c r="JYG79" s="219"/>
      <c r="JYH79" s="219"/>
      <c r="JYI79" s="219"/>
      <c r="JYJ79" s="219"/>
      <c r="JYK79" s="219"/>
      <c r="JYL79" s="219"/>
      <c r="JYM79" s="219"/>
      <c r="JYN79" s="219"/>
      <c r="JYO79" s="219"/>
      <c r="JYP79" s="219"/>
      <c r="JYQ79" s="219"/>
      <c r="JYR79" s="219"/>
      <c r="JYS79" s="219"/>
      <c r="JYT79" s="219"/>
      <c r="JYU79" s="219"/>
      <c r="JYV79" s="219"/>
      <c r="JYW79" s="219"/>
      <c r="JYX79" s="219"/>
      <c r="JYY79" s="219"/>
      <c r="JYZ79" s="219"/>
      <c r="JZA79" s="219"/>
      <c r="JZB79" s="219"/>
      <c r="JZC79" s="219"/>
      <c r="JZD79" s="219"/>
      <c r="JZE79" s="219"/>
      <c r="JZF79" s="219"/>
      <c r="JZG79" s="219"/>
      <c r="JZH79" s="219"/>
      <c r="JZI79" s="219"/>
      <c r="JZJ79" s="219"/>
      <c r="JZK79" s="219"/>
      <c r="JZL79" s="219"/>
      <c r="JZM79" s="219"/>
      <c r="JZN79" s="219"/>
      <c r="JZO79" s="219"/>
      <c r="JZP79" s="219"/>
      <c r="JZQ79" s="219"/>
      <c r="JZR79" s="219"/>
      <c r="JZS79" s="219"/>
      <c r="JZT79" s="219"/>
      <c r="JZU79" s="219"/>
      <c r="JZV79" s="219"/>
      <c r="JZW79" s="219"/>
      <c r="JZX79" s="219"/>
      <c r="JZY79" s="219"/>
      <c r="JZZ79" s="219"/>
      <c r="KAA79" s="219"/>
      <c r="KAB79" s="219"/>
      <c r="KAC79" s="219"/>
      <c r="KAD79" s="219"/>
      <c r="KAE79" s="219"/>
      <c r="KAF79" s="219"/>
      <c r="KAG79" s="219"/>
      <c r="KAH79" s="219"/>
      <c r="KAI79" s="219"/>
      <c r="KAJ79" s="219"/>
      <c r="KAK79" s="219"/>
      <c r="KAL79" s="219"/>
      <c r="KAM79" s="219"/>
      <c r="KAN79" s="219"/>
      <c r="KAO79" s="219"/>
      <c r="KAP79" s="219"/>
      <c r="KAQ79" s="219"/>
      <c r="KAR79" s="219"/>
      <c r="KAS79" s="219"/>
      <c r="KAT79" s="219"/>
      <c r="KAU79" s="219"/>
      <c r="KAV79" s="219"/>
      <c r="KAW79" s="219"/>
      <c r="KAX79" s="219"/>
      <c r="KAY79" s="219"/>
      <c r="KAZ79" s="219"/>
      <c r="KBA79" s="219"/>
      <c r="KBB79" s="219"/>
      <c r="KBC79" s="219"/>
      <c r="KBD79" s="219"/>
      <c r="KBE79" s="219"/>
      <c r="KBF79" s="219"/>
      <c r="KBG79" s="219"/>
      <c r="KBH79" s="219"/>
      <c r="KBI79" s="219"/>
      <c r="KBJ79" s="219"/>
      <c r="KBK79" s="219"/>
      <c r="KBL79" s="219"/>
      <c r="KBM79" s="219"/>
      <c r="KBN79" s="219"/>
      <c r="KBO79" s="219"/>
      <c r="KBP79" s="219"/>
      <c r="KBQ79" s="219"/>
      <c r="KBR79" s="219"/>
      <c r="KBS79" s="219"/>
      <c r="KBT79" s="219"/>
      <c r="KBU79" s="219"/>
      <c r="KBV79" s="219"/>
      <c r="KBW79" s="219"/>
      <c r="KBX79" s="219"/>
      <c r="KBY79" s="219"/>
      <c r="KBZ79" s="219"/>
      <c r="KCA79" s="219"/>
      <c r="KCB79" s="219"/>
      <c r="KCC79" s="219"/>
      <c r="KCD79" s="219"/>
      <c r="KCE79" s="219"/>
      <c r="KCF79" s="219"/>
      <c r="KCG79" s="219"/>
      <c r="KCH79" s="219"/>
      <c r="KCI79" s="219"/>
      <c r="KCJ79" s="219"/>
      <c r="KCK79" s="219"/>
      <c r="KCL79" s="219"/>
      <c r="KCM79" s="219"/>
      <c r="KCN79" s="219"/>
      <c r="KCO79" s="219"/>
      <c r="KCP79" s="219"/>
      <c r="KCQ79" s="219"/>
      <c r="KCR79" s="219"/>
      <c r="KCS79" s="219"/>
      <c r="KCT79" s="219"/>
      <c r="KCU79" s="219"/>
      <c r="KCV79" s="219"/>
      <c r="KCW79" s="219"/>
      <c r="KCX79" s="219"/>
      <c r="KCY79" s="219"/>
      <c r="KCZ79" s="219"/>
      <c r="KDA79" s="219"/>
      <c r="KDB79" s="219"/>
      <c r="KDC79" s="219"/>
      <c r="KDD79" s="219"/>
      <c r="KDE79" s="219"/>
      <c r="KDF79" s="219"/>
      <c r="KDG79" s="219"/>
      <c r="KDH79" s="219"/>
      <c r="KDI79" s="219"/>
      <c r="KDJ79" s="219"/>
      <c r="KDK79" s="219"/>
      <c r="KDL79" s="219"/>
      <c r="KDM79" s="219"/>
      <c r="KDN79" s="219"/>
      <c r="KDO79" s="219"/>
      <c r="KDP79" s="219"/>
      <c r="KDQ79" s="219"/>
      <c r="KDR79" s="219"/>
      <c r="KDS79" s="219"/>
      <c r="KDT79" s="219"/>
      <c r="KDU79" s="219"/>
      <c r="KDV79" s="219"/>
      <c r="KDW79" s="219"/>
      <c r="KDX79" s="219"/>
      <c r="KDY79" s="219"/>
      <c r="KDZ79" s="219"/>
      <c r="KEA79" s="219"/>
      <c r="KEB79" s="219"/>
      <c r="KEC79" s="219"/>
      <c r="KED79" s="219"/>
      <c r="KEE79" s="219"/>
      <c r="KEF79" s="219"/>
      <c r="KEG79" s="219"/>
      <c r="KEH79" s="219"/>
      <c r="KEI79" s="219"/>
      <c r="KEJ79" s="219"/>
      <c r="KEK79" s="219"/>
      <c r="KEL79" s="219"/>
      <c r="KEM79" s="219"/>
      <c r="KEN79" s="219"/>
      <c r="KEO79" s="219"/>
      <c r="KEP79" s="219"/>
      <c r="KEQ79" s="219"/>
      <c r="KER79" s="219"/>
      <c r="KES79" s="219"/>
      <c r="KET79" s="219"/>
      <c r="KEU79" s="219"/>
      <c r="KEV79" s="219"/>
      <c r="KEW79" s="219"/>
      <c r="KEX79" s="219"/>
      <c r="KEY79" s="219"/>
      <c r="KEZ79" s="219"/>
      <c r="KFA79" s="219"/>
      <c r="KFB79" s="219"/>
      <c r="KFC79" s="219"/>
      <c r="KFD79" s="219"/>
      <c r="KFE79" s="219"/>
      <c r="KFF79" s="219"/>
      <c r="KFG79" s="219"/>
      <c r="KFH79" s="219"/>
      <c r="KFI79" s="219"/>
      <c r="KFJ79" s="219"/>
      <c r="KFK79" s="219"/>
      <c r="KFL79" s="219"/>
      <c r="KFM79" s="219"/>
      <c r="KFN79" s="219"/>
      <c r="KFO79" s="219"/>
      <c r="KFP79" s="219"/>
      <c r="KFQ79" s="219"/>
      <c r="KFR79" s="219"/>
      <c r="KFS79" s="219"/>
      <c r="KFT79" s="219"/>
      <c r="KFU79" s="219"/>
      <c r="KFV79" s="219"/>
      <c r="KFW79" s="219"/>
      <c r="KFX79" s="219"/>
      <c r="KFY79" s="219"/>
      <c r="KFZ79" s="219"/>
      <c r="KGA79" s="219"/>
      <c r="KGB79" s="219"/>
      <c r="KGC79" s="219"/>
      <c r="KGD79" s="219"/>
      <c r="KGE79" s="219"/>
      <c r="KGF79" s="219"/>
      <c r="KGG79" s="219"/>
      <c r="KGH79" s="219"/>
      <c r="KGI79" s="219"/>
      <c r="KGJ79" s="219"/>
      <c r="KGK79" s="219"/>
      <c r="KGL79" s="219"/>
      <c r="KGM79" s="219"/>
      <c r="KGN79" s="219"/>
      <c r="KGO79" s="219"/>
      <c r="KGP79" s="219"/>
      <c r="KGQ79" s="219"/>
      <c r="KGR79" s="219"/>
      <c r="KGS79" s="219"/>
      <c r="KGT79" s="219"/>
      <c r="KGU79" s="219"/>
      <c r="KGV79" s="219"/>
      <c r="KGW79" s="219"/>
      <c r="KGX79" s="219"/>
      <c r="KGY79" s="219"/>
      <c r="KGZ79" s="219"/>
      <c r="KHA79" s="219"/>
      <c r="KHB79" s="219"/>
      <c r="KHC79" s="219"/>
      <c r="KHD79" s="219"/>
      <c r="KHE79" s="219"/>
      <c r="KHF79" s="219"/>
      <c r="KHG79" s="219"/>
      <c r="KHH79" s="219"/>
      <c r="KHI79" s="219"/>
      <c r="KHJ79" s="219"/>
      <c r="KHK79" s="219"/>
      <c r="KHL79" s="219"/>
      <c r="KHM79" s="219"/>
      <c r="KHN79" s="219"/>
      <c r="KHO79" s="219"/>
      <c r="KHP79" s="219"/>
      <c r="KHQ79" s="219"/>
      <c r="KHR79" s="219"/>
      <c r="KHS79" s="219"/>
      <c r="KHT79" s="219"/>
      <c r="KHU79" s="219"/>
      <c r="KHV79" s="219"/>
      <c r="KHW79" s="219"/>
      <c r="KHX79" s="219"/>
      <c r="KHY79" s="219"/>
      <c r="KHZ79" s="219"/>
      <c r="KIA79" s="219"/>
      <c r="KIB79" s="219"/>
      <c r="KIC79" s="219"/>
      <c r="KID79" s="219"/>
      <c r="KIE79" s="219"/>
      <c r="KIF79" s="219"/>
      <c r="KIG79" s="219"/>
      <c r="KIH79" s="219"/>
      <c r="KII79" s="219"/>
      <c r="KIJ79" s="219"/>
      <c r="KIK79" s="219"/>
      <c r="KIL79" s="219"/>
      <c r="KIM79" s="219"/>
      <c r="KIN79" s="219"/>
      <c r="KIO79" s="219"/>
      <c r="KIP79" s="219"/>
      <c r="KIQ79" s="219"/>
      <c r="KIR79" s="219"/>
      <c r="KIS79" s="219"/>
      <c r="KIT79" s="219"/>
      <c r="KIU79" s="219"/>
      <c r="KIV79" s="219"/>
      <c r="KIW79" s="219"/>
      <c r="KIX79" s="219"/>
      <c r="KIY79" s="219"/>
      <c r="KIZ79" s="219"/>
      <c r="KJA79" s="219"/>
      <c r="KJB79" s="219"/>
      <c r="KJC79" s="219"/>
      <c r="KJD79" s="219"/>
      <c r="KJE79" s="219"/>
      <c r="KJF79" s="219"/>
      <c r="KJG79" s="219"/>
      <c r="KJH79" s="219"/>
      <c r="KJI79" s="219"/>
      <c r="KJJ79" s="219"/>
      <c r="KJK79" s="219"/>
      <c r="KJL79" s="219"/>
      <c r="KJM79" s="219"/>
      <c r="KJN79" s="219"/>
      <c r="KJO79" s="219"/>
      <c r="KJP79" s="219"/>
      <c r="KJQ79" s="219"/>
      <c r="KJR79" s="219"/>
      <c r="KJS79" s="219"/>
      <c r="KJT79" s="219"/>
      <c r="KJU79" s="219"/>
      <c r="KJV79" s="219"/>
      <c r="KJW79" s="219"/>
      <c r="KJX79" s="219"/>
      <c r="KJY79" s="219"/>
      <c r="KJZ79" s="219"/>
      <c r="KKA79" s="219"/>
      <c r="KKB79" s="219"/>
      <c r="KKC79" s="219"/>
      <c r="KKD79" s="219"/>
      <c r="KKE79" s="219"/>
      <c r="KKF79" s="219"/>
      <c r="KKG79" s="219"/>
      <c r="KKH79" s="219"/>
      <c r="KKI79" s="219"/>
      <c r="KKJ79" s="219"/>
      <c r="KKK79" s="219"/>
      <c r="KKL79" s="219"/>
      <c r="KKM79" s="219"/>
      <c r="KKN79" s="219"/>
      <c r="KKO79" s="219"/>
      <c r="KKP79" s="219"/>
      <c r="KKQ79" s="219"/>
      <c r="KKR79" s="219"/>
      <c r="KKS79" s="219"/>
      <c r="KKT79" s="219"/>
      <c r="KKU79" s="219"/>
      <c r="KKV79" s="219"/>
      <c r="KKW79" s="219"/>
      <c r="KKX79" s="219"/>
      <c r="KKY79" s="219"/>
      <c r="KKZ79" s="219"/>
      <c r="KLA79" s="219"/>
      <c r="KLB79" s="219"/>
      <c r="KLC79" s="219"/>
      <c r="KLD79" s="219"/>
      <c r="KLE79" s="219"/>
      <c r="KLF79" s="219"/>
      <c r="KLG79" s="219"/>
      <c r="KLH79" s="219"/>
      <c r="KLI79" s="219"/>
      <c r="KLJ79" s="219"/>
      <c r="KLK79" s="219"/>
      <c r="KLL79" s="219"/>
      <c r="KLM79" s="219"/>
      <c r="KLN79" s="219"/>
      <c r="KLO79" s="219"/>
      <c r="KLP79" s="219"/>
      <c r="KLQ79" s="219"/>
      <c r="KLR79" s="219"/>
      <c r="KLS79" s="219"/>
      <c r="KLT79" s="219"/>
      <c r="KLU79" s="219"/>
      <c r="KLV79" s="219"/>
      <c r="KLW79" s="219"/>
      <c r="KLX79" s="219"/>
      <c r="KLY79" s="219"/>
      <c r="KLZ79" s="219"/>
      <c r="KMA79" s="219"/>
      <c r="KMB79" s="219"/>
      <c r="KMC79" s="219"/>
      <c r="KMD79" s="219"/>
      <c r="KME79" s="219"/>
      <c r="KMF79" s="219"/>
      <c r="KMG79" s="219"/>
      <c r="KMH79" s="219"/>
      <c r="KMI79" s="219"/>
      <c r="KMJ79" s="219"/>
      <c r="KMK79" s="219"/>
      <c r="KML79" s="219"/>
      <c r="KMM79" s="219"/>
      <c r="KMN79" s="219"/>
      <c r="KMO79" s="219"/>
      <c r="KMP79" s="219"/>
      <c r="KMQ79" s="219"/>
      <c r="KMR79" s="219"/>
      <c r="KMS79" s="219"/>
      <c r="KMT79" s="219"/>
      <c r="KMU79" s="219"/>
      <c r="KMV79" s="219"/>
      <c r="KMW79" s="219"/>
      <c r="KMX79" s="219"/>
      <c r="KMY79" s="219"/>
      <c r="KMZ79" s="219"/>
      <c r="KNA79" s="219"/>
      <c r="KNB79" s="219"/>
      <c r="KNC79" s="219"/>
      <c r="KND79" s="219"/>
      <c r="KNE79" s="219"/>
      <c r="KNF79" s="219"/>
      <c r="KNG79" s="219"/>
      <c r="KNH79" s="219"/>
      <c r="KNI79" s="219"/>
      <c r="KNJ79" s="219"/>
      <c r="KNK79" s="219"/>
      <c r="KNL79" s="219"/>
      <c r="KNM79" s="219"/>
      <c r="KNN79" s="219"/>
      <c r="KNO79" s="219"/>
      <c r="KNP79" s="219"/>
      <c r="KNQ79" s="219"/>
      <c r="KNR79" s="219"/>
      <c r="KNS79" s="219"/>
      <c r="KNT79" s="219"/>
      <c r="KNU79" s="219"/>
      <c r="KNV79" s="219"/>
      <c r="KNW79" s="219"/>
      <c r="KNX79" s="219"/>
      <c r="KNY79" s="219"/>
      <c r="KNZ79" s="219"/>
      <c r="KOA79" s="219"/>
      <c r="KOB79" s="219"/>
      <c r="KOC79" s="219"/>
      <c r="KOD79" s="219"/>
      <c r="KOE79" s="219"/>
      <c r="KOF79" s="219"/>
      <c r="KOG79" s="219"/>
      <c r="KOH79" s="219"/>
      <c r="KOI79" s="219"/>
      <c r="KOJ79" s="219"/>
      <c r="KOK79" s="219"/>
      <c r="KOL79" s="219"/>
      <c r="KOM79" s="219"/>
      <c r="KON79" s="219"/>
      <c r="KOO79" s="219"/>
      <c r="KOP79" s="219"/>
      <c r="KOQ79" s="219"/>
      <c r="KOR79" s="219"/>
      <c r="KOS79" s="219"/>
      <c r="KOT79" s="219"/>
      <c r="KOU79" s="219"/>
      <c r="KOV79" s="219"/>
      <c r="KOW79" s="219"/>
      <c r="KOX79" s="219"/>
      <c r="KOY79" s="219"/>
      <c r="KOZ79" s="219"/>
      <c r="KPA79" s="219"/>
      <c r="KPB79" s="219"/>
      <c r="KPC79" s="219"/>
      <c r="KPD79" s="219"/>
      <c r="KPE79" s="219"/>
      <c r="KPF79" s="219"/>
      <c r="KPG79" s="219"/>
      <c r="KPH79" s="219"/>
      <c r="KPI79" s="219"/>
      <c r="KPJ79" s="219"/>
      <c r="KPK79" s="219"/>
      <c r="KPL79" s="219"/>
      <c r="KPM79" s="219"/>
      <c r="KPN79" s="219"/>
      <c r="KPO79" s="219"/>
      <c r="KPP79" s="219"/>
      <c r="KPQ79" s="219"/>
      <c r="KPR79" s="219"/>
      <c r="KPS79" s="219"/>
      <c r="KPT79" s="219"/>
      <c r="KPU79" s="219"/>
      <c r="KPV79" s="219"/>
      <c r="KPW79" s="219"/>
      <c r="KPX79" s="219"/>
      <c r="KPY79" s="219"/>
      <c r="KPZ79" s="219"/>
      <c r="KQA79" s="219"/>
      <c r="KQB79" s="219"/>
      <c r="KQC79" s="219"/>
      <c r="KQD79" s="219"/>
      <c r="KQE79" s="219"/>
      <c r="KQF79" s="219"/>
      <c r="KQG79" s="219"/>
      <c r="KQH79" s="219"/>
      <c r="KQI79" s="219"/>
      <c r="KQJ79" s="219"/>
      <c r="KQK79" s="219"/>
      <c r="KQL79" s="219"/>
      <c r="KQM79" s="219"/>
      <c r="KQN79" s="219"/>
      <c r="KQO79" s="219"/>
      <c r="KQP79" s="219"/>
      <c r="KQQ79" s="219"/>
      <c r="KQR79" s="219"/>
      <c r="KQS79" s="219"/>
      <c r="KQT79" s="219"/>
      <c r="KQU79" s="219"/>
      <c r="KQV79" s="219"/>
      <c r="KQW79" s="219"/>
      <c r="KQX79" s="219"/>
      <c r="KQY79" s="219"/>
      <c r="KQZ79" s="219"/>
      <c r="KRA79" s="219"/>
      <c r="KRB79" s="219"/>
      <c r="KRC79" s="219"/>
      <c r="KRD79" s="219"/>
      <c r="KRE79" s="219"/>
      <c r="KRF79" s="219"/>
      <c r="KRG79" s="219"/>
      <c r="KRH79" s="219"/>
      <c r="KRI79" s="219"/>
      <c r="KRJ79" s="219"/>
      <c r="KRK79" s="219"/>
      <c r="KRL79" s="219"/>
      <c r="KRM79" s="219"/>
      <c r="KRN79" s="219"/>
      <c r="KRO79" s="219"/>
      <c r="KRP79" s="219"/>
      <c r="KRQ79" s="219"/>
      <c r="KRR79" s="219"/>
      <c r="KRS79" s="219"/>
      <c r="KRT79" s="219"/>
      <c r="KRU79" s="219"/>
      <c r="KRV79" s="219"/>
      <c r="KRW79" s="219"/>
      <c r="KRX79" s="219"/>
      <c r="KRY79" s="219"/>
      <c r="KRZ79" s="219"/>
      <c r="KSA79" s="219"/>
      <c r="KSB79" s="219"/>
      <c r="KSC79" s="219"/>
      <c r="KSD79" s="219"/>
      <c r="KSE79" s="219"/>
      <c r="KSF79" s="219"/>
      <c r="KSG79" s="219"/>
      <c r="KSH79" s="219"/>
      <c r="KSI79" s="219"/>
      <c r="KSJ79" s="219"/>
      <c r="KSK79" s="219"/>
      <c r="KSL79" s="219"/>
      <c r="KSM79" s="219"/>
      <c r="KSN79" s="219"/>
      <c r="KSO79" s="219"/>
      <c r="KSP79" s="219"/>
      <c r="KSQ79" s="219"/>
      <c r="KSR79" s="219"/>
      <c r="KSS79" s="219"/>
      <c r="KST79" s="219"/>
      <c r="KSU79" s="219"/>
      <c r="KSV79" s="219"/>
      <c r="KSW79" s="219"/>
      <c r="KSX79" s="219"/>
      <c r="KSY79" s="219"/>
      <c r="KSZ79" s="219"/>
      <c r="KTA79" s="219"/>
      <c r="KTB79" s="219"/>
      <c r="KTC79" s="219"/>
      <c r="KTD79" s="219"/>
      <c r="KTE79" s="219"/>
      <c r="KTF79" s="219"/>
      <c r="KTG79" s="219"/>
      <c r="KTH79" s="219"/>
      <c r="KTI79" s="219"/>
      <c r="KTJ79" s="219"/>
      <c r="KTK79" s="219"/>
      <c r="KTL79" s="219"/>
      <c r="KTM79" s="219"/>
      <c r="KTN79" s="219"/>
      <c r="KTO79" s="219"/>
      <c r="KTP79" s="219"/>
      <c r="KTQ79" s="219"/>
      <c r="KTR79" s="219"/>
      <c r="KTS79" s="219"/>
      <c r="KTT79" s="219"/>
      <c r="KTU79" s="219"/>
      <c r="KTV79" s="219"/>
      <c r="KTW79" s="219"/>
      <c r="KTX79" s="219"/>
      <c r="KTY79" s="219"/>
      <c r="KTZ79" s="219"/>
      <c r="KUA79" s="219"/>
      <c r="KUB79" s="219"/>
      <c r="KUC79" s="219"/>
      <c r="KUD79" s="219"/>
      <c r="KUE79" s="219"/>
      <c r="KUF79" s="219"/>
      <c r="KUG79" s="219"/>
      <c r="KUH79" s="219"/>
      <c r="KUI79" s="219"/>
      <c r="KUJ79" s="219"/>
      <c r="KUK79" s="219"/>
      <c r="KUL79" s="219"/>
      <c r="KUM79" s="219"/>
      <c r="KUN79" s="219"/>
      <c r="KUO79" s="219"/>
      <c r="KUP79" s="219"/>
      <c r="KUQ79" s="219"/>
      <c r="KUR79" s="219"/>
      <c r="KUS79" s="219"/>
      <c r="KUT79" s="219"/>
      <c r="KUU79" s="219"/>
      <c r="KUV79" s="219"/>
      <c r="KUW79" s="219"/>
      <c r="KUX79" s="219"/>
      <c r="KUY79" s="219"/>
      <c r="KUZ79" s="219"/>
      <c r="KVA79" s="219"/>
      <c r="KVB79" s="219"/>
      <c r="KVC79" s="219"/>
      <c r="KVD79" s="219"/>
      <c r="KVE79" s="219"/>
      <c r="KVF79" s="219"/>
      <c r="KVG79" s="219"/>
      <c r="KVH79" s="219"/>
      <c r="KVI79" s="219"/>
      <c r="KVJ79" s="219"/>
      <c r="KVK79" s="219"/>
      <c r="KVL79" s="219"/>
      <c r="KVM79" s="219"/>
      <c r="KVN79" s="219"/>
      <c r="KVO79" s="219"/>
      <c r="KVP79" s="219"/>
      <c r="KVQ79" s="219"/>
      <c r="KVR79" s="219"/>
      <c r="KVS79" s="219"/>
      <c r="KVT79" s="219"/>
      <c r="KVU79" s="219"/>
      <c r="KVV79" s="219"/>
      <c r="KVW79" s="219"/>
      <c r="KVX79" s="219"/>
      <c r="KVY79" s="219"/>
      <c r="KVZ79" s="219"/>
      <c r="KWA79" s="219"/>
      <c r="KWB79" s="219"/>
      <c r="KWC79" s="219"/>
      <c r="KWD79" s="219"/>
      <c r="KWE79" s="219"/>
      <c r="KWF79" s="219"/>
      <c r="KWG79" s="219"/>
      <c r="KWH79" s="219"/>
      <c r="KWI79" s="219"/>
      <c r="KWJ79" s="219"/>
      <c r="KWK79" s="219"/>
      <c r="KWL79" s="219"/>
      <c r="KWM79" s="219"/>
      <c r="KWN79" s="219"/>
      <c r="KWO79" s="219"/>
      <c r="KWP79" s="219"/>
      <c r="KWQ79" s="219"/>
      <c r="KWR79" s="219"/>
      <c r="KWS79" s="219"/>
      <c r="KWT79" s="219"/>
      <c r="KWU79" s="219"/>
      <c r="KWV79" s="219"/>
      <c r="KWW79" s="219"/>
      <c r="KWX79" s="219"/>
      <c r="KWY79" s="219"/>
      <c r="KWZ79" s="219"/>
      <c r="KXA79" s="219"/>
      <c r="KXB79" s="219"/>
      <c r="KXC79" s="219"/>
      <c r="KXD79" s="219"/>
      <c r="KXE79" s="219"/>
      <c r="KXF79" s="219"/>
      <c r="KXG79" s="219"/>
      <c r="KXH79" s="219"/>
      <c r="KXI79" s="219"/>
      <c r="KXJ79" s="219"/>
      <c r="KXK79" s="219"/>
      <c r="KXL79" s="219"/>
      <c r="KXM79" s="219"/>
      <c r="KXN79" s="219"/>
      <c r="KXO79" s="219"/>
      <c r="KXP79" s="219"/>
      <c r="KXQ79" s="219"/>
      <c r="KXR79" s="219"/>
      <c r="KXS79" s="219"/>
      <c r="KXT79" s="219"/>
      <c r="KXU79" s="219"/>
      <c r="KXV79" s="219"/>
      <c r="KXW79" s="219"/>
      <c r="KXX79" s="219"/>
      <c r="KXY79" s="219"/>
      <c r="KXZ79" s="219"/>
      <c r="KYA79" s="219"/>
      <c r="KYB79" s="219"/>
      <c r="KYC79" s="219"/>
      <c r="KYD79" s="219"/>
      <c r="KYE79" s="219"/>
      <c r="KYF79" s="219"/>
      <c r="KYG79" s="219"/>
      <c r="KYH79" s="219"/>
      <c r="KYI79" s="219"/>
      <c r="KYJ79" s="219"/>
      <c r="KYK79" s="219"/>
      <c r="KYL79" s="219"/>
      <c r="KYM79" s="219"/>
      <c r="KYN79" s="219"/>
      <c r="KYO79" s="219"/>
      <c r="KYP79" s="219"/>
      <c r="KYQ79" s="219"/>
      <c r="KYR79" s="219"/>
      <c r="KYS79" s="219"/>
      <c r="KYT79" s="219"/>
      <c r="KYU79" s="219"/>
      <c r="KYV79" s="219"/>
      <c r="KYW79" s="219"/>
      <c r="KYX79" s="219"/>
      <c r="KYY79" s="219"/>
      <c r="KYZ79" s="219"/>
      <c r="KZA79" s="219"/>
      <c r="KZB79" s="219"/>
      <c r="KZC79" s="219"/>
      <c r="KZD79" s="219"/>
      <c r="KZE79" s="219"/>
      <c r="KZF79" s="219"/>
      <c r="KZG79" s="219"/>
      <c r="KZH79" s="219"/>
      <c r="KZI79" s="219"/>
      <c r="KZJ79" s="219"/>
      <c r="KZK79" s="219"/>
      <c r="KZL79" s="219"/>
      <c r="KZM79" s="219"/>
      <c r="KZN79" s="219"/>
      <c r="KZO79" s="219"/>
      <c r="KZP79" s="219"/>
      <c r="KZQ79" s="219"/>
      <c r="KZR79" s="219"/>
      <c r="KZS79" s="219"/>
      <c r="KZT79" s="219"/>
      <c r="KZU79" s="219"/>
      <c r="KZV79" s="219"/>
      <c r="KZW79" s="219"/>
      <c r="KZX79" s="219"/>
      <c r="KZY79" s="219"/>
      <c r="KZZ79" s="219"/>
      <c r="LAA79" s="219"/>
      <c r="LAB79" s="219"/>
      <c r="LAC79" s="219"/>
      <c r="LAD79" s="219"/>
      <c r="LAE79" s="219"/>
      <c r="LAF79" s="219"/>
      <c r="LAG79" s="219"/>
      <c r="LAH79" s="219"/>
      <c r="LAI79" s="219"/>
      <c r="LAJ79" s="219"/>
      <c r="LAK79" s="219"/>
      <c r="LAL79" s="219"/>
      <c r="LAM79" s="219"/>
      <c r="LAN79" s="219"/>
      <c r="LAO79" s="219"/>
      <c r="LAP79" s="219"/>
      <c r="LAQ79" s="219"/>
      <c r="LAR79" s="219"/>
      <c r="LAS79" s="219"/>
      <c r="LAT79" s="219"/>
      <c r="LAU79" s="219"/>
      <c r="LAV79" s="219"/>
      <c r="LAW79" s="219"/>
      <c r="LAX79" s="219"/>
      <c r="LAY79" s="219"/>
      <c r="LAZ79" s="219"/>
      <c r="LBA79" s="219"/>
      <c r="LBB79" s="219"/>
      <c r="LBC79" s="219"/>
      <c r="LBD79" s="219"/>
      <c r="LBE79" s="219"/>
      <c r="LBF79" s="219"/>
      <c r="LBG79" s="219"/>
      <c r="LBH79" s="219"/>
      <c r="LBI79" s="219"/>
      <c r="LBJ79" s="219"/>
      <c r="LBK79" s="219"/>
      <c r="LBL79" s="219"/>
      <c r="LBM79" s="219"/>
      <c r="LBN79" s="219"/>
      <c r="LBO79" s="219"/>
      <c r="LBP79" s="219"/>
      <c r="LBQ79" s="219"/>
      <c r="LBR79" s="219"/>
      <c r="LBS79" s="219"/>
      <c r="LBT79" s="219"/>
      <c r="LBU79" s="219"/>
      <c r="LBV79" s="219"/>
      <c r="LBW79" s="219"/>
      <c r="LBX79" s="219"/>
      <c r="LBY79" s="219"/>
      <c r="LBZ79" s="219"/>
      <c r="LCA79" s="219"/>
      <c r="LCB79" s="219"/>
      <c r="LCC79" s="219"/>
      <c r="LCD79" s="219"/>
      <c r="LCE79" s="219"/>
      <c r="LCF79" s="219"/>
      <c r="LCG79" s="219"/>
      <c r="LCH79" s="219"/>
      <c r="LCI79" s="219"/>
      <c r="LCJ79" s="219"/>
      <c r="LCK79" s="219"/>
      <c r="LCL79" s="219"/>
      <c r="LCM79" s="219"/>
      <c r="LCN79" s="219"/>
      <c r="LCO79" s="219"/>
      <c r="LCP79" s="219"/>
      <c r="LCQ79" s="219"/>
      <c r="LCR79" s="219"/>
      <c r="LCS79" s="219"/>
      <c r="LCT79" s="219"/>
      <c r="LCU79" s="219"/>
      <c r="LCV79" s="219"/>
      <c r="LCW79" s="219"/>
      <c r="LCX79" s="219"/>
      <c r="LCY79" s="219"/>
      <c r="LCZ79" s="219"/>
      <c r="LDA79" s="219"/>
      <c r="LDB79" s="219"/>
      <c r="LDC79" s="219"/>
      <c r="LDD79" s="219"/>
      <c r="LDE79" s="219"/>
      <c r="LDF79" s="219"/>
      <c r="LDG79" s="219"/>
      <c r="LDH79" s="219"/>
      <c r="LDI79" s="219"/>
      <c r="LDJ79" s="219"/>
      <c r="LDK79" s="219"/>
      <c r="LDL79" s="219"/>
      <c r="LDM79" s="219"/>
      <c r="LDN79" s="219"/>
      <c r="LDO79" s="219"/>
      <c r="LDP79" s="219"/>
      <c r="LDQ79" s="219"/>
      <c r="LDR79" s="219"/>
      <c r="LDS79" s="219"/>
      <c r="LDT79" s="219"/>
      <c r="LDU79" s="219"/>
      <c r="LDV79" s="219"/>
      <c r="LDW79" s="219"/>
      <c r="LDX79" s="219"/>
      <c r="LDY79" s="219"/>
      <c r="LDZ79" s="219"/>
      <c r="LEA79" s="219"/>
      <c r="LEB79" s="219"/>
      <c r="LEC79" s="219"/>
      <c r="LED79" s="219"/>
      <c r="LEE79" s="219"/>
      <c r="LEF79" s="219"/>
      <c r="LEG79" s="219"/>
      <c r="LEH79" s="219"/>
      <c r="LEI79" s="219"/>
      <c r="LEJ79" s="219"/>
      <c r="LEK79" s="219"/>
      <c r="LEL79" s="219"/>
      <c r="LEM79" s="219"/>
      <c r="LEN79" s="219"/>
      <c r="LEO79" s="219"/>
      <c r="LEP79" s="219"/>
      <c r="LEQ79" s="219"/>
      <c r="LER79" s="219"/>
      <c r="LES79" s="219"/>
      <c r="LET79" s="219"/>
      <c r="LEU79" s="219"/>
      <c r="LEV79" s="219"/>
      <c r="LEW79" s="219"/>
      <c r="LEX79" s="219"/>
      <c r="LEY79" s="219"/>
      <c r="LEZ79" s="219"/>
      <c r="LFA79" s="219"/>
      <c r="LFB79" s="219"/>
      <c r="LFC79" s="219"/>
      <c r="LFD79" s="219"/>
      <c r="LFE79" s="219"/>
      <c r="LFF79" s="219"/>
      <c r="LFG79" s="219"/>
      <c r="LFH79" s="219"/>
      <c r="LFI79" s="219"/>
      <c r="LFJ79" s="219"/>
      <c r="LFK79" s="219"/>
      <c r="LFL79" s="219"/>
      <c r="LFM79" s="219"/>
      <c r="LFN79" s="219"/>
      <c r="LFO79" s="219"/>
      <c r="LFP79" s="219"/>
      <c r="LFQ79" s="219"/>
      <c r="LFR79" s="219"/>
      <c r="LFS79" s="219"/>
      <c r="LFT79" s="219"/>
      <c r="LFU79" s="219"/>
      <c r="LFV79" s="219"/>
      <c r="LFW79" s="219"/>
      <c r="LFX79" s="219"/>
      <c r="LFY79" s="219"/>
      <c r="LFZ79" s="219"/>
      <c r="LGA79" s="219"/>
      <c r="LGB79" s="219"/>
      <c r="LGC79" s="219"/>
      <c r="LGD79" s="219"/>
      <c r="LGE79" s="219"/>
      <c r="LGF79" s="219"/>
      <c r="LGG79" s="219"/>
      <c r="LGH79" s="219"/>
      <c r="LGI79" s="219"/>
      <c r="LGJ79" s="219"/>
      <c r="LGK79" s="219"/>
      <c r="LGL79" s="219"/>
      <c r="LGM79" s="219"/>
      <c r="LGN79" s="219"/>
      <c r="LGO79" s="219"/>
      <c r="LGP79" s="219"/>
      <c r="LGQ79" s="219"/>
      <c r="LGR79" s="219"/>
      <c r="LGS79" s="219"/>
      <c r="LGT79" s="219"/>
      <c r="LGU79" s="219"/>
      <c r="LGV79" s="219"/>
      <c r="LGW79" s="219"/>
      <c r="LGX79" s="219"/>
      <c r="LGY79" s="219"/>
      <c r="LGZ79" s="219"/>
      <c r="LHA79" s="219"/>
      <c r="LHB79" s="219"/>
      <c r="LHC79" s="219"/>
      <c r="LHD79" s="219"/>
      <c r="LHE79" s="219"/>
      <c r="LHF79" s="219"/>
      <c r="LHG79" s="219"/>
      <c r="LHH79" s="219"/>
      <c r="LHI79" s="219"/>
      <c r="LHJ79" s="219"/>
      <c r="LHK79" s="219"/>
      <c r="LHL79" s="219"/>
      <c r="LHM79" s="219"/>
      <c r="LHN79" s="219"/>
      <c r="LHO79" s="219"/>
      <c r="LHP79" s="219"/>
      <c r="LHQ79" s="219"/>
      <c r="LHR79" s="219"/>
      <c r="LHS79" s="219"/>
      <c r="LHT79" s="219"/>
      <c r="LHU79" s="219"/>
      <c r="LHV79" s="219"/>
      <c r="LHW79" s="219"/>
      <c r="LHX79" s="219"/>
      <c r="LHY79" s="219"/>
      <c r="LHZ79" s="219"/>
      <c r="LIA79" s="219"/>
      <c r="LIB79" s="219"/>
      <c r="LIC79" s="219"/>
      <c r="LID79" s="219"/>
      <c r="LIE79" s="219"/>
      <c r="LIF79" s="219"/>
      <c r="LIG79" s="219"/>
      <c r="LIH79" s="219"/>
      <c r="LII79" s="219"/>
      <c r="LIJ79" s="219"/>
      <c r="LIK79" s="219"/>
      <c r="LIL79" s="219"/>
      <c r="LIM79" s="219"/>
      <c r="LIN79" s="219"/>
      <c r="LIO79" s="219"/>
      <c r="LIP79" s="219"/>
      <c r="LIQ79" s="219"/>
      <c r="LIR79" s="219"/>
      <c r="LIS79" s="219"/>
      <c r="LIT79" s="219"/>
      <c r="LIU79" s="219"/>
      <c r="LIV79" s="219"/>
      <c r="LIW79" s="219"/>
      <c r="LIX79" s="219"/>
      <c r="LIY79" s="219"/>
      <c r="LIZ79" s="219"/>
      <c r="LJA79" s="219"/>
      <c r="LJB79" s="219"/>
      <c r="LJC79" s="219"/>
      <c r="LJD79" s="219"/>
      <c r="LJE79" s="219"/>
      <c r="LJF79" s="219"/>
      <c r="LJG79" s="219"/>
      <c r="LJH79" s="219"/>
      <c r="LJI79" s="219"/>
      <c r="LJJ79" s="219"/>
      <c r="LJK79" s="219"/>
      <c r="LJL79" s="219"/>
      <c r="LJM79" s="219"/>
      <c r="LJN79" s="219"/>
      <c r="LJO79" s="219"/>
      <c r="LJP79" s="219"/>
      <c r="LJQ79" s="219"/>
      <c r="LJR79" s="219"/>
      <c r="LJS79" s="219"/>
      <c r="LJT79" s="219"/>
      <c r="LJU79" s="219"/>
      <c r="LJV79" s="219"/>
      <c r="LJW79" s="219"/>
      <c r="LJX79" s="219"/>
      <c r="LJY79" s="219"/>
      <c r="LJZ79" s="219"/>
      <c r="LKA79" s="219"/>
      <c r="LKB79" s="219"/>
      <c r="LKC79" s="219"/>
      <c r="LKD79" s="219"/>
      <c r="LKE79" s="219"/>
      <c r="LKF79" s="219"/>
      <c r="LKG79" s="219"/>
      <c r="LKH79" s="219"/>
      <c r="LKI79" s="219"/>
      <c r="LKJ79" s="219"/>
      <c r="LKK79" s="219"/>
      <c r="LKL79" s="219"/>
      <c r="LKM79" s="219"/>
      <c r="LKN79" s="219"/>
      <c r="LKO79" s="219"/>
      <c r="LKP79" s="219"/>
      <c r="LKQ79" s="219"/>
      <c r="LKR79" s="219"/>
      <c r="LKS79" s="219"/>
      <c r="LKT79" s="219"/>
      <c r="LKU79" s="219"/>
      <c r="LKV79" s="219"/>
      <c r="LKW79" s="219"/>
      <c r="LKX79" s="219"/>
      <c r="LKY79" s="219"/>
      <c r="LKZ79" s="219"/>
      <c r="LLA79" s="219"/>
      <c r="LLB79" s="219"/>
      <c r="LLC79" s="219"/>
      <c r="LLD79" s="219"/>
      <c r="LLE79" s="219"/>
      <c r="LLF79" s="219"/>
      <c r="LLG79" s="219"/>
      <c r="LLH79" s="219"/>
      <c r="LLI79" s="219"/>
      <c r="LLJ79" s="219"/>
      <c r="LLK79" s="219"/>
      <c r="LLL79" s="219"/>
      <c r="LLM79" s="219"/>
      <c r="LLN79" s="219"/>
      <c r="LLO79" s="219"/>
      <c r="LLP79" s="219"/>
      <c r="LLQ79" s="219"/>
      <c r="LLR79" s="219"/>
      <c r="LLS79" s="219"/>
      <c r="LLT79" s="219"/>
      <c r="LLU79" s="219"/>
      <c r="LLV79" s="219"/>
      <c r="LLW79" s="219"/>
      <c r="LLX79" s="219"/>
      <c r="LLY79" s="219"/>
      <c r="LLZ79" s="219"/>
      <c r="LMA79" s="219"/>
      <c r="LMB79" s="219"/>
      <c r="LMC79" s="219"/>
      <c r="LMD79" s="219"/>
      <c r="LME79" s="219"/>
      <c r="LMF79" s="219"/>
      <c r="LMG79" s="219"/>
      <c r="LMH79" s="219"/>
      <c r="LMI79" s="219"/>
      <c r="LMJ79" s="219"/>
      <c r="LMK79" s="219"/>
      <c r="LML79" s="219"/>
      <c r="LMM79" s="219"/>
      <c r="LMN79" s="219"/>
      <c r="LMO79" s="219"/>
      <c r="LMP79" s="219"/>
      <c r="LMQ79" s="219"/>
      <c r="LMR79" s="219"/>
      <c r="LMS79" s="219"/>
      <c r="LMT79" s="219"/>
      <c r="LMU79" s="219"/>
      <c r="LMV79" s="219"/>
      <c r="LMW79" s="219"/>
      <c r="LMX79" s="219"/>
      <c r="LMY79" s="219"/>
      <c r="LMZ79" s="219"/>
      <c r="LNA79" s="219"/>
      <c r="LNB79" s="219"/>
      <c r="LNC79" s="219"/>
      <c r="LND79" s="219"/>
      <c r="LNE79" s="219"/>
      <c r="LNF79" s="219"/>
      <c r="LNG79" s="219"/>
      <c r="LNH79" s="219"/>
      <c r="LNI79" s="219"/>
      <c r="LNJ79" s="219"/>
      <c r="LNK79" s="219"/>
      <c r="LNL79" s="219"/>
      <c r="LNM79" s="219"/>
      <c r="LNN79" s="219"/>
      <c r="LNO79" s="219"/>
      <c r="LNP79" s="219"/>
      <c r="LNQ79" s="219"/>
      <c r="LNR79" s="219"/>
      <c r="LNS79" s="219"/>
      <c r="LNT79" s="219"/>
      <c r="LNU79" s="219"/>
      <c r="LNV79" s="219"/>
      <c r="LNW79" s="219"/>
      <c r="LNX79" s="219"/>
      <c r="LNY79" s="219"/>
      <c r="LNZ79" s="219"/>
      <c r="LOA79" s="219"/>
      <c r="LOB79" s="219"/>
      <c r="LOC79" s="219"/>
      <c r="LOD79" s="219"/>
      <c r="LOE79" s="219"/>
      <c r="LOF79" s="219"/>
      <c r="LOG79" s="219"/>
      <c r="LOH79" s="219"/>
      <c r="LOI79" s="219"/>
      <c r="LOJ79" s="219"/>
      <c r="LOK79" s="219"/>
      <c r="LOL79" s="219"/>
      <c r="LOM79" s="219"/>
      <c r="LON79" s="219"/>
      <c r="LOO79" s="219"/>
      <c r="LOP79" s="219"/>
      <c r="LOQ79" s="219"/>
      <c r="LOR79" s="219"/>
      <c r="LOS79" s="219"/>
      <c r="LOT79" s="219"/>
      <c r="LOU79" s="219"/>
      <c r="LOV79" s="219"/>
      <c r="LOW79" s="219"/>
      <c r="LOX79" s="219"/>
      <c r="LOY79" s="219"/>
      <c r="LOZ79" s="219"/>
      <c r="LPA79" s="219"/>
      <c r="LPB79" s="219"/>
      <c r="LPC79" s="219"/>
      <c r="LPD79" s="219"/>
      <c r="LPE79" s="219"/>
      <c r="LPF79" s="219"/>
      <c r="LPG79" s="219"/>
      <c r="LPH79" s="219"/>
      <c r="LPI79" s="219"/>
      <c r="LPJ79" s="219"/>
      <c r="LPK79" s="219"/>
      <c r="LPL79" s="219"/>
      <c r="LPM79" s="219"/>
      <c r="LPN79" s="219"/>
      <c r="LPO79" s="219"/>
      <c r="LPP79" s="219"/>
      <c r="LPQ79" s="219"/>
      <c r="LPR79" s="219"/>
      <c r="LPS79" s="219"/>
      <c r="LPT79" s="219"/>
      <c r="LPU79" s="219"/>
      <c r="LPV79" s="219"/>
      <c r="LPW79" s="219"/>
      <c r="LPX79" s="219"/>
      <c r="LPY79" s="219"/>
      <c r="LPZ79" s="219"/>
      <c r="LQA79" s="219"/>
      <c r="LQB79" s="219"/>
      <c r="LQC79" s="219"/>
      <c r="LQD79" s="219"/>
      <c r="LQE79" s="219"/>
      <c r="LQF79" s="219"/>
      <c r="LQG79" s="219"/>
      <c r="LQH79" s="219"/>
      <c r="LQI79" s="219"/>
      <c r="LQJ79" s="219"/>
      <c r="LQK79" s="219"/>
      <c r="LQL79" s="219"/>
      <c r="LQM79" s="219"/>
      <c r="LQN79" s="219"/>
      <c r="LQO79" s="219"/>
      <c r="LQP79" s="219"/>
      <c r="LQQ79" s="219"/>
      <c r="LQR79" s="219"/>
      <c r="LQS79" s="219"/>
      <c r="LQT79" s="219"/>
      <c r="LQU79" s="219"/>
      <c r="LQV79" s="219"/>
      <c r="LQW79" s="219"/>
      <c r="LQX79" s="219"/>
      <c r="LQY79" s="219"/>
      <c r="LQZ79" s="219"/>
      <c r="LRA79" s="219"/>
      <c r="LRB79" s="219"/>
      <c r="LRC79" s="219"/>
      <c r="LRD79" s="219"/>
      <c r="LRE79" s="219"/>
      <c r="LRF79" s="219"/>
      <c r="LRG79" s="219"/>
      <c r="LRH79" s="219"/>
      <c r="LRI79" s="219"/>
      <c r="LRJ79" s="219"/>
      <c r="LRK79" s="219"/>
      <c r="LRL79" s="219"/>
      <c r="LRM79" s="219"/>
      <c r="LRN79" s="219"/>
      <c r="LRO79" s="219"/>
      <c r="LRP79" s="219"/>
      <c r="LRQ79" s="219"/>
      <c r="LRR79" s="219"/>
      <c r="LRS79" s="219"/>
      <c r="LRT79" s="219"/>
      <c r="LRU79" s="219"/>
      <c r="LRV79" s="219"/>
      <c r="LRW79" s="219"/>
      <c r="LRX79" s="219"/>
      <c r="LRY79" s="219"/>
      <c r="LRZ79" s="219"/>
      <c r="LSA79" s="219"/>
      <c r="LSB79" s="219"/>
      <c r="LSC79" s="219"/>
      <c r="LSD79" s="219"/>
      <c r="LSE79" s="219"/>
      <c r="LSF79" s="219"/>
      <c r="LSG79" s="219"/>
      <c r="LSH79" s="219"/>
      <c r="LSI79" s="219"/>
      <c r="LSJ79" s="219"/>
      <c r="LSK79" s="219"/>
      <c r="LSL79" s="219"/>
      <c r="LSM79" s="219"/>
      <c r="LSN79" s="219"/>
      <c r="LSO79" s="219"/>
      <c r="LSP79" s="219"/>
      <c r="LSQ79" s="219"/>
      <c r="LSR79" s="219"/>
      <c r="LSS79" s="219"/>
      <c r="LST79" s="219"/>
      <c r="LSU79" s="219"/>
      <c r="LSV79" s="219"/>
      <c r="LSW79" s="219"/>
      <c r="LSX79" s="219"/>
      <c r="LSY79" s="219"/>
      <c r="LSZ79" s="219"/>
      <c r="LTA79" s="219"/>
      <c r="LTB79" s="219"/>
      <c r="LTC79" s="219"/>
      <c r="LTD79" s="219"/>
      <c r="LTE79" s="219"/>
      <c r="LTF79" s="219"/>
      <c r="LTG79" s="219"/>
      <c r="LTH79" s="219"/>
      <c r="LTI79" s="219"/>
      <c r="LTJ79" s="219"/>
      <c r="LTK79" s="219"/>
      <c r="LTL79" s="219"/>
      <c r="LTM79" s="219"/>
      <c r="LTN79" s="219"/>
      <c r="LTO79" s="219"/>
      <c r="LTP79" s="219"/>
      <c r="LTQ79" s="219"/>
      <c r="LTR79" s="219"/>
      <c r="LTS79" s="219"/>
      <c r="LTT79" s="219"/>
      <c r="LTU79" s="219"/>
      <c r="LTV79" s="219"/>
      <c r="LTW79" s="219"/>
      <c r="LTX79" s="219"/>
      <c r="LTY79" s="219"/>
      <c r="LTZ79" s="219"/>
      <c r="LUA79" s="219"/>
      <c r="LUB79" s="219"/>
      <c r="LUC79" s="219"/>
      <c r="LUD79" s="219"/>
      <c r="LUE79" s="219"/>
      <c r="LUF79" s="219"/>
      <c r="LUG79" s="219"/>
      <c r="LUH79" s="219"/>
      <c r="LUI79" s="219"/>
      <c r="LUJ79" s="219"/>
      <c r="LUK79" s="219"/>
      <c r="LUL79" s="219"/>
      <c r="LUM79" s="219"/>
      <c r="LUN79" s="219"/>
      <c r="LUO79" s="219"/>
      <c r="LUP79" s="219"/>
      <c r="LUQ79" s="219"/>
      <c r="LUR79" s="219"/>
      <c r="LUS79" s="219"/>
      <c r="LUT79" s="219"/>
      <c r="LUU79" s="219"/>
      <c r="LUV79" s="219"/>
      <c r="LUW79" s="219"/>
      <c r="LUX79" s="219"/>
      <c r="LUY79" s="219"/>
      <c r="LUZ79" s="219"/>
      <c r="LVA79" s="219"/>
      <c r="LVB79" s="219"/>
      <c r="LVC79" s="219"/>
      <c r="LVD79" s="219"/>
      <c r="LVE79" s="219"/>
      <c r="LVF79" s="219"/>
      <c r="LVG79" s="219"/>
      <c r="LVH79" s="219"/>
      <c r="LVI79" s="219"/>
      <c r="LVJ79" s="219"/>
      <c r="LVK79" s="219"/>
      <c r="LVL79" s="219"/>
      <c r="LVM79" s="219"/>
      <c r="LVN79" s="219"/>
      <c r="LVO79" s="219"/>
      <c r="LVP79" s="219"/>
      <c r="LVQ79" s="219"/>
      <c r="LVR79" s="219"/>
      <c r="LVS79" s="219"/>
      <c r="LVT79" s="219"/>
      <c r="LVU79" s="219"/>
      <c r="LVV79" s="219"/>
      <c r="LVW79" s="219"/>
      <c r="LVX79" s="219"/>
      <c r="LVY79" s="219"/>
      <c r="LVZ79" s="219"/>
      <c r="LWA79" s="219"/>
      <c r="LWB79" s="219"/>
      <c r="LWC79" s="219"/>
      <c r="LWD79" s="219"/>
      <c r="LWE79" s="219"/>
      <c r="LWF79" s="219"/>
      <c r="LWG79" s="219"/>
      <c r="LWH79" s="219"/>
      <c r="LWI79" s="219"/>
      <c r="LWJ79" s="219"/>
      <c r="LWK79" s="219"/>
      <c r="LWL79" s="219"/>
      <c r="LWM79" s="219"/>
      <c r="LWN79" s="219"/>
      <c r="LWO79" s="219"/>
      <c r="LWP79" s="219"/>
      <c r="LWQ79" s="219"/>
      <c r="LWR79" s="219"/>
      <c r="LWS79" s="219"/>
      <c r="LWT79" s="219"/>
      <c r="LWU79" s="219"/>
      <c r="LWV79" s="219"/>
      <c r="LWW79" s="219"/>
      <c r="LWX79" s="219"/>
      <c r="LWY79" s="219"/>
      <c r="LWZ79" s="219"/>
      <c r="LXA79" s="219"/>
      <c r="LXB79" s="219"/>
      <c r="LXC79" s="219"/>
      <c r="LXD79" s="219"/>
      <c r="LXE79" s="219"/>
      <c r="LXF79" s="219"/>
      <c r="LXG79" s="219"/>
      <c r="LXH79" s="219"/>
      <c r="LXI79" s="219"/>
      <c r="LXJ79" s="219"/>
      <c r="LXK79" s="219"/>
      <c r="LXL79" s="219"/>
      <c r="LXM79" s="219"/>
      <c r="LXN79" s="219"/>
      <c r="LXO79" s="219"/>
      <c r="LXP79" s="219"/>
      <c r="LXQ79" s="219"/>
      <c r="LXR79" s="219"/>
      <c r="LXS79" s="219"/>
      <c r="LXT79" s="219"/>
      <c r="LXU79" s="219"/>
      <c r="LXV79" s="219"/>
      <c r="LXW79" s="219"/>
      <c r="LXX79" s="219"/>
      <c r="LXY79" s="219"/>
      <c r="LXZ79" s="219"/>
      <c r="LYA79" s="219"/>
      <c r="LYB79" s="219"/>
      <c r="LYC79" s="219"/>
      <c r="LYD79" s="219"/>
      <c r="LYE79" s="219"/>
      <c r="LYF79" s="219"/>
      <c r="LYG79" s="219"/>
      <c r="LYH79" s="219"/>
      <c r="LYI79" s="219"/>
      <c r="LYJ79" s="219"/>
      <c r="LYK79" s="219"/>
      <c r="LYL79" s="219"/>
      <c r="LYM79" s="219"/>
      <c r="LYN79" s="219"/>
      <c r="LYO79" s="219"/>
      <c r="LYP79" s="219"/>
      <c r="LYQ79" s="219"/>
      <c r="LYR79" s="219"/>
      <c r="LYS79" s="219"/>
      <c r="LYT79" s="219"/>
      <c r="LYU79" s="219"/>
      <c r="LYV79" s="219"/>
      <c r="LYW79" s="219"/>
      <c r="LYX79" s="219"/>
      <c r="LYY79" s="219"/>
      <c r="LYZ79" s="219"/>
      <c r="LZA79" s="219"/>
      <c r="LZB79" s="219"/>
      <c r="LZC79" s="219"/>
      <c r="LZD79" s="219"/>
      <c r="LZE79" s="219"/>
      <c r="LZF79" s="219"/>
      <c r="LZG79" s="219"/>
      <c r="LZH79" s="219"/>
      <c r="LZI79" s="219"/>
      <c r="LZJ79" s="219"/>
      <c r="LZK79" s="219"/>
      <c r="LZL79" s="219"/>
      <c r="LZM79" s="219"/>
      <c r="LZN79" s="219"/>
      <c r="LZO79" s="219"/>
      <c r="LZP79" s="219"/>
      <c r="LZQ79" s="219"/>
      <c r="LZR79" s="219"/>
      <c r="LZS79" s="219"/>
      <c r="LZT79" s="219"/>
      <c r="LZU79" s="219"/>
      <c r="LZV79" s="219"/>
      <c r="LZW79" s="219"/>
      <c r="LZX79" s="219"/>
      <c r="LZY79" s="219"/>
      <c r="LZZ79" s="219"/>
      <c r="MAA79" s="219"/>
      <c r="MAB79" s="219"/>
      <c r="MAC79" s="219"/>
      <c r="MAD79" s="219"/>
      <c r="MAE79" s="219"/>
      <c r="MAF79" s="219"/>
      <c r="MAG79" s="219"/>
      <c r="MAH79" s="219"/>
      <c r="MAI79" s="219"/>
      <c r="MAJ79" s="219"/>
      <c r="MAK79" s="219"/>
      <c r="MAL79" s="219"/>
      <c r="MAM79" s="219"/>
      <c r="MAN79" s="219"/>
      <c r="MAO79" s="219"/>
      <c r="MAP79" s="219"/>
      <c r="MAQ79" s="219"/>
      <c r="MAR79" s="219"/>
      <c r="MAS79" s="219"/>
      <c r="MAT79" s="219"/>
      <c r="MAU79" s="219"/>
      <c r="MAV79" s="219"/>
      <c r="MAW79" s="219"/>
      <c r="MAX79" s="219"/>
      <c r="MAY79" s="219"/>
      <c r="MAZ79" s="219"/>
      <c r="MBA79" s="219"/>
      <c r="MBB79" s="219"/>
      <c r="MBC79" s="219"/>
      <c r="MBD79" s="219"/>
      <c r="MBE79" s="219"/>
      <c r="MBF79" s="219"/>
      <c r="MBG79" s="219"/>
      <c r="MBH79" s="219"/>
      <c r="MBI79" s="219"/>
      <c r="MBJ79" s="219"/>
      <c r="MBK79" s="219"/>
      <c r="MBL79" s="219"/>
      <c r="MBM79" s="219"/>
      <c r="MBN79" s="219"/>
      <c r="MBO79" s="219"/>
      <c r="MBP79" s="219"/>
      <c r="MBQ79" s="219"/>
      <c r="MBR79" s="219"/>
      <c r="MBS79" s="219"/>
      <c r="MBT79" s="219"/>
      <c r="MBU79" s="219"/>
      <c r="MBV79" s="219"/>
      <c r="MBW79" s="219"/>
      <c r="MBX79" s="219"/>
      <c r="MBY79" s="219"/>
      <c r="MBZ79" s="219"/>
      <c r="MCA79" s="219"/>
      <c r="MCB79" s="219"/>
      <c r="MCC79" s="219"/>
      <c r="MCD79" s="219"/>
      <c r="MCE79" s="219"/>
      <c r="MCF79" s="219"/>
      <c r="MCG79" s="219"/>
      <c r="MCH79" s="219"/>
      <c r="MCI79" s="219"/>
      <c r="MCJ79" s="219"/>
      <c r="MCK79" s="219"/>
      <c r="MCL79" s="219"/>
      <c r="MCM79" s="219"/>
      <c r="MCN79" s="219"/>
      <c r="MCO79" s="219"/>
      <c r="MCP79" s="219"/>
      <c r="MCQ79" s="219"/>
      <c r="MCR79" s="219"/>
      <c r="MCS79" s="219"/>
      <c r="MCT79" s="219"/>
      <c r="MCU79" s="219"/>
      <c r="MCV79" s="219"/>
      <c r="MCW79" s="219"/>
      <c r="MCX79" s="219"/>
      <c r="MCY79" s="219"/>
      <c r="MCZ79" s="219"/>
      <c r="MDA79" s="219"/>
      <c r="MDB79" s="219"/>
      <c r="MDC79" s="219"/>
      <c r="MDD79" s="219"/>
      <c r="MDE79" s="219"/>
      <c r="MDF79" s="219"/>
      <c r="MDG79" s="219"/>
      <c r="MDH79" s="219"/>
      <c r="MDI79" s="219"/>
      <c r="MDJ79" s="219"/>
      <c r="MDK79" s="219"/>
      <c r="MDL79" s="219"/>
      <c r="MDM79" s="219"/>
      <c r="MDN79" s="219"/>
      <c r="MDO79" s="219"/>
      <c r="MDP79" s="219"/>
      <c r="MDQ79" s="219"/>
      <c r="MDR79" s="219"/>
      <c r="MDS79" s="219"/>
      <c r="MDT79" s="219"/>
      <c r="MDU79" s="219"/>
      <c r="MDV79" s="219"/>
      <c r="MDW79" s="219"/>
      <c r="MDX79" s="219"/>
      <c r="MDY79" s="219"/>
      <c r="MDZ79" s="219"/>
      <c r="MEA79" s="219"/>
      <c r="MEB79" s="219"/>
      <c r="MEC79" s="219"/>
      <c r="MED79" s="219"/>
      <c r="MEE79" s="219"/>
      <c r="MEF79" s="219"/>
      <c r="MEG79" s="219"/>
      <c r="MEH79" s="219"/>
      <c r="MEI79" s="219"/>
      <c r="MEJ79" s="219"/>
      <c r="MEK79" s="219"/>
      <c r="MEL79" s="219"/>
      <c r="MEM79" s="219"/>
      <c r="MEN79" s="219"/>
      <c r="MEO79" s="219"/>
      <c r="MEP79" s="219"/>
      <c r="MEQ79" s="219"/>
      <c r="MER79" s="219"/>
      <c r="MES79" s="219"/>
      <c r="MET79" s="219"/>
      <c r="MEU79" s="219"/>
      <c r="MEV79" s="219"/>
      <c r="MEW79" s="219"/>
      <c r="MEX79" s="219"/>
      <c r="MEY79" s="219"/>
      <c r="MEZ79" s="219"/>
      <c r="MFA79" s="219"/>
      <c r="MFB79" s="219"/>
      <c r="MFC79" s="219"/>
      <c r="MFD79" s="219"/>
      <c r="MFE79" s="219"/>
      <c r="MFF79" s="219"/>
      <c r="MFG79" s="219"/>
      <c r="MFH79" s="219"/>
      <c r="MFI79" s="219"/>
      <c r="MFJ79" s="219"/>
      <c r="MFK79" s="219"/>
      <c r="MFL79" s="219"/>
      <c r="MFM79" s="219"/>
      <c r="MFN79" s="219"/>
      <c r="MFO79" s="219"/>
      <c r="MFP79" s="219"/>
      <c r="MFQ79" s="219"/>
      <c r="MFR79" s="219"/>
      <c r="MFS79" s="219"/>
      <c r="MFT79" s="219"/>
      <c r="MFU79" s="219"/>
      <c r="MFV79" s="219"/>
      <c r="MFW79" s="219"/>
      <c r="MFX79" s="219"/>
      <c r="MFY79" s="219"/>
      <c r="MFZ79" s="219"/>
      <c r="MGA79" s="219"/>
      <c r="MGB79" s="219"/>
      <c r="MGC79" s="219"/>
      <c r="MGD79" s="219"/>
      <c r="MGE79" s="219"/>
      <c r="MGF79" s="219"/>
      <c r="MGG79" s="219"/>
      <c r="MGH79" s="219"/>
      <c r="MGI79" s="219"/>
      <c r="MGJ79" s="219"/>
      <c r="MGK79" s="219"/>
      <c r="MGL79" s="219"/>
      <c r="MGM79" s="219"/>
      <c r="MGN79" s="219"/>
      <c r="MGO79" s="219"/>
      <c r="MGP79" s="219"/>
      <c r="MGQ79" s="219"/>
      <c r="MGR79" s="219"/>
      <c r="MGS79" s="219"/>
      <c r="MGT79" s="219"/>
      <c r="MGU79" s="219"/>
      <c r="MGV79" s="219"/>
      <c r="MGW79" s="219"/>
      <c r="MGX79" s="219"/>
      <c r="MGY79" s="219"/>
      <c r="MGZ79" s="219"/>
      <c r="MHA79" s="219"/>
      <c r="MHB79" s="219"/>
      <c r="MHC79" s="219"/>
      <c r="MHD79" s="219"/>
      <c r="MHE79" s="219"/>
      <c r="MHF79" s="219"/>
      <c r="MHG79" s="219"/>
      <c r="MHH79" s="219"/>
      <c r="MHI79" s="219"/>
      <c r="MHJ79" s="219"/>
      <c r="MHK79" s="219"/>
      <c r="MHL79" s="219"/>
      <c r="MHM79" s="219"/>
      <c r="MHN79" s="219"/>
      <c r="MHO79" s="219"/>
      <c r="MHP79" s="219"/>
      <c r="MHQ79" s="219"/>
      <c r="MHR79" s="219"/>
      <c r="MHS79" s="219"/>
      <c r="MHT79" s="219"/>
      <c r="MHU79" s="219"/>
      <c r="MHV79" s="219"/>
      <c r="MHW79" s="219"/>
      <c r="MHX79" s="219"/>
      <c r="MHY79" s="219"/>
      <c r="MHZ79" s="219"/>
      <c r="MIA79" s="219"/>
      <c r="MIB79" s="219"/>
      <c r="MIC79" s="219"/>
      <c r="MID79" s="219"/>
      <c r="MIE79" s="219"/>
      <c r="MIF79" s="219"/>
      <c r="MIG79" s="219"/>
      <c r="MIH79" s="219"/>
      <c r="MII79" s="219"/>
      <c r="MIJ79" s="219"/>
      <c r="MIK79" s="219"/>
      <c r="MIL79" s="219"/>
      <c r="MIM79" s="219"/>
      <c r="MIN79" s="219"/>
      <c r="MIO79" s="219"/>
      <c r="MIP79" s="219"/>
      <c r="MIQ79" s="219"/>
      <c r="MIR79" s="219"/>
      <c r="MIS79" s="219"/>
      <c r="MIT79" s="219"/>
      <c r="MIU79" s="219"/>
      <c r="MIV79" s="219"/>
      <c r="MIW79" s="219"/>
      <c r="MIX79" s="219"/>
      <c r="MIY79" s="219"/>
      <c r="MIZ79" s="219"/>
      <c r="MJA79" s="219"/>
      <c r="MJB79" s="219"/>
      <c r="MJC79" s="219"/>
      <c r="MJD79" s="219"/>
      <c r="MJE79" s="219"/>
      <c r="MJF79" s="219"/>
      <c r="MJG79" s="219"/>
      <c r="MJH79" s="219"/>
      <c r="MJI79" s="219"/>
      <c r="MJJ79" s="219"/>
      <c r="MJK79" s="219"/>
      <c r="MJL79" s="219"/>
      <c r="MJM79" s="219"/>
      <c r="MJN79" s="219"/>
      <c r="MJO79" s="219"/>
      <c r="MJP79" s="219"/>
      <c r="MJQ79" s="219"/>
      <c r="MJR79" s="219"/>
      <c r="MJS79" s="219"/>
      <c r="MJT79" s="219"/>
      <c r="MJU79" s="219"/>
      <c r="MJV79" s="219"/>
      <c r="MJW79" s="219"/>
      <c r="MJX79" s="219"/>
      <c r="MJY79" s="219"/>
      <c r="MJZ79" s="219"/>
      <c r="MKA79" s="219"/>
      <c r="MKB79" s="219"/>
      <c r="MKC79" s="219"/>
      <c r="MKD79" s="219"/>
      <c r="MKE79" s="219"/>
      <c r="MKF79" s="219"/>
      <c r="MKG79" s="219"/>
      <c r="MKH79" s="219"/>
      <c r="MKI79" s="219"/>
      <c r="MKJ79" s="219"/>
      <c r="MKK79" s="219"/>
      <c r="MKL79" s="219"/>
      <c r="MKM79" s="219"/>
      <c r="MKN79" s="219"/>
      <c r="MKO79" s="219"/>
      <c r="MKP79" s="219"/>
      <c r="MKQ79" s="219"/>
      <c r="MKR79" s="219"/>
      <c r="MKS79" s="219"/>
      <c r="MKT79" s="219"/>
      <c r="MKU79" s="219"/>
      <c r="MKV79" s="219"/>
      <c r="MKW79" s="219"/>
      <c r="MKX79" s="219"/>
      <c r="MKY79" s="219"/>
      <c r="MKZ79" s="219"/>
      <c r="MLA79" s="219"/>
      <c r="MLB79" s="219"/>
      <c r="MLC79" s="219"/>
      <c r="MLD79" s="219"/>
      <c r="MLE79" s="219"/>
      <c r="MLF79" s="219"/>
      <c r="MLG79" s="219"/>
      <c r="MLH79" s="219"/>
      <c r="MLI79" s="219"/>
      <c r="MLJ79" s="219"/>
      <c r="MLK79" s="219"/>
      <c r="MLL79" s="219"/>
      <c r="MLM79" s="219"/>
      <c r="MLN79" s="219"/>
      <c r="MLO79" s="219"/>
      <c r="MLP79" s="219"/>
      <c r="MLQ79" s="219"/>
      <c r="MLR79" s="219"/>
      <c r="MLS79" s="219"/>
      <c r="MLT79" s="219"/>
      <c r="MLU79" s="219"/>
      <c r="MLV79" s="219"/>
      <c r="MLW79" s="219"/>
      <c r="MLX79" s="219"/>
      <c r="MLY79" s="219"/>
      <c r="MLZ79" s="219"/>
      <c r="MMA79" s="219"/>
      <c r="MMB79" s="219"/>
      <c r="MMC79" s="219"/>
      <c r="MMD79" s="219"/>
      <c r="MME79" s="219"/>
      <c r="MMF79" s="219"/>
      <c r="MMG79" s="219"/>
      <c r="MMH79" s="219"/>
      <c r="MMI79" s="219"/>
      <c r="MMJ79" s="219"/>
      <c r="MMK79" s="219"/>
      <c r="MML79" s="219"/>
      <c r="MMM79" s="219"/>
      <c r="MMN79" s="219"/>
      <c r="MMO79" s="219"/>
      <c r="MMP79" s="219"/>
      <c r="MMQ79" s="219"/>
      <c r="MMR79" s="219"/>
      <c r="MMS79" s="219"/>
      <c r="MMT79" s="219"/>
      <c r="MMU79" s="219"/>
      <c r="MMV79" s="219"/>
      <c r="MMW79" s="219"/>
      <c r="MMX79" s="219"/>
      <c r="MMY79" s="219"/>
      <c r="MMZ79" s="219"/>
      <c r="MNA79" s="219"/>
      <c r="MNB79" s="219"/>
      <c r="MNC79" s="219"/>
      <c r="MND79" s="219"/>
      <c r="MNE79" s="219"/>
      <c r="MNF79" s="219"/>
      <c r="MNG79" s="219"/>
      <c r="MNH79" s="219"/>
      <c r="MNI79" s="219"/>
      <c r="MNJ79" s="219"/>
      <c r="MNK79" s="219"/>
      <c r="MNL79" s="219"/>
      <c r="MNM79" s="219"/>
      <c r="MNN79" s="219"/>
      <c r="MNO79" s="219"/>
      <c r="MNP79" s="219"/>
      <c r="MNQ79" s="219"/>
      <c r="MNR79" s="219"/>
      <c r="MNS79" s="219"/>
      <c r="MNT79" s="219"/>
      <c r="MNU79" s="219"/>
      <c r="MNV79" s="219"/>
      <c r="MNW79" s="219"/>
      <c r="MNX79" s="219"/>
      <c r="MNY79" s="219"/>
      <c r="MNZ79" s="219"/>
      <c r="MOA79" s="219"/>
      <c r="MOB79" s="219"/>
      <c r="MOC79" s="219"/>
      <c r="MOD79" s="219"/>
      <c r="MOE79" s="219"/>
      <c r="MOF79" s="219"/>
      <c r="MOG79" s="219"/>
      <c r="MOH79" s="219"/>
      <c r="MOI79" s="219"/>
      <c r="MOJ79" s="219"/>
      <c r="MOK79" s="219"/>
      <c r="MOL79" s="219"/>
      <c r="MOM79" s="219"/>
      <c r="MON79" s="219"/>
      <c r="MOO79" s="219"/>
      <c r="MOP79" s="219"/>
      <c r="MOQ79" s="219"/>
      <c r="MOR79" s="219"/>
      <c r="MOS79" s="219"/>
      <c r="MOT79" s="219"/>
      <c r="MOU79" s="219"/>
      <c r="MOV79" s="219"/>
      <c r="MOW79" s="219"/>
      <c r="MOX79" s="219"/>
      <c r="MOY79" s="219"/>
      <c r="MOZ79" s="219"/>
      <c r="MPA79" s="219"/>
      <c r="MPB79" s="219"/>
      <c r="MPC79" s="219"/>
      <c r="MPD79" s="219"/>
      <c r="MPE79" s="219"/>
      <c r="MPF79" s="219"/>
      <c r="MPG79" s="219"/>
      <c r="MPH79" s="219"/>
      <c r="MPI79" s="219"/>
      <c r="MPJ79" s="219"/>
      <c r="MPK79" s="219"/>
      <c r="MPL79" s="219"/>
      <c r="MPM79" s="219"/>
      <c r="MPN79" s="219"/>
      <c r="MPO79" s="219"/>
      <c r="MPP79" s="219"/>
      <c r="MPQ79" s="219"/>
      <c r="MPR79" s="219"/>
      <c r="MPS79" s="219"/>
      <c r="MPT79" s="219"/>
      <c r="MPU79" s="219"/>
      <c r="MPV79" s="219"/>
      <c r="MPW79" s="219"/>
      <c r="MPX79" s="219"/>
      <c r="MPY79" s="219"/>
      <c r="MPZ79" s="219"/>
      <c r="MQA79" s="219"/>
      <c r="MQB79" s="219"/>
      <c r="MQC79" s="219"/>
      <c r="MQD79" s="219"/>
      <c r="MQE79" s="219"/>
      <c r="MQF79" s="219"/>
      <c r="MQG79" s="219"/>
      <c r="MQH79" s="219"/>
      <c r="MQI79" s="219"/>
      <c r="MQJ79" s="219"/>
      <c r="MQK79" s="219"/>
      <c r="MQL79" s="219"/>
      <c r="MQM79" s="219"/>
      <c r="MQN79" s="219"/>
      <c r="MQO79" s="219"/>
      <c r="MQP79" s="219"/>
      <c r="MQQ79" s="219"/>
      <c r="MQR79" s="219"/>
      <c r="MQS79" s="219"/>
      <c r="MQT79" s="219"/>
      <c r="MQU79" s="219"/>
      <c r="MQV79" s="219"/>
      <c r="MQW79" s="219"/>
      <c r="MQX79" s="219"/>
      <c r="MQY79" s="219"/>
      <c r="MQZ79" s="219"/>
      <c r="MRA79" s="219"/>
      <c r="MRB79" s="219"/>
      <c r="MRC79" s="219"/>
      <c r="MRD79" s="219"/>
      <c r="MRE79" s="219"/>
      <c r="MRF79" s="219"/>
      <c r="MRG79" s="219"/>
      <c r="MRH79" s="219"/>
      <c r="MRI79" s="219"/>
      <c r="MRJ79" s="219"/>
      <c r="MRK79" s="219"/>
      <c r="MRL79" s="219"/>
      <c r="MRM79" s="219"/>
      <c r="MRN79" s="219"/>
      <c r="MRO79" s="219"/>
      <c r="MRP79" s="219"/>
      <c r="MRQ79" s="219"/>
      <c r="MRR79" s="219"/>
      <c r="MRS79" s="219"/>
      <c r="MRT79" s="219"/>
      <c r="MRU79" s="219"/>
      <c r="MRV79" s="219"/>
      <c r="MRW79" s="219"/>
      <c r="MRX79" s="219"/>
      <c r="MRY79" s="219"/>
      <c r="MRZ79" s="219"/>
      <c r="MSA79" s="219"/>
      <c r="MSB79" s="219"/>
      <c r="MSC79" s="219"/>
      <c r="MSD79" s="219"/>
      <c r="MSE79" s="219"/>
      <c r="MSF79" s="219"/>
      <c r="MSG79" s="219"/>
      <c r="MSH79" s="219"/>
      <c r="MSI79" s="219"/>
      <c r="MSJ79" s="219"/>
      <c r="MSK79" s="219"/>
      <c r="MSL79" s="219"/>
      <c r="MSM79" s="219"/>
      <c r="MSN79" s="219"/>
      <c r="MSO79" s="219"/>
      <c r="MSP79" s="219"/>
      <c r="MSQ79" s="219"/>
      <c r="MSR79" s="219"/>
      <c r="MSS79" s="219"/>
      <c r="MST79" s="219"/>
      <c r="MSU79" s="219"/>
      <c r="MSV79" s="219"/>
      <c r="MSW79" s="219"/>
      <c r="MSX79" s="219"/>
      <c r="MSY79" s="219"/>
      <c r="MSZ79" s="219"/>
      <c r="MTA79" s="219"/>
      <c r="MTB79" s="219"/>
      <c r="MTC79" s="219"/>
      <c r="MTD79" s="219"/>
      <c r="MTE79" s="219"/>
      <c r="MTF79" s="219"/>
      <c r="MTG79" s="219"/>
      <c r="MTH79" s="219"/>
      <c r="MTI79" s="219"/>
      <c r="MTJ79" s="219"/>
      <c r="MTK79" s="219"/>
      <c r="MTL79" s="219"/>
      <c r="MTM79" s="219"/>
      <c r="MTN79" s="219"/>
      <c r="MTO79" s="219"/>
      <c r="MTP79" s="219"/>
      <c r="MTQ79" s="219"/>
      <c r="MTR79" s="219"/>
      <c r="MTS79" s="219"/>
      <c r="MTT79" s="219"/>
      <c r="MTU79" s="219"/>
      <c r="MTV79" s="219"/>
      <c r="MTW79" s="219"/>
      <c r="MTX79" s="219"/>
      <c r="MTY79" s="219"/>
      <c r="MTZ79" s="219"/>
      <c r="MUA79" s="219"/>
      <c r="MUB79" s="219"/>
      <c r="MUC79" s="219"/>
      <c r="MUD79" s="219"/>
      <c r="MUE79" s="219"/>
      <c r="MUF79" s="219"/>
      <c r="MUG79" s="219"/>
      <c r="MUH79" s="219"/>
      <c r="MUI79" s="219"/>
      <c r="MUJ79" s="219"/>
      <c r="MUK79" s="219"/>
      <c r="MUL79" s="219"/>
      <c r="MUM79" s="219"/>
      <c r="MUN79" s="219"/>
      <c r="MUO79" s="219"/>
      <c r="MUP79" s="219"/>
      <c r="MUQ79" s="219"/>
      <c r="MUR79" s="219"/>
      <c r="MUS79" s="219"/>
      <c r="MUT79" s="219"/>
      <c r="MUU79" s="219"/>
      <c r="MUV79" s="219"/>
      <c r="MUW79" s="219"/>
      <c r="MUX79" s="219"/>
      <c r="MUY79" s="219"/>
      <c r="MUZ79" s="219"/>
      <c r="MVA79" s="219"/>
      <c r="MVB79" s="219"/>
      <c r="MVC79" s="219"/>
      <c r="MVD79" s="219"/>
      <c r="MVE79" s="219"/>
      <c r="MVF79" s="219"/>
      <c r="MVG79" s="219"/>
      <c r="MVH79" s="219"/>
      <c r="MVI79" s="219"/>
      <c r="MVJ79" s="219"/>
      <c r="MVK79" s="219"/>
      <c r="MVL79" s="219"/>
      <c r="MVM79" s="219"/>
      <c r="MVN79" s="219"/>
      <c r="MVO79" s="219"/>
      <c r="MVP79" s="219"/>
      <c r="MVQ79" s="219"/>
      <c r="MVR79" s="219"/>
      <c r="MVS79" s="219"/>
      <c r="MVT79" s="219"/>
      <c r="MVU79" s="219"/>
      <c r="MVV79" s="219"/>
      <c r="MVW79" s="219"/>
      <c r="MVX79" s="219"/>
      <c r="MVY79" s="219"/>
      <c r="MVZ79" s="219"/>
      <c r="MWA79" s="219"/>
      <c r="MWB79" s="219"/>
      <c r="MWC79" s="219"/>
      <c r="MWD79" s="219"/>
      <c r="MWE79" s="219"/>
      <c r="MWF79" s="219"/>
      <c r="MWG79" s="219"/>
      <c r="MWH79" s="219"/>
      <c r="MWI79" s="219"/>
      <c r="MWJ79" s="219"/>
      <c r="MWK79" s="219"/>
      <c r="MWL79" s="219"/>
      <c r="MWM79" s="219"/>
      <c r="MWN79" s="219"/>
      <c r="MWO79" s="219"/>
      <c r="MWP79" s="219"/>
      <c r="MWQ79" s="219"/>
      <c r="MWR79" s="219"/>
      <c r="MWS79" s="219"/>
      <c r="MWT79" s="219"/>
      <c r="MWU79" s="219"/>
      <c r="MWV79" s="219"/>
      <c r="MWW79" s="219"/>
      <c r="MWX79" s="219"/>
      <c r="MWY79" s="219"/>
      <c r="MWZ79" s="219"/>
      <c r="MXA79" s="219"/>
      <c r="MXB79" s="219"/>
      <c r="MXC79" s="219"/>
      <c r="MXD79" s="219"/>
      <c r="MXE79" s="219"/>
      <c r="MXF79" s="219"/>
      <c r="MXG79" s="219"/>
      <c r="MXH79" s="219"/>
      <c r="MXI79" s="219"/>
      <c r="MXJ79" s="219"/>
      <c r="MXK79" s="219"/>
      <c r="MXL79" s="219"/>
      <c r="MXM79" s="219"/>
      <c r="MXN79" s="219"/>
      <c r="MXO79" s="219"/>
      <c r="MXP79" s="219"/>
      <c r="MXQ79" s="219"/>
      <c r="MXR79" s="219"/>
      <c r="MXS79" s="219"/>
      <c r="MXT79" s="219"/>
      <c r="MXU79" s="219"/>
      <c r="MXV79" s="219"/>
      <c r="MXW79" s="219"/>
      <c r="MXX79" s="219"/>
      <c r="MXY79" s="219"/>
      <c r="MXZ79" s="219"/>
      <c r="MYA79" s="219"/>
      <c r="MYB79" s="219"/>
      <c r="MYC79" s="219"/>
      <c r="MYD79" s="219"/>
      <c r="MYE79" s="219"/>
      <c r="MYF79" s="219"/>
      <c r="MYG79" s="219"/>
      <c r="MYH79" s="219"/>
      <c r="MYI79" s="219"/>
      <c r="MYJ79" s="219"/>
      <c r="MYK79" s="219"/>
      <c r="MYL79" s="219"/>
      <c r="MYM79" s="219"/>
      <c r="MYN79" s="219"/>
      <c r="MYO79" s="219"/>
      <c r="MYP79" s="219"/>
      <c r="MYQ79" s="219"/>
      <c r="MYR79" s="219"/>
      <c r="MYS79" s="219"/>
      <c r="MYT79" s="219"/>
      <c r="MYU79" s="219"/>
      <c r="MYV79" s="219"/>
      <c r="MYW79" s="219"/>
      <c r="MYX79" s="219"/>
      <c r="MYY79" s="219"/>
      <c r="MYZ79" s="219"/>
      <c r="MZA79" s="219"/>
      <c r="MZB79" s="219"/>
      <c r="MZC79" s="219"/>
      <c r="MZD79" s="219"/>
      <c r="MZE79" s="219"/>
      <c r="MZF79" s="219"/>
      <c r="MZG79" s="219"/>
      <c r="MZH79" s="219"/>
      <c r="MZI79" s="219"/>
      <c r="MZJ79" s="219"/>
      <c r="MZK79" s="219"/>
      <c r="MZL79" s="219"/>
      <c r="MZM79" s="219"/>
      <c r="MZN79" s="219"/>
      <c r="MZO79" s="219"/>
      <c r="MZP79" s="219"/>
      <c r="MZQ79" s="219"/>
      <c r="MZR79" s="219"/>
      <c r="MZS79" s="219"/>
      <c r="MZT79" s="219"/>
      <c r="MZU79" s="219"/>
      <c r="MZV79" s="219"/>
      <c r="MZW79" s="219"/>
      <c r="MZX79" s="219"/>
      <c r="MZY79" s="219"/>
      <c r="MZZ79" s="219"/>
      <c r="NAA79" s="219"/>
      <c r="NAB79" s="219"/>
      <c r="NAC79" s="219"/>
      <c r="NAD79" s="219"/>
      <c r="NAE79" s="219"/>
      <c r="NAF79" s="219"/>
      <c r="NAG79" s="219"/>
      <c r="NAH79" s="219"/>
      <c r="NAI79" s="219"/>
      <c r="NAJ79" s="219"/>
      <c r="NAK79" s="219"/>
      <c r="NAL79" s="219"/>
      <c r="NAM79" s="219"/>
      <c r="NAN79" s="219"/>
      <c r="NAO79" s="219"/>
      <c r="NAP79" s="219"/>
      <c r="NAQ79" s="219"/>
      <c r="NAR79" s="219"/>
      <c r="NAS79" s="219"/>
      <c r="NAT79" s="219"/>
      <c r="NAU79" s="219"/>
      <c r="NAV79" s="219"/>
      <c r="NAW79" s="219"/>
      <c r="NAX79" s="219"/>
      <c r="NAY79" s="219"/>
      <c r="NAZ79" s="219"/>
      <c r="NBA79" s="219"/>
      <c r="NBB79" s="219"/>
      <c r="NBC79" s="219"/>
      <c r="NBD79" s="219"/>
      <c r="NBE79" s="219"/>
      <c r="NBF79" s="219"/>
      <c r="NBG79" s="219"/>
      <c r="NBH79" s="219"/>
      <c r="NBI79" s="219"/>
      <c r="NBJ79" s="219"/>
      <c r="NBK79" s="219"/>
      <c r="NBL79" s="219"/>
      <c r="NBM79" s="219"/>
      <c r="NBN79" s="219"/>
      <c r="NBO79" s="219"/>
      <c r="NBP79" s="219"/>
      <c r="NBQ79" s="219"/>
      <c r="NBR79" s="219"/>
      <c r="NBS79" s="219"/>
      <c r="NBT79" s="219"/>
      <c r="NBU79" s="219"/>
      <c r="NBV79" s="219"/>
      <c r="NBW79" s="219"/>
      <c r="NBX79" s="219"/>
      <c r="NBY79" s="219"/>
      <c r="NBZ79" s="219"/>
      <c r="NCA79" s="219"/>
      <c r="NCB79" s="219"/>
      <c r="NCC79" s="219"/>
      <c r="NCD79" s="219"/>
      <c r="NCE79" s="219"/>
      <c r="NCF79" s="219"/>
      <c r="NCG79" s="219"/>
      <c r="NCH79" s="219"/>
      <c r="NCI79" s="219"/>
      <c r="NCJ79" s="219"/>
      <c r="NCK79" s="219"/>
      <c r="NCL79" s="219"/>
      <c r="NCM79" s="219"/>
      <c r="NCN79" s="219"/>
      <c r="NCO79" s="219"/>
      <c r="NCP79" s="219"/>
      <c r="NCQ79" s="219"/>
      <c r="NCR79" s="219"/>
      <c r="NCS79" s="219"/>
      <c r="NCT79" s="219"/>
      <c r="NCU79" s="219"/>
      <c r="NCV79" s="219"/>
      <c r="NCW79" s="219"/>
      <c r="NCX79" s="219"/>
      <c r="NCY79" s="219"/>
      <c r="NCZ79" s="219"/>
      <c r="NDA79" s="219"/>
      <c r="NDB79" s="219"/>
      <c r="NDC79" s="219"/>
      <c r="NDD79" s="219"/>
      <c r="NDE79" s="219"/>
      <c r="NDF79" s="219"/>
      <c r="NDG79" s="219"/>
      <c r="NDH79" s="219"/>
      <c r="NDI79" s="219"/>
      <c r="NDJ79" s="219"/>
      <c r="NDK79" s="219"/>
      <c r="NDL79" s="219"/>
      <c r="NDM79" s="219"/>
      <c r="NDN79" s="219"/>
      <c r="NDO79" s="219"/>
      <c r="NDP79" s="219"/>
      <c r="NDQ79" s="219"/>
      <c r="NDR79" s="219"/>
      <c r="NDS79" s="219"/>
      <c r="NDT79" s="219"/>
      <c r="NDU79" s="219"/>
      <c r="NDV79" s="219"/>
      <c r="NDW79" s="219"/>
      <c r="NDX79" s="219"/>
      <c r="NDY79" s="219"/>
      <c r="NDZ79" s="219"/>
      <c r="NEA79" s="219"/>
      <c r="NEB79" s="219"/>
      <c r="NEC79" s="219"/>
      <c r="NED79" s="219"/>
      <c r="NEE79" s="219"/>
      <c r="NEF79" s="219"/>
      <c r="NEG79" s="219"/>
      <c r="NEH79" s="219"/>
      <c r="NEI79" s="219"/>
      <c r="NEJ79" s="219"/>
      <c r="NEK79" s="219"/>
      <c r="NEL79" s="219"/>
      <c r="NEM79" s="219"/>
      <c r="NEN79" s="219"/>
      <c r="NEO79" s="219"/>
      <c r="NEP79" s="219"/>
      <c r="NEQ79" s="219"/>
      <c r="NER79" s="219"/>
      <c r="NES79" s="219"/>
      <c r="NET79" s="219"/>
      <c r="NEU79" s="219"/>
      <c r="NEV79" s="219"/>
      <c r="NEW79" s="219"/>
      <c r="NEX79" s="219"/>
      <c r="NEY79" s="219"/>
      <c r="NEZ79" s="219"/>
      <c r="NFA79" s="219"/>
      <c r="NFB79" s="219"/>
      <c r="NFC79" s="219"/>
      <c r="NFD79" s="219"/>
      <c r="NFE79" s="219"/>
      <c r="NFF79" s="219"/>
      <c r="NFG79" s="219"/>
      <c r="NFH79" s="219"/>
      <c r="NFI79" s="219"/>
      <c r="NFJ79" s="219"/>
      <c r="NFK79" s="219"/>
      <c r="NFL79" s="219"/>
      <c r="NFM79" s="219"/>
      <c r="NFN79" s="219"/>
      <c r="NFO79" s="219"/>
      <c r="NFP79" s="219"/>
      <c r="NFQ79" s="219"/>
      <c r="NFR79" s="219"/>
      <c r="NFS79" s="219"/>
      <c r="NFT79" s="219"/>
      <c r="NFU79" s="219"/>
      <c r="NFV79" s="219"/>
      <c r="NFW79" s="219"/>
      <c r="NFX79" s="219"/>
      <c r="NFY79" s="219"/>
      <c r="NFZ79" s="219"/>
      <c r="NGA79" s="219"/>
      <c r="NGB79" s="219"/>
      <c r="NGC79" s="219"/>
      <c r="NGD79" s="219"/>
      <c r="NGE79" s="219"/>
      <c r="NGF79" s="219"/>
      <c r="NGG79" s="219"/>
      <c r="NGH79" s="219"/>
      <c r="NGI79" s="219"/>
      <c r="NGJ79" s="219"/>
      <c r="NGK79" s="219"/>
      <c r="NGL79" s="219"/>
      <c r="NGM79" s="219"/>
      <c r="NGN79" s="219"/>
      <c r="NGO79" s="219"/>
      <c r="NGP79" s="219"/>
      <c r="NGQ79" s="219"/>
      <c r="NGR79" s="219"/>
      <c r="NGS79" s="219"/>
      <c r="NGT79" s="219"/>
      <c r="NGU79" s="219"/>
      <c r="NGV79" s="219"/>
      <c r="NGW79" s="219"/>
      <c r="NGX79" s="219"/>
      <c r="NGY79" s="219"/>
      <c r="NGZ79" s="219"/>
      <c r="NHA79" s="219"/>
      <c r="NHB79" s="219"/>
      <c r="NHC79" s="219"/>
      <c r="NHD79" s="219"/>
      <c r="NHE79" s="219"/>
      <c r="NHF79" s="219"/>
      <c r="NHG79" s="219"/>
      <c r="NHH79" s="219"/>
      <c r="NHI79" s="219"/>
      <c r="NHJ79" s="219"/>
      <c r="NHK79" s="219"/>
      <c r="NHL79" s="219"/>
      <c r="NHM79" s="219"/>
      <c r="NHN79" s="219"/>
      <c r="NHO79" s="219"/>
      <c r="NHP79" s="219"/>
      <c r="NHQ79" s="219"/>
      <c r="NHR79" s="219"/>
      <c r="NHS79" s="219"/>
      <c r="NHT79" s="219"/>
      <c r="NHU79" s="219"/>
      <c r="NHV79" s="219"/>
      <c r="NHW79" s="219"/>
      <c r="NHX79" s="219"/>
      <c r="NHY79" s="219"/>
      <c r="NHZ79" s="219"/>
      <c r="NIA79" s="219"/>
      <c r="NIB79" s="219"/>
      <c r="NIC79" s="219"/>
      <c r="NID79" s="219"/>
      <c r="NIE79" s="219"/>
      <c r="NIF79" s="219"/>
      <c r="NIG79" s="219"/>
      <c r="NIH79" s="219"/>
      <c r="NII79" s="219"/>
      <c r="NIJ79" s="219"/>
      <c r="NIK79" s="219"/>
      <c r="NIL79" s="219"/>
      <c r="NIM79" s="219"/>
      <c r="NIN79" s="219"/>
      <c r="NIO79" s="219"/>
      <c r="NIP79" s="219"/>
      <c r="NIQ79" s="219"/>
      <c r="NIR79" s="219"/>
      <c r="NIS79" s="219"/>
      <c r="NIT79" s="219"/>
      <c r="NIU79" s="219"/>
      <c r="NIV79" s="219"/>
      <c r="NIW79" s="219"/>
      <c r="NIX79" s="219"/>
      <c r="NIY79" s="219"/>
      <c r="NIZ79" s="219"/>
      <c r="NJA79" s="219"/>
      <c r="NJB79" s="219"/>
      <c r="NJC79" s="219"/>
      <c r="NJD79" s="219"/>
      <c r="NJE79" s="219"/>
      <c r="NJF79" s="219"/>
      <c r="NJG79" s="219"/>
      <c r="NJH79" s="219"/>
      <c r="NJI79" s="219"/>
      <c r="NJJ79" s="219"/>
      <c r="NJK79" s="219"/>
      <c r="NJL79" s="219"/>
      <c r="NJM79" s="219"/>
      <c r="NJN79" s="219"/>
      <c r="NJO79" s="219"/>
      <c r="NJP79" s="219"/>
      <c r="NJQ79" s="219"/>
      <c r="NJR79" s="219"/>
      <c r="NJS79" s="219"/>
      <c r="NJT79" s="219"/>
      <c r="NJU79" s="219"/>
      <c r="NJV79" s="219"/>
      <c r="NJW79" s="219"/>
      <c r="NJX79" s="219"/>
      <c r="NJY79" s="219"/>
      <c r="NJZ79" s="219"/>
      <c r="NKA79" s="219"/>
      <c r="NKB79" s="219"/>
      <c r="NKC79" s="219"/>
      <c r="NKD79" s="219"/>
      <c r="NKE79" s="219"/>
      <c r="NKF79" s="219"/>
      <c r="NKG79" s="219"/>
      <c r="NKH79" s="219"/>
      <c r="NKI79" s="219"/>
      <c r="NKJ79" s="219"/>
      <c r="NKK79" s="219"/>
      <c r="NKL79" s="219"/>
      <c r="NKM79" s="219"/>
      <c r="NKN79" s="219"/>
      <c r="NKO79" s="219"/>
      <c r="NKP79" s="219"/>
      <c r="NKQ79" s="219"/>
      <c r="NKR79" s="219"/>
      <c r="NKS79" s="219"/>
      <c r="NKT79" s="219"/>
      <c r="NKU79" s="219"/>
      <c r="NKV79" s="219"/>
      <c r="NKW79" s="219"/>
      <c r="NKX79" s="219"/>
      <c r="NKY79" s="219"/>
      <c r="NKZ79" s="219"/>
      <c r="NLA79" s="219"/>
      <c r="NLB79" s="219"/>
      <c r="NLC79" s="219"/>
      <c r="NLD79" s="219"/>
      <c r="NLE79" s="219"/>
      <c r="NLF79" s="219"/>
      <c r="NLG79" s="219"/>
      <c r="NLH79" s="219"/>
      <c r="NLI79" s="219"/>
      <c r="NLJ79" s="219"/>
      <c r="NLK79" s="219"/>
      <c r="NLL79" s="219"/>
      <c r="NLM79" s="219"/>
      <c r="NLN79" s="219"/>
      <c r="NLO79" s="219"/>
      <c r="NLP79" s="219"/>
      <c r="NLQ79" s="219"/>
      <c r="NLR79" s="219"/>
      <c r="NLS79" s="219"/>
      <c r="NLT79" s="219"/>
      <c r="NLU79" s="219"/>
      <c r="NLV79" s="219"/>
      <c r="NLW79" s="219"/>
      <c r="NLX79" s="219"/>
      <c r="NLY79" s="219"/>
      <c r="NLZ79" s="219"/>
      <c r="NMA79" s="219"/>
      <c r="NMB79" s="219"/>
      <c r="NMC79" s="219"/>
      <c r="NMD79" s="219"/>
      <c r="NME79" s="219"/>
      <c r="NMF79" s="219"/>
      <c r="NMG79" s="219"/>
      <c r="NMH79" s="219"/>
      <c r="NMI79" s="219"/>
      <c r="NMJ79" s="219"/>
      <c r="NMK79" s="219"/>
      <c r="NML79" s="219"/>
      <c r="NMM79" s="219"/>
      <c r="NMN79" s="219"/>
      <c r="NMO79" s="219"/>
      <c r="NMP79" s="219"/>
      <c r="NMQ79" s="219"/>
      <c r="NMR79" s="219"/>
      <c r="NMS79" s="219"/>
      <c r="NMT79" s="219"/>
      <c r="NMU79" s="219"/>
      <c r="NMV79" s="219"/>
      <c r="NMW79" s="219"/>
      <c r="NMX79" s="219"/>
      <c r="NMY79" s="219"/>
      <c r="NMZ79" s="219"/>
      <c r="NNA79" s="219"/>
      <c r="NNB79" s="219"/>
      <c r="NNC79" s="219"/>
      <c r="NND79" s="219"/>
      <c r="NNE79" s="219"/>
      <c r="NNF79" s="219"/>
      <c r="NNG79" s="219"/>
      <c r="NNH79" s="219"/>
      <c r="NNI79" s="219"/>
      <c r="NNJ79" s="219"/>
      <c r="NNK79" s="219"/>
      <c r="NNL79" s="219"/>
      <c r="NNM79" s="219"/>
      <c r="NNN79" s="219"/>
      <c r="NNO79" s="219"/>
      <c r="NNP79" s="219"/>
      <c r="NNQ79" s="219"/>
      <c r="NNR79" s="219"/>
      <c r="NNS79" s="219"/>
      <c r="NNT79" s="219"/>
      <c r="NNU79" s="219"/>
      <c r="NNV79" s="219"/>
      <c r="NNW79" s="219"/>
      <c r="NNX79" s="219"/>
      <c r="NNY79" s="219"/>
      <c r="NNZ79" s="219"/>
      <c r="NOA79" s="219"/>
      <c r="NOB79" s="219"/>
      <c r="NOC79" s="219"/>
      <c r="NOD79" s="219"/>
      <c r="NOE79" s="219"/>
      <c r="NOF79" s="219"/>
      <c r="NOG79" s="219"/>
      <c r="NOH79" s="219"/>
      <c r="NOI79" s="219"/>
      <c r="NOJ79" s="219"/>
      <c r="NOK79" s="219"/>
      <c r="NOL79" s="219"/>
      <c r="NOM79" s="219"/>
      <c r="NON79" s="219"/>
      <c r="NOO79" s="219"/>
      <c r="NOP79" s="219"/>
      <c r="NOQ79" s="219"/>
      <c r="NOR79" s="219"/>
      <c r="NOS79" s="219"/>
      <c r="NOT79" s="219"/>
      <c r="NOU79" s="219"/>
      <c r="NOV79" s="219"/>
      <c r="NOW79" s="219"/>
      <c r="NOX79" s="219"/>
      <c r="NOY79" s="219"/>
      <c r="NOZ79" s="219"/>
      <c r="NPA79" s="219"/>
      <c r="NPB79" s="219"/>
      <c r="NPC79" s="219"/>
      <c r="NPD79" s="219"/>
      <c r="NPE79" s="219"/>
      <c r="NPF79" s="219"/>
      <c r="NPG79" s="219"/>
      <c r="NPH79" s="219"/>
      <c r="NPI79" s="219"/>
      <c r="NPJ79" s="219"/>
      <c r="NPK79" s="219"/>
      <c r="NPL79" s="219"/>
      <c r="NPM79" s="219"/>
      <c r="NPN79" s="219"/>
      <c r="NPO79" s="219"/>
      <c r="NPP79" s="219"/>
      <c r="NPQ79" s="219"/>
      <c r="NPR79" s="219"/>
      <c r="NPS79" s="219"/>
      <c r="NPT79" s="219"/>
      <c r="NPU79" s="219"/>
      <c r="NPV79" s="219"/>
      <c r="NPW79" s="219"/>
      <c r="NPX79" s="219"/>
      <c r="NPY79" s="219"/>
      <c r="NPZ79" s="219"/>
      <c r="NQA79" s="219"/>
      <c r="NQB79" s="219"/>
      <c r="NQC79" s="219"/>
      <c r="NQD79" s="219"/>
      <c r="NQE79" s="219"/>
      <c r="NQF79" s="219"/>
      <c r="NQG79" s="219"/>
      <c r="NQH79" s="219"/>
      <c r="NQI79" s="219"/>
      <c r="NQJ79" s="219"/>
      <c r="NQK79" s="219"/>
      <c r="NQL79" s="219"/>
      <c r="NQM79" s="219"/>
      <c r="NQN79" s="219"/>
      <c r="NQO79" s="219"/>
      <c r="NQP79" s="219"/>
      <c r="NQQ79" s="219"/>
      <c r="NQR79" s="219"/>
      <c r="NQS79" s="219"/>
      <c r="NQT79" s="219"/>
      <c r="NQU79" s="219"/>
      <c r="NQV79" s="219"/>
      <c r="NQW79" s="219"/>
      <c r="NQX79" s="219"/>
      <c r="NQY79" s="219"/>
      <c r="NQZ79" s="219"/>
      <c r="NRA79" s="219"/>
      <c r="NRB79" s="219"/>
      <c r="NRC79" s="219"/>
      <c r="NRD79" s="219"/>
      <c r="NRE79" s="219"/>
      <c r="NRF79" s="219"/>
      <c r="NRG79" s="219"/>
      <c r="NRH79" s="219"/>
      <c r="NRI79" s="219"/>
      <c r="NRJ79" s="219"/>
      <c r="NRK79" s="219"/>
      <c r="NRL79" s="219"/>
      <c r="NRM79" s="219"/>
      <c r="NRN79" s="219"/>
      <c r="NRO79" s="219"/>
      <c r="NRP79" s="219"/>
      <c r="NRQ79" s="219"/>
      <c r="NRR79" s="219"/>
      <c r="NRS79" s="219"/>
      <c r="NRT79" s="219"/>
      <c r="NRU79" s="219"/>
      <c r="NRV79" s="219"/>
      <c r="NRW79" s="219"/>
      <c r="NRX79" s="219"/>
      <c r="NRY79" s="219"/>
      <c r="NRZ79" s="219"/>
      <c r="NSA79" s="219"/>
      <c r="NSB79" s="219"/>
      <c r="NSC79" s="219"/>
      <c r="NSD79" s="219"/>
      <c r="NSE79" s="219"/>
      <c r="NSF79" s="219"/>
      <c r="NSG79" s="219"/>
      <c r="NSH79" s="219"/>
      <c r="NSI79" s="219"/>
      <c r="NSJ79" s="219"/>
      <c r="NSK79" s="219"/>
      <c r="NSL79" s="219"/>
      <c r="NSM79" s="219"/>
      <c r="NSN79" s="219"/>
      <c r="NSO79" s="219"/>
      <c r="NSP79" s="219"/>
      <c r="NSQ79" s="219"/>
      <c r="NSR79" s="219"/>
      <c r="NSS79" s="219"/>
      <c r="NST79" s="219"/>
      <c r="NSU79" s="219"/>
      <c r="NSV79" s="219"/>
      <c r="NSW79" s="219"/>
      <c r="NSX79" s="219"/>
      <c r="NSY79" s="219"/>
      <c r="NSZ79" s="219"/>
      <c r="NTA79" s="219"/>
      <c r="NTB79" s="219"/>
      <c r="NTC79" s="219"/>
      <c r="NTD79" s="219"/>
      <c r="NTE79" s="219"/>
      <c r="NTF79" s="219"/>
      <c r="NTG79" s="219"/>
      <c r="NTH79" s="219"/>
      <c r="NTI79" s="219"/>
      <c r="NTJ79" s="219"/>
      <c r="NTK79" s="219"/>
      <c r="NTL79" s="219"/>
      <c r="NTM79" s="219"/>
      <c r="NTN79" s="219"/>
      <c r="NTO79" s="219"/>
      <c r="NTP79" s="219"/>
      <c r="NTQ79" s="219"/>
      <c r="NTR79" s="219"/>
      <c r="NTS79" s="219"/>
      <c r="NTT79" s="219"/>
      <c r="NTU79" s="219"/>
      <c r="NTV79" s="219"/>
      <c r="NTW79" s="219"/>
      <c r="NTX79" s="219"/>
      <c r="NTY79" s="219"/>
      <c r="NTZ79" s="219"/>
      <c r="NUA79" s="219"/>
      <c r="NUB79" s="219"/>
      <c r="NUC79" s="219"/>
      <c r="NUD79" s="219"/>
      <c r="NUE79" s="219"/>
      <c r="NUF79" s="219"/>
      <c r="NUG79" s="219"/>
      <c r="NUH79" s="219"/>
      <c r="NUI79" s="219"/>
      <c r="NUJ79" s="219"/>
      <c r="NUK79" s="219"/>
      <c r="NUL79" s="219"/>
      <c r="NUM79" s="219"/>
      <c r="NUN79" s="219"/>
      <c r="NUO79" s="219"/>
      <c r="NUP79" s="219"/>
      <c r="NUQ79" s="219"/>
      <c r="NUR79" s="219"/>
      <c r="NUS79" s="219"/>
      <c r="NUT79" s="219"/>
      <c r="NUU79" s="219"/>
      <c r="NUV79" s="219"/>
      <c r="NUW79" s="219"/>
      <c r="NUX79" s="219"/>
      <c r="NUY79" s="219"/>
      <c r="NUZ79" s="219"/>
      <c r="NVA79" s="219"/>
      <c r="NVB79" s="219"/>
      <c r="NVC79" s="219"/>
      <c r="NVD79" s="219"/>
      <c r="NVE79" s="219"/>
      <c r="NVF79" s="219"/>
      <c r="NVG79" s="219"/>
      <c r="NVH79" s="219"/>
      <c r="NVI79" s="219"/>
      <c r="NVJ79" s="219"/>
      <c r="NVK79" s="219"/>
      <c r="NVL79" s="219"/>
      <c r="NVM79" s="219"/>
      <c r="NVN79" s="219"/>
      <c r="NVO79" s="219"/>
      <c r="NVP79" s="219"/>
      <c r="NVQ79" s="219"/>
      <c r="NVR79" s="219"/>
      <c r="NVS79" s="219"/>
      <c r="NVT79" s="219"/>
      <c r="NVU79" s="219"/>
      <c r="NVV79" s="219"/>
      <c r="NVW79" s="219"/>
      <c r="NVX79" s="219"/>
      <c r="NVY79" s="219"/>
      <c r="NVZ79" s="219"/>
      <c r="NWA79" s="219"/>
      <c r="NWB79" s="219"/>
      <c r="NWC79" s="219"/>
      <c r="NWD79" s="219"/>
      <c r="NWE79" s="219"/>
      <c r="NWF79" s="219"/>
      <c r="NWG79" s="219"/>
      <c r="NWH79" s="219"/>
      <c r="NWI79" s="219"/>
      <c r="NWJ79" s="219"/>
      <c r="NWK79" s="219"/>
      <c r="NWL79" s="219"/>
      <c r="NWM79" s="219"/>
      <c r="NWN79" s="219"/>
      <c r="NWO79" s="219"/>
      <c r="NWP79" s="219"/>
      <c r="NWQ79" s="219"/>
      <c r="NWR79" s="219"/>
      <c r="NWS79" s="219"/>
      <c r="NWT79" s="219"/>
      <c r="NWU79" s="219"/>
      <c r="NWV79" s="219"/>
      <c r="NWW79" s="219"/>
      <c r="NWX79" s="219"/>
      <c r="NWY79" s="219"/>
      <c r="NWZ79" s="219"/>
      <c r="NXA79" s="219"/>
      <c r="NXB79" s="219"/>
      <c r="NXC79" s="219"/>
      <c r="NXD79" s="219"/>
      <c r="NXE79" s="219"/>
      <c r="NXF79" s="219"/>
      <c r="NXG79" s="219"/>
      <c r="NXH79" s="219"/>
      <c r="NXI79" s="219"/>
      <c r="NXJ79" s="219"/>
      <c r="NXK79" s="219"/>
      <c r="NXL79" s="219"/>
      <c r="NXM79" s="219"/>
      <c r="NXN79" s="219"/>
      <c r="NXO79" s="219"/>
      <c r="NXP79" s="219"/>
      <c r="NXQ79" s="219"/>
      <c r="NXR79" s="219"/>
      <c r="NXS79" s="219"/>
      <c r="NXT79" s="219"/>
      <c r="NXU79" s="219"/>
      <c r="NXV79" s="219"/>
      <c r="NXW79" s="219"/>
      <c r="NXX79" s="219"/>
      <c r="NXY79" s="219"/>
      <c r="NXZ79" s="219"/>
      <c r="NYA79" s="219"/>
      <c r="NYB79" s="219"/>
      <c r="NYC79" s="219"/>
      <c r="NYD79" s="219"/>
      <c r="NYE79" s="219"/>
      <c r="NYF79" s="219"/>
      <c r="NYG79" s="219"/>
      <c r="NYH79" s="219"/>
      <c r="NYI79" s="219"/>
      <c r="NYJ79" s="219"/>
      <c r="NYK79" s="219"/>
      <c r="NYL79" s="219"/>
      <c r="NYM79" s="219"/>
      <c r="NYN79" s="219"/>
      <c r="NYO79" s="219"/>
      <c r="NYP79" s="219"/>
      <c r="NYQ79" s="219"/>
      <c r="NYR79" s="219"/>
      <c r="NYS79" s="219"/>
      <c r="NYT79" s="219"/>
      <c r="NYU79" s="219"/>
      <c r="NYV79" s="219"/>
      <c r="NYW79" s="219"/>
      <c r="NYX79" s="219"/>
      <c r="NYY79" s="219"/>
      <c r="NYZ79" s="219"/>
      <c r="NZA79" s="219"/>
      <c r="NZB79" s="219"/>
      <c r="NZC79" s="219"/>
      <c r="NZD79" s="219"/>
      <c r="NZE79" s="219"/>
      <c r="NZF79" s="219"/>
      <c r="NZG79" s="219"/>
      <c r="NZH79" s="219"/>
      <c r="NZI79" s="219"/>
      <c r="NZJ79" s="219"/>
      <c r="NZK79" s="219"/>
      <c r="NZL79" s="219"/>
      <c r="NZM79" s="219"/>
      <c r="NZN79" s="219"/>
      <c r="NZO79" s="219"/>
      <c r="NZP79" s="219"/>
      <c r="NZQ79" s="219"/>
      <c r="NZR79" s="219"/>
      <c r="NZS79" s="219"/>
      <c r="NZT79" s="219"/>
      <c r="NZU79" s="219"/>
      <c r="NZV79" s="219"/>
      <c r="NZW79" s="219"/>
      <c r="NZX79" s="219"/>
      <c r="NZY79" s="219"/>
      <c r="NZZ79" s="219"/>
      <c r="OAA79" s="219"/>
      <c r="OAB79" s="219"/>
      <c r="OAC79" s="219"/>
      <c r="OAD79" s="219"/>
      <c r="OAE79" s="219"/>
      <c r="OAF79" s="219"/>
      <c r="OAG79" s="219"/>
      <c r="OAH79" s="219"/>
      <c r="OAI79" s="219"/>
      <c r="OAJ79" s="219"/>
      <c r="OAK79" s="219"/>
      <c r="OAL79" s="219"/>
      <c r="OAM79" s="219"/>
      <c r="OAN79" s="219"/>
      <c r="OAO79" s="219"/>
      <c r="OAP79" s="219"/>
      <c r="OAQ79" s="219"/>
      <c r="OAR79" s="219"/>
      <c r="OAS79" s="219"/>
      <c r="OAT79" s="219"/>
      <c r="OAU79" s="219"/>
      <c r="OAV79" s="219"/>
      <c r="OAW79" s="219"/>
      <c r="OAX79" s="219"/>
      <c r="OAY79" s="219"/>
      <c r="OAZ79" s="219"/>
      <c r="OBA79" s="219"/>
      <c r="OBB79" s="219"/>
      <c r="OBC79" s="219"/>
      <c r="OBD79" s="219"/>
      <c r="OBE79" s="219"/>
      <c r="OBF79" s="219"/>
      <c r="OBG79" s="219"/>
      <c r="OBH79" s="219"/>
      <c r="OBI79" s="219"/>
      <c r="OBJ79" s="219"/>
      <c r="OBK79" s="219"/>
      <c r="OBL79" s="219"/>
      <c r="OBM79" s="219"/>
      <c r="OBN79" s="219"/>
      <c r="OBO79" s="219"/>
      <c r="OBP79" s="219"/>
      <c r="OBQ79" s="219"/>
      <c r="OBR79" s="219"/>
      <c r="OBS79" s="219"/>
      <c r="OBT79" s="219"/>
      <c r="OBU79" s="219"/>
      <c r="OBV79" s="219"/>
      <c r="OBW79" s="219"/>
      <c r="OBX79" s="219"/>
      <c r="OBY79" s="219"/>
      <c r="OBZ79" s="219"/>
      <c r="OCA79" s="219"/>
      <c r="OCB79" s="219"/>
      <c r="OCC79" s="219"/>
      <c r="OCD79" s="219"/>
      <c r="OCE79" s="219"/>
      <c r="OCF79" s="219"/>
      <c r="OCG79" s="219"/>
      <c r="OCH79" s="219"/>
      <c r="OCI79" s="219"/>
      <c r="OCJ79" s="219"/>
      <c r="OCK79" s="219"/>
      <c r="OCL79" s="219"/>
      <c r="OCM79" s="219"/>
      <c r="OCN79" s="219"/>
      <c r="OCO79" s="219"/>
      <c r="OCP79" s="219"/>
      <c r="OCQ79" s="219"/>
      <c r="OCR79" s="219"/>
      <c r="OCS79" s="219"/>
      <c r="OCT79" s="219"/>
      <c r="OCU79" s="219"/>
      <c r="OCV79" s="219"/>
      <c r="OCW79" s="219"/>
      <c r="OCX79" s="219"/>
      <c r="OCY79" s="219"/>
      <c r="OCZ79" s="219"/>
      <c r="ODA79" s="219"/>
      <c r="ODB79" s="219"/>
      <c r="ODC79" s="219"/>
      <c r="ODD79" s="219"/>
      <c r="ODE79" s="219"/>
      <c r="ODF79" s="219"/>
      <c r="ODG79" s="219"/>
      <c r="ODH79" s="219"/>
      <c r="ODI79" s="219"/>
      <c r="ODJ79" s="219"/>
      <c r="ODK79" s="219"/>
      <c r="ODL79" s="219"/>
      <c r="ODM79" s="219"/>
      <c r="ODN79" s="219"/>
      <c r="ODO79" s="219"/>
      <c r="ODP79" s="219"/>
      <c r="ODQ79" s="219"/>
      <c r="ODR79" s="219"/>
      <c r="ODS79" s="219"/>
      <c r="ODT79" s="219"/>
      <c r="ODU79" s="219"/>
      <c r="ODV79" s="219"/>
      <c r="ODW79" s="219"/>
      <c r="ODX79" s="219"/>
      <c r="ODY79" s="219"/>
      <c r="ODZ79" s="219"/>
      <c r="OEA79" s="219"/>
      <c r="OEB79" s="219"/>
      <c r="OEC79" s="219"/>
      <c r="OED79" s="219"/>
      <c r="OEE79" s="219"/>
      <c r="OEF79" s="219"/>
      <c r="OEG79" s="219"/>
      <c r="OEH79" s="219"/>
      <c r="OEI79" s="219"/>
      <c r="OEJ79" s="219"/>
      <c r="OEK79" s="219"/>
      <c r="OEL79" s="219"/>
      <c r="OEM79" s="219"/>
      <c r="OEN79" s="219"/>
      <c r="OEO79" s="219"/>
      <c r="OEP79" s="219"/>
      <c r="OEQ79" s="219"/>
      <c r="OER79" s="219"/>
      <c r="OES79" s="219"/>
      <c r="OET79" s="219"/>
      <c r="OEU79" s="219"/>
      <c r="OEV79" s="219"/>
      <c r="OEW79" s="219"/>
      <c r="OEX79" s="219"/>
      <c r="OEY79" s="219"/>
      <c r="OEZ79" s="219"/>
      <c r="OFA79" s="219"/>
      <c r="OFB79" s="219"/>
      <c r="OFC79" s="219"/>
      <c r="OFD79" s="219"/>
      <c r="OFE79" s="219"/>
      <c r="OFF79" s="219"/>
      <c r="OFG79" s="219"/>
      <c r="OFH79" s="219"/>
      <c r="OFI79" s="219"/>
      <c r="OFJ79" s="219"/>
      <c r="OFK79" s="219"/>
      <c r="OFL79" s="219"/>
      <c r="OFM79" s="219"/>
      <c r="OFN79" s="219"/>
      <c r="OFO79" s="219"/>
      <c r="OFP79" s="219"/>
      <c r="OFQ79" s="219"/>
      <c r="OFR79" s="219"/>
      <c r="OFS79" s="219"/>
      <c r="OFT79" s="219"/>
      <c r="OFU79" s="219"/>
      <c r="OFV79" s="219"/>
      <c r="OFW79" s="219"/>
      <c r="OFX79" s="219"/>
      <c r="OFY79" s="219"/>
      <c r="OFZ79" s="219"/>
      <c r="OGA79" s="219"/>
      <c r="OGB79" s="219"/>
      <c r="OGC79" s="219"/>
      <c r="OGD79" s="219"/>
      <c r="OGE79" s="219"/>
      <c r="OGF79" s="219"/>
      <c r="OGG79" s="219"/>
      <c r="OGH79" s="219"/>
      <c r="OGI79" s="219"/>
      <c r="OGJ79" s="219"/>
      <c r="OGK79" s="219"/>
      <c r="OGL79" s="219"/>
      <c r="OGM79" s="219"/>
      <c r="OGN79" s="219"/>
      <c r="OGO79" s="219"/>
      <c r="OGP79" s="219"/>
      <c r="OGQ79" s="219"/>
      <c r="OGR79" s="219"/>
      <c r="OGS79" s="219"/>
      <c r="OGT79" s="219"/>
      <c r="OGU79" s="219"/>
      <c r="OGV79" s="219"/>
      <c r="OGW79" s="219"/>
      <c r="OGX79" s="219"/>
      <c r="OGY79" s="219"/>
      <c r="OGZ79" s="219"/>
      <c r="OHA79" s="219"/>
      <c r="OHB79" s="219"/>
      <c r="OHC79" s="219"/>
      <c r="OHD79" s="219"/>
      <c r="OHE79" s="219"/>
      <c r="OHF79" s="219"/>
      <c r="OHG79" s="219"/>
      <c r="OHH79" s="219"/>
      <c r="OHI79" s="219"/>
      <c r="OHJ79" s="219"/>
      <c r="OHK79" s="219"/>
      <c r="OHL79" s="219"/>
      <c r="OHM79" s="219"/>
      <c r="OHN79" s="219"/>
      <c r="OHO79" s="219"/>
      <c r="OHP79" s="219"/>
      <c r="OHQ79" s="219"/>
      <c r="OHR79" s="219"/>
      <c r="OHS79" s="219"/>
      <c r="OHT79" s="219"/>
      <c r="OHU79" s="219"/>
      <c r="OHV79" s="219"/>
      <c r="OHW79" s="219"/>
      <c r="OHX79" s="219"/>
      <c r="OHY79" s="219"/>
      <c r="OHZ79" s="219"/>
      <c r="OIA79" s="219"/>
      <c r="OIB79" s="219"/>
      <c r="OIC79" s="219"/>
      <c r="OID79" s="219"/>
      <c r="OIE79" s="219"/>
      <c r="OIF79" s="219"/>
      <c r="OIG79" s="219"/>
      <c r="OIH79" s="219"/>
      <c r="OII79" s="219"/>
      <c r="OIJ79" s="219"/>
      <c r="OIK79" s="219"/>
      <c r="OIL79" s="219"/>
      <c r="OIM79" s="219"/>
      <c r="OIN79" s="219"/>
      <c r="OIO79" s="219"/>
      <c r="OIP79" s="219"/>
      <c r="OIQ79" s="219"/>
      <c r="OIR79" s="219"/>
      <c r="OIS79" s="219"/>
      <c r="OIT79" s="219"/>
      <c r="OIU79" s="219"/>
      <c r="OIV79" s="219"/>
      <c r="OIW79" s="219"/>
      <c r="OIX79" s="219"/>
      <c r="OIY79" s="219"/>
      <c r="OIZ79" s="219"/>
      <c r="OJA79" s="219"/>
      <c r="OJB79" s="219"/>
      <c r="OJC79" s="219"/>
      <c r="OJD79" s="219"/>
      <c r="OJE79" s="219"/>
      <c r="OJF79" s="219"/>
      <c r="OJG79" s="219"/>
      <c r="OJH79" s="219"/>
      <c r="OJI79" s="219"/>
      <c r="OJJ79" s="219"/>
      <c r="OJK79" s="219"/>
      <c r="OJL79" s="219"/>
      <c r="OJM79" s="219"/>
      <c r="OJN79" s="219"/>
      <c r="OJO79" s="219"/>
      <c r="OJP79" s="219"/>
      <c r="OJQ79" s="219"/>
      <c r="OJR79" s="219"/>
      <c r="OJS79" s="219"/>
      <c r="OJT79" s="219"/>
      <c r="OJU79" s="219"/>
      <c r="OJV79" s="219"/>
      <c r="OJW79" s="219"/>
      <c r="OJX79" s="219"/>
      <c r="OJY79" s="219"/>
      <c r="OJZ79" s="219"/>
      <c r="OKA79" s="219"/>
      <c r="OKB79" s="219"/>
      <c r="OKC79" s="219"/>
      <c r="OKD79" s="219"/>
      <c r="OKE79" s="219"/>
      <c r="OKF79" s="219"/>
      <c r="OKG79" s="219"/>
      <c r="OKH79" s="219"/>
      <c r="OKI79" s="219"/>
      <c r="OKJ79" s="219"/>
      <c r="OKK79" s="219"/>
      <c r="OKL79" s="219"/>
      <c r="OKM79" s="219"/>
      <c r="OKN79" s="219"/>
      <c r="OKO79" s="219"/>
      <c r="OKP79" s="219"/>
      <c r="OKQ79" s="219"/>
      <c r="OKR79" s="219"/>
      <c r="OKS79" s="219"/>
      <c r="OKT79" s="219"/>
      <c r="OKU79" s="219"/>
      <c r="OKV79" s="219"/>
      <c r="OKW79" s="219"/>
      <c r="OKX79" s="219"/>
      <c r="OKY79" s="219"/>
      <c r="OKZ79" s="219"/>
      <c r="OLA79" s="219"/>
      <c r="OLB79" s="219"/>
      <c r="OLC79" s="219"/>
      <c r="OLD79" s="219"/>
      <c r="OLE79" s="219"/>
      <c r="OLF79" s="219"/>
      <c r="OLG79" s="219"/>
      <c r="OLH79" s="219"/>
      <c r="OLI79" s="219"/>
      <c r="OLJ79" s="219"/>
      <c r="OLK79" s="219"/>
      <c r="OLL79" s="219"/>
      <c r="OLM79" s="219"/>
      <c r="OLN79" s="219"/>
      <c r="OLO79" s="219"/>
      <c r="OLP79" s="219"/>
      <c r="OLQ79" s="219"/>
      <c r="OLR79" s="219"/>
      <c r="OLS79" s="219"/>
      <c r="OLT79" s="219"/>
      <c r="OLU79" s="219"/>
      <c r="OLV79" s="219"/>
      <c r="OLW79" s="219"/>
      <c r="OLX79" s="219"/>
      <c r="OLY79" s="219"/>
      <c r="OLZ79" s="219"/>
      <c r="OMA79" s="219"/>
      <c r="OMB79" s="219"/>
      <c r="OMC79" s="219"/>
      <c r="OMD79" s="219"/>
      <c r="OME79" s="219"/>
      <c r="OMF79" s="219"/>
      <c r="OMG79" s="219"/>
      <c r="OMH79" s="219"/>
      <c r="OMI79" s="219"/>
      <c r="OMJ79" s="219"/>
      <c r="OMK79" s="219"/>
      <c r="OML79" s="219"/>
      <c r="OMM79" s="219"/>
      <c r="OMN79" s="219"/>
      <c r="OMO79" s="219"/>
      <c r="OMP79" s="219"/>
      <c r="OMQ79" s="219"/>
      <c r="OMR79" s="219"/>
      <c r="OMS79" s="219"/>
      <c r="OMT79" s="219"/>
      <c r="OMU79" s="219"/>
      <c r="OMV79" s="219"/>
      <c r="OMW79" s="219"/>
      <c r="OMX79" s="219"/>
      <c r="OMY79" s="219"/>
      <c r="OMZ79" s="219"/>
      <c r="ONA79" s="219"/>
      <c r="ONB79" s="219"/>
      <c r="ONC79" s="219"/>
      <c r="OND79" s="219"/>
      <c r="ONE79" s="219"/>
      <c r="ONF79" s="219"/>
      <c r="ONG79" s="219"/>
      <c r="ONH79" s="219"/>
      <c r="ONI79" s="219"/>
      <c r="ONJ79" s="219"/>
      <c r="ONK79" s="219"/>
      <c r="ONL79" s="219"/>
      <c r="ONM79" s="219"/>
      <c r="ONN79" s="219"/>
      <c r="ONO79" s="219"/>
      <c r="ONP79" s="219"/>
      <c r="ONQ79" s="219"/>
      <c r="ONR79" s="219"/>
      <c r="ONS79" s="219"/>
      <c r="ONT79" s="219"/>
      <c r="ONU79" s="219"/>
      <c r="ONV79" s="219"/>
      <c r="ONW79" s="219"/>
      <c r="ONX79" s="219"/>
      <c r="ONY79" s="219"/>
      <c r="ONZ79" s="219"/>
      <c r="OOA79" s="219"/>
      <c r="OOB79" s="219"/>
      <c r="OOC79" s="219"/>
      <c r="OOD79" s="219"/>
      <c r="OOE79" s="219"/>
      <c r="OOF79" s="219"/>
      <c r="OOG79" s="219"/>
      <c r="OOH79" s="219"/>
      <c r="OOI79" s="219"/>
      <c r="OOJ79" s="219"/>
      <c r="OOK79" s="219"/>
      <c r="OOL79" s="219"/>
      <c r="OOM79" s="219"/>
      <c r="OON79" s="219"/>
      <c r="OOO79" s="219"/>
      <c r="OOP79" s="219"/>
      <c r="OOQ79" s="219"/>
      <c r="OOR79" s="219"/>
      <c r="OOS79" s="219"/>
      <c r="OOT79" s="219"/>
      <c r="OOU79" s="219"/>
      <c r="OOV79" s="219"/>
      <c r="OOW79" s="219"/>
      <c r="OOX79" s="219"/>
      <c r="OOY79" s="219"/>
      <c r="OOZ79" s="219"/>
      <c r="OPA79" s="219"/>
      <c r="OPB79" s="219"/>
      <c r="OPC79" s="219"/>
      <c r="OPD79" s="219"/>
      <c r="OPE79" s="219"/>
      <c r="OPF79" s="219"/>
      <c r="OPG79" s="219"/>
      <c r="OPH79" s="219"/>
      <c r="OPI79" s="219"/>
      <c r="OPJ79" s="219"/>
      <c r="OPK79" s="219"/>
      <c r="OPL79" s="219"/>
      <c r="OPM79" s="219"/>
      <c r="OPN79" s="219"/>
      <c r="OPO79" s="219"/>
      <c r="OPP79" s="219"/>
      <c r="OPQ79" s="219"/>
      <c r="OPR79" s="219"/>
      <c r="OPS79" s="219"/>
      <c r="OPT79" s="219"/>
      <c r="OPU79" s="219"/>
      <c r="OPV79" s="219"/>
      <c r="OPW79" s="219"/>
      <c r="OPX79" s="219"/>
      <c r="OPY79" s="219"/>
      <c r="OPZ79" s="219"/>
      <c r="OQA79" s="219"/>
      <c r="OQB79" s="219"/>
      <c r="OQC79" s="219"/>
      <c r="OQD79" s="219"/>
      <c r="OQE79" s="219"/>
      <c r="OQF79" s="219"/>
      <c r="OQG79" s="219"/>
      <c r="OQH79" s="219"/>
      <c r="OQI79" s="219"/>
      <c r="OQJ79" s="219"/>
      <c r="OQK79" s="219"/>
      <c r="OQL79" s="219"/>
      <c r="OQM79" s="219"/>
      <c r="OQN79" s="219"/>
      <c r="OQO79" s="219"/>
      <c r="OQP79" s="219"/>
      <c r="OQQ79" s="219"/>
      <c r="OQR79" s="219"/>
      <c r="OQS79" s="219"/>
      <c r="OQT79" s="219"/>
      <c r="OQU79" s="219"/>
      <c r="OQV79" s="219"/>
      <c r="OQW79" s="219"/>
      <c r="OQX79" s="219"/>
      <c r="OQY79" s="219"/>
      <c r="OQZ79" s="219"/>
      <c r="ORA79" s="219"/>
      <c r="ORB79" s="219"/>
      <c r="ORC79" s="219"/>
      <c r="ORD79" s="219"/>
      <c r="ORE79" s="219"/>
      <c r="ORF79" s="219"/>
      <c r="ORG79" s="219"/>
      <c r="ORH79" s="219"/>
      <c r="ORI79" s="219"/>
      <c r="ORJ79" s="219"/>
      <c r="ORK79" s="219"/>
      <c r="ORL79" s="219"/>
      <c r="ORM79" s="219"/>
      <c r="ORN79" s="219"/>
      <c r="ORO79" s="219"/>
      <c r="ORP79" s="219"/>
      <c r="ORQ79" s="219"/>
      <c r="ORR79" s="219"/>
      <c r="ORS79" s="219"/>
      <c r="ORT79" s="219"/>
      <c r="ORU79" s="219"/>
      <c r="ORV79" s="219"/>
      <c r="ORW79" s="219"/>
      <c r="ORX79" s="219"/>
      <c r="ORY79" s="219"/>
      <c r="ORZ79" s="219"/>
      <c r="OSA79" s="219"/>
      <c r="OSB79" s="219"/>
      <c r="OSC79" s="219"/>
      <c r="OSD79" s="219"/>
      <c r="OSE79" s="219"/>
      <c r="OSF79" s="219"/>
      <c r="OSG79" s="219"/>
      <c r="OSH79" s="219"/>
      <c r="OSI79" s="219"/>
      <c r="OSJ79" s="219"/>
      <c r="OSK79" s="219"/>
      <c r="OSL79" s="219"/>
      <c r="OSM79" s="219"/>
      <c r="OSN79" s="219"/>
      <c r="OSO79" s="219"/>
      <c r="OSP79" s="219"/>
      <c r="OSQ79" s="219"/>
      <c r="OSR79" s="219"/>
      <c r="OSS79" s="219"/>
      <c r="OST79" s="219"/>
      <c r="OSU79" s="219"/>
      <c r="OSV79" s="219"/>
      <c r="OSW79" s="219"/>
      <c r="OSX79" s="219"/>
      <c r="OSY79" s="219"/>
      <c r="OSZ79" s="219"/>
      <c r="OTA79" s="219"/>
      <c r="OTB79" s="219"/>
      <c r="OTC79" s="219"/>
      <c r="OTD79" s="219"/>
      <c r="OTE79" s="219"/>
      <c r="OTF79" s="219"/>
      <c r="OTG79" s="219"/>
      <c r="OTH79" s="219"/>
      <c r="OTI79" s="219"/>
      <c r="OTJ79" s="219"/>
      <c r="OTK79" s="219"/>
      <c r="OTL79" s="219"/>
      <c r="OTM79" s="219"/>
      <c r="OTN79" s="219"/>
      <c r="OTO79" s="219"/>
      <c r="OTP79" s="219"/>
      <c r="OTQ79" s="219"/>
      <c r="OTR79" s="219"/>
      <c r="OTS79" s="219"/>
      <c r="OTT79" s="219"/>
      <c r="OTU79" s="219"/>
      <c r="OTV79" s="219"/>
      <c r="OTW79" s="219"/>
      <c r="OTX79" s="219"/>
      <c r="OTY79" s="219"/>
      <c r="OTZ79" s="219"/>
      <c r="OUA79" s="219"/>
      <c r="OUB79" s="219"/>
      <c r="OUC79" s="219"/>
      <c r="OUD79" s="219"/>
      <c r="OUE79" s="219"/>
      <c r="OUF79" s="219"/>
      <c r="OUG79" s="219"/>
      <c r="OUH79" s="219"/>
      <c r="OUI79" s="219"/>
      <c r="OUJ79" s="219"/>
      <c r="OUK79" s="219"/>
      <c r="OUL79" s="219"/>
      <c r="OUM79" s="219"/>
      <c r="OUN79" s="219"/>
      <c r="OUO79" s="219"/>
      <c r="OUP79" s="219"/>
      <c r="OUQ79" s="219"/>
      <c r="OUR79" s="219"/>
      <c r="OUS79" s="219"/>
      <c r="OUT79" s="219"/>
      <c r="OUU79" s="219"/>
      <c r="OUV79" s="219"/>
      <c r="OUW79" s="219"/>
      <c r="OUX79" s="219"/>
      <c r="OUY79" s="219"/>
      <c r="OUZ79" s="219"/>
      <c r="OVA79" s="219"/>
      <c r="OVB79" s="219"/>
      <c r="OVC79" s="219"/>
      <c r="OVD79" s="219"/>
      <c r="OVE79" s="219"/>
      <c r="OVF79" s="219"/>
      <c r="OVG79" s="219"/>
      <c r="OVH79" s="219"/>
      <c r="OVI79" s="219"/>
      <c r="OVJ79" s="219"/>
      <c r="OVK79" s="219"/>
      <c r="OVL79" s="219"/>
      <c r="OVM79" s="219"/>
      <c r="OVN79" s="219"/>
      <c r="OVO79" s="219"/>
      <c r="OVP79" s="219"/>
      <c r="OVQ79" s="219"/>
      <c r="OVR79" s="219"/>
      <c r="OVS79" s="219"/>
      <c r="OVT79" s="219"/>
      <c r="OVU79" s="219"/>
      <c r="OVV79" s="219"/>
      <c r="OVW79" s="219"/>
      <c r="OVX79" s="219"/>
      <c r="OVY79" s="219"/>
      <c r="OVZ79" s="219"/>
      <c r="OWA79" s="219"/>
      <c r="OWB79" s="219"/>
      <c r="OWC79" s="219"/>
      <c r="OWD79" s="219"/>
      <c r="OWE79" s="219"/>
      <c r="OWF79" s="219"/>
      <c r="OWG79" s="219"/>
      <c r="OWH79" s="219"/>
      <c r="OWI79" s="219"/>
      <c r="OWJ79" s="219"/>
      <c r="OWK79" s="219"/>
      <c r="OWL79" s="219"/>
      <c r="OWM79" s="219"/>
      <c r="OWN79" s="219"/>
      <c r="OWO79" s="219"/>
      <c r="OWP79" s="219"/>
      <c r="OWQ79" s="219"/>
      <c r="OWR79" s="219"/>
      <c r="OWS79" s="219"/>
      <c r="OWT79" s="219"/>
      <c r="OWU79" s="219"/>
      <c r="OWV79" s="219"/>
      <c r="OWW79" s="219"/>
      <c r="OWX79" s="219"/>
      <c r="OWY79" s="219"/>
      <c r="OWZ79" s="219"/>
      <c r="OXA79" s="219"/>
      <c r="OXB79" s="219"/>
      <c r="OXC79" s="219"/>
      <c r="OXD79" s="219"/>
      <c r="OXE79" s="219"/>
      <c r="OXF79" s="219"/>
      <c r="OXG79" s="219"/>
      <c r="OXH79" s="219"/>
      <c r="OXI79" s="219"/>
      <c r="OXJ79" s="219"/>
      <c r="OXK79" s="219"/>
      <c r="OXL79" s="219"/>
      <c r="OXM79" s="219"/>
      <c r="OXN79" s="219"/>
      <c r="OXO79" s="219"/>
      <c r="OXP79" s="219"/>
      <c r="OXQ79" s="219"/>
      <c r="OXR79" s="219"/>
      <c r="OXS79" s="219"/>
      <c r="OXT79" s="219"/>
      <c r="OXU79" s="219"/>
      <c r="OXV79" s="219"/>
      <c r="OXW79" s="219"/>
      <c r="OXX79" s="219"/>
      <c r="OXY79" s="219"/>
      <c r="OXZ79" s="219"/>
      <c r="OYA79" s="219"/>
      <c r="OYB79" s="219"/>
      <c r="OYC79" s="219"/>
      <c r="OYD79" s="219"/>
      <c r="OYE79" s="219"/>
      <c r="OYF79" s="219"/>
      <c r="OYG79" s="219"/>
      <c r="OYH79" s="219"/>
      <c r="OYI79" s="219"/>
      <c r="OYJ79" s="219"/>
      <c r="OYK79" s="219"/>
      <c r="OYL79" s="219"/>
      <c r="OYM79" s="219"/>
      <c r="OYN79" s="219"/>
      <c r="OYO79" s="219"/>
      <c r="OYP79" s="219"/>
      <c r="OYQ79" s="219"/>
      <c r="OYR79" s="219"/>
      <c r="OYS79" s="219"/>
      <c r="OYT79" s="219"/>
      <c r="OYU79" s="219"/>
      <c r="OYV79" s="219"/>
      <c r="OYW79" s="219"/>
      <c r="OYX79" s="219"/>
      <c r="OYY79" s="219"/>
      <c r="OYZ79" s="219"/>
      <c r="OZA79" s="219"/>
      <c r="OZB79" s="219"/>
      <c r="OZC79" s="219"/>
      <c r="OZD79" s="219"/>
      <c r="OZE79" s="219"/>
      <c r="OZF79" s="219"/>
      <c r="OZG79" s="219"/>
      <c r="OZH79" s="219"/>
      <c r="OZI79" s="219"/>
      <c r="OZJ79" s="219"/>
      <c r="OZK79" s="219"/>
      <c r="OZL79" s="219"/>
      <c r="OZM79" s="219"/>
      <c r="OZN79" s="219"/>
      <c r="OZO79" s="219"/>
      <c r="OZP79" s="219"/>
      <c r="OZQ79" s="219"/>
      <c r="OZR79" s="219"/>
      <c r="OZS79" s="219"/>
      <c r="OZT79" s="219"/>
      <c r="OZU79" s="219"/>
      <c r="OZV79" s="219"/>
      <c r="OZW79" s="219"/>
      <c r="OZX79" s="219"/>
      <c r="OZY79" s="219"/>
      <c r="OZZ79" s="219"/>
      <c r="PAA79" s="219"/>
      <c r="PAB79" s="219"/>
      <c r="PAC79" s="219"/>
      <c r="PAD79" s="219"/>
      <c r="PAE79" s="219"/>
      <c r="PAF79" s="219"/>
      <c r="PAG79" s="219"/>
      <c r="PAH79" s="219"/>
      <c r="PAI79" s="219"/>
      <c r="PAJ79" s="219"/>
      <c r="PAK79" s="219"/>
      <c r="PAL79" s="219"/>
      <c r="PAM79" s="219"/>
      <c r="PAN79" s="219"/>
      <c r="PAO79" s="219"/>
      <c r="PAP79" s="219"/>
      <c r="PAQ79" s="219"/>
      <c r="PAR79" s="219"/>
      <c r="PAS79" s="219"/>
      <c r="PAT79" s="219"/>
      <c r="PAU79" s="219"/>
      <c r="PAV79" s="219"/>
      <c r="PAW79" s="219"/>
      <c r="PAX79" s="219"/>
      <c r="PAY79" s="219"/>
      <c r="PAZ79" s="219"/>
      <c r="PBA79" s="219"/>
      <c r="PBB79" s="219"/>
      <c r="PBC79" s="219"/>
      <c r="PBD79" s="219"/>
      <c r="PBE79" s="219"/>
      <c r="PBF79" s="219"/>
      <c r="PBG79" s="219"/>
      <c r="PBH79" s="219"/>
      <c r="PBI79" s="219"/>
      <c r="PBJ79" s="219"/>
      <c r="PBK79" s="219"/>
      <c r="PBL79" s="219"/>
      <c r="PBM79" s="219"/>
      <c r="PBN79" s="219"/>
      <c r="PBO79" s="219"/>
      <c r="PBP79" s="219"/>
      <c r="PBQ79" s="219"/>
      <c r="PBR79" s="219"/>
      <c r="PBS79" s="219"/>
      <c r="PBT79" s="219"/>
      <c r="PBU79" s="219"/>
      <c r="PBV79" s="219"/>
      <c r="PBW79" s="219"/>
      <c r="PBX79" s="219"/>
      <c r="PBY79" s="219"/>
      <c r="PBZ79" s="219"/>
      <c r="PCA79" s="219"/>
      <c r="PCB79" s="219"/>
      <c r="PCC79" s="219"/>
      <c r="PCD79" s="219"/>
      <c r="PCE79" s="219"/>
      <c r="PCF79" s="219"/>
      <c r="PCG79" s="219"/>
      <c r="PCH79" s="219"/>
      <c r="PCI79" s="219"/>
      <c r="PCJ79" s="219"/>
      <c r="PCK79" s="219"/>
      <c r="PCL79" s="219"/>
      <c r="PCM79" s="219"/>
      <c r="PCN79" s="219"/>
      <c r="PCO79" s="219"/>
      <c r="PCP79" s="219"/>
      <c r="PCQ79" s="219"/>
      <c r="PCR79" s="219"/>
      <c r="PCS79" s="219"/>
      <c r="PCT79" s="219"/>
      <c r="PCU79" s="219"/>
      <c r="PCV79" s="219"/>
      <c r="PCW79" s="219"/>
      <c r="PCX79" s="219"/>
      <c r="PCY79" s="219"/>
      <c r="PCZ79" s="219"/>
      <c r="PDA79" s="219"/>
      <c r="PDB79" s="219"/>
      <c r="PDC79" s="219"/>
      <c r="PDD79" s="219"/>
      <c r="PDE79" s="219"/>
      <c r="PDF79" s="219"/>
      <c r="PDG79" s="219"/>
      <c r="PDH79" s="219"/>
      <c r="PDI79" s="219"/>
      <c r="PDJ79" s="219"/>
      <c r="PDK79" s="219"/>
      <c r="PDL79" s="219"/>
      <c r="PDM79" s="219"/>
      <c r="PDN79" s="219"/>
      <c r="PDO79" s="219"/>
      <c r="PDP79" s="219"/>
      <c r="PDQ79" s="219"/>
      <c r="PDR79" s="219"/>
      <c r="PDS79" s="219"/>
      <c r="PDT79" s="219"/>
      <c r="PDU79" s="219"/>
      <c r="PDV79" s="219"/>
      <c r="PDW79" s="219"/>
      <c r="PDX79" s="219"/>
      <c r="PDY79" s="219"/>
      <c r="PDZ79" s="219"/>
      <c r="PEA79" s="219"/>
      <c r="PEB79" s="219"/>
      <c r="PEC79" s="219"/>
      <c r="PED79" s="219"/>
      <c r="PEE79" s="219"/>
      <c r="PEF79" s="219"/>
      <c r="PEG79" s="219"/>
      <c r="PEH79" s="219"/>
      <c r="PEI79" s="219"/>
      <c r="PEJ79" s="219"/>
      <c r="PEK79" s="219"/>
      <c r="PEL79" s="219"/>
      <c r="PEM79" s="219"/>
      <c r="PEN79" s="219"/>
      <c r="PEO79" s="219"/>
      <c r="PEP79" s="219"/>
      <c r="PEQ79" s="219"/>
      <c r="PER79" s="219"/>
      <c r="PES79" s="219"/>
      <c r="PET79" s="219"/>
      <c r="PEU79" s="219"/>
      <c r="PEV79" s="219"/>
      <c r="PEW79" s="219"/>
      <c r="PEX79" s="219"/>
      <c r="PEY79" s="219"/>
      <c r="PEZ79" s="219"/>
      <c r="PFA79" s="219"/>
      <c r="PFB79" s="219"/>
      <c r="PFC79" s="219"/>
      <c r="PFD79" s="219"/>
      <c r="PFE79" s="219"/>
      <c r="PFF79" s="219"/>
      <c r="PFG79" s="219"/>
      <c r="PFH79" s="219"/>
      <c r="PFI79" s="219"/>
      <c r="PFJ79" s="219"/>
      <c r="PFK79" s="219"/>
      <c r="PFL79" s="219"/>
      <c r="PFM79" s="219"/>
      <c r="PFN79" s="219"/>
      <c r="PFO79" s="219"/>
      <c r="PFP79" s="219"/>
      <c r="PFQ79" s="219"/>
      <c r="PFR79" s="219"/>
      <c r="PFS79" s="219"/>
      <c r="PFT79" s="219"/>
      <c r="PFU79" s="219"/>
      <c r="PFV79" s="219"/>
      <c r="PFW79" s="219"/>
      <c r="PFX79" s="219"/>
      <c r="PFY79" s="219"/>
      <c r="PFZ79" s="219"/>
      <c r="PGA79" s="219"/>
      <c r="PGB79" s="219"/>
      <c r="PGC79" s="219"/>
      <c r="PGD79" s="219"/>
      <c r="PGE79" s="219"/>
      <c r="PGF79" s="219"/>
      <c r="PGG79" s="219"/>
      <c r="PGH79" s="219"/>
      <c r="PGI79" s="219"/>
      <c r="PGJ79" s="219"/>
      <c r="PGK79" s="219"/>
      <c r="PGL79" s="219"/>
      <c r="PGM79" s="219"/>
      <c r="PGN79" s="219"/>
      <c r="PGO79" s="219"/>
      <c r="PGP79" s="219"/>
      <c r="PGQ79" s="219"/>
      <c r="PGR79" s="219"/>
      <c r="PGS79" s="219"/>
      <c r="PGT79" s="219"/>
      <c r="PGU79" s="219"/>
      <c r="PGV79" s="219"/>
      <c r="PGW79" s="219"/>
      <c r="PGX79" s="219"/>
      <c r="PGY79" s="219"/>
      <c r="PGZ79" s="219"/>
      <c r="PHA79" s="219"/>
      <c r="PHB79" s="219"/>
      <c r="PHC79" s="219"/>
      <c r="PHD79" s="219"/>
      <c r="PHE79" s="219"/>
      <c r="PHF79" s="219"/>
      <c r="PHG79" s="219"/>
      <c r="PHH79" s="219"/>
      <c r="PHI79" s="219"/>
      <c r="PHJ79" s="219"/>
      <c r="PHK79" s="219"/>
      <c r="PHL79" s="219"/>
      <c r="PHM79" s="219"/>
      <c r="PHN79" s="219"/>
      <c r="PHO79" s="219"/>
      <c r="PHP79" s="219"/>
      <c r="PHQ79" s="219"/>
      <c r="PHR79" s="219"/>
      <c r="PHS79" s="219"/>
      <c r="PHT79" s="219"/>
      <c r="PHU79" s="219"/>
      <c r="PHV79" s="219"/>
      <c r="PHW79" s="219"/>
      <c r="PHX79" s="219"/>
      <c r="PHY79" s="219"/>
      <c r="PHZ79" s="219"/>
      <c r="PIA79" s="219"/>
      <c r="PIB79" s="219"/>
      <c r="PIC79" s="219"/>
      <c r="PID79" s="219"/>
      <c r="PIE79" s="219"/>
      <c r="PIF79" s="219"/>
      <c r="PIG79" s="219"/>
      <c r="PIH79" s="219"/>
      <c r="PII79" s="219"/>
      <c r="PIJ79" s="219"/>
      <c r="PIK79" s="219"/>
      <c r="PIL79" s="219"/>
      <c r="PIM79" s="219"/>
      <c r="PIN79" s="219"/>
      <c r="PIO79" s="219"/>
      <c r="PIP79" s="219"/>
      <c r="PIQ79" s="219"/>
      <c r="PIR79" s="219"/>
      <c r="PIS79" s="219"/>
      <c r="PIT79" s="219"/>
      <c r="PIU79" s="219"/>
      <c r="PIV79" s="219"/>
      <c r="PIW79" s="219"/>
      <c r="PIX79" s="219"/>
      <c r="PIY79" s="219"/>
      <c r="PIZ79" s="219"/>
      <c r="PJA79" s="219"/>
      <c r="PJB79" s="219"/>
      <c r="PJC79" s="219"/>
      <c r="PJD79" s="219"/>
      <c r="PJE79" s="219"/>
      <c r="PJF79" s="219"/>
      <c r="PJG79" s="219"/>
      <c r="PJH79" s="219"/>
      <c r="PJI79" s="219"/>
      <c r="PJJ79" s="219"/>
      <c r="PJK79" s="219"/>
      <c r="PJL79" s="219"/>
      <c r="PJM79" s="219"/>
      <c r="PJN79" s="219"/>
      <c r="PJO79" s="219"/>
      <c r="PJP79" s="219"/>
      <c r="PJQ79" s="219"/>
      <c r="PJR79" s="219"/>
      <c r="PJS79" s="219"/>
      <c r="PJT79" s="219"/>
      <c r="PJU79" s="219"/>
      <c r="PJV79" s="219"/>
      <c r="PJW79" s="219"/>
      <c r="PJX79" s="219"/>
      <c r="PJY79" s="219"/>
      <c r="PJZ79" s="219"/>
      <c r="PKA79" s="219"/>
      <c r="PKB79" s="219"/>
      <c r="PKC79" s="219"/>
      <c r="PKD79" s="219"/>
      <c r="PKE79" s="219"/>
      <c r="PKF79" s="219"/>
      <c r="PKG79" s="219"/>
      <c r="PKH79" s="219"/>
      <c r="PKI79" s="219"/>
      <c r="PKJ79" s="219"/>
      <c r="PKK79" s="219"/>
      <c r="PKL79" s="219"/>
      <c r="PKM79" s="219"/>
      <c r="PKN79" s="219"/>
      <c r="PKO79" s="219"/>
      <c r="PKP79" s="219"/>
      <c r="PKQ79" s="219"/>
      <c r="PKR79" s="219"/>
      <c r="PKS79" s="219"/>
      <c r="PKT79" s="219"/>
      <c r="PKU79" s="219"/>
      <c r="PKV79" s="219"/>
      <c r="PKW79" s="219"/>
      <c r="PKX79" s="219"/>
      <c r="PKY79" s="219"/>
      <c r="PKZ79" s="219"/>
      <c r="PLA79" s="219"/>
      <c r="PLB79" s="219"/>
      <c r="PLC79" s="219"/>
      <c r="PLD79" s="219"/>
      <c r="PLE79" s="219"/>
      <c r="PLF79" s="219"/>
      <c r="PLG79" s="219"/>
      <c r="PLH79" s="219"/>
      <c r="PLI79" s="219"/>
      <c r="PLJ79" s="219"/>
      <c r="PLK79" s="219"/>
      <c r="PLL79" s="219"/>
      <c r="PLM79" s="219"/>
      <c r="PLN79" s="219"/>
      <c r="PLO79" s="219"/>
      <c r="PLP79" s="219"/>
      <c r="PLQ79" s="219"/>
      <c r="PLR79" s="219"/>
      <c r="PLS79" s="219"/>
      <c r="PLT79" s="219"/>
      <c r="PLU79" s="219"/>
      <c r="PLV79" s="219"/>
      <c r="PLW79" s="219"/>
      <c r="PLX79" s="219"/>
      <c r="PLY79" s="219"/>
      <c r="PLZ79" s="219"/>
      <c r="PMA79" s="219"/>
      <c r="PMB79" s="219"/>
      <c r="PMC79" s="219"/>
      <c r="PMD79" s="219"/>
      <c r="PME79" s="219"/>
      <c r="PMF79" s="219"/>
      <c r="PMG79" s="219"/>
      <c r="PMH79" s="219"/>
      <c r="PMI79" s="219"/>
      <c r="PMJ79" s="219"/>
      <c r="PMK79" s="219"/>
      <c r="PML79" s="219"/>
      <c r="PMM79" s="219"/>
      <c r="PMN79" s="219"/>
      <c r="PMO79" s="219"/>
      <c r="PMP79" s="219"/>
      <c r="PMQ79" s="219"/>
      <c r="PMR79" s="219"/>
      <c r="PMS79" s="219"/>
      <c r="PMT79" s="219"/>
      <c r="PMU79" s="219"/>
      <c r="PMV79" s="219"/>
      <c r="PMW79" s="219"/>
      <c r="PMX79" s="219"/>
      <c r="PMY79" s="219"/>
      <c r="PMZ79" s="219"/>
      <c r="PNA79" s="219"/>
      <c r="PNB79" s="219"/>
      <c r="PNC79" s="219"/>
      <c r="PND79" s="219"/>
      <c r="PNE79" s="219"/>
      <c r="PNF79" s="219"/>
      <c r="PNG79" s="219"/>
      <c r="PNH79" s="219"/>
      <c r="PNI79" s="219"/>
      <c r="PNJ79" s="219"/>
      <c r="PNK79" s="219"/>
      <c r="PNL79" s="219"/>
      <c r="PNM79" s="219"/>
      <c r="PNN79" s="219"/>
      <c r="PNO79" s="219"/>
      <c r="PNP79" s="219"/>
      <c r="PNQ79" s="219"/>
      <c r="PNR79" s="219"/>
      <c r="PNS79" s="219"/>
      <c r="PNT79" s="219"/>
      <c r="PNU79" s="219"/>
      <c r="PNV79" s="219"/>
      <c r="PNW79" s="219"/>
      <c r="PNX79" s="219"/>
      <c r="PNY79" s="219"/>
      <c r="PNZ79" s="219"/>
      <c r="POA79" s="219"/>
      <c r="POB79" s="219"/>
      <c r="POC79" s="219"/>
      <c r="POD79" s="219"/>
      <c r="POE79" s="219"/>
      <c r="POF79" s="219"/>
      <c r="POG79" s="219"/>
      <c r="POH79" s="219"/>
      <c r="POI79" s="219"/>
      <c r="POJ79" s="219"/>
      <c r="POK79" s="219"/>
      <c r="POL79" s="219"/>
      <c r="POM79" s="219"/>
      <c r="PON79" s="219"/>
      <c r="POO79" s="219"/>
      <c r="POP79" s="219"/>
      <c r="POQ79" s="219"/>
      <c r="POR79" s="219"/>
      <c r="POS79" s="219"/>
      <c r="POT79" s="219"/>
      <c r="POU79" s="219"/>
      <c r="POV79" s="219"/>
      <c r="POW79" s="219"/>
      <c r="POX79" s="219"/>
      <c r="POY79" s="219"/>
      <c r="POZ79" s="219"/>
      <c r="PPA79" s="219"/>
      <c r="PPB79" s="219"/>
      <c r="PPC79" s="219"/>
      <c r="PPD79" s="219"/>
      <c r="PPE79" s="219"/>
      <c r="PPF79" s="219"/>
      <c r="PPG79" s="219"/>
      <c r="PPH79" s="219"/>
      <c r="PPI79" s="219"/>
      <c r="PPJ79" s="219"/>
      <c r="PPK79" s="219"/>
      <c r="PPL79" s="219"/>
      <c r="PPM79" s="219"/>
      <c r="PPN79" s="219"/>
      <c r="PPO79" s="219"/>
      <c r="PPP79" s="219"/>
      <c r="PPQ79" s="219"/>
      <c r="PPR79" s="219"/>
      <c r="PPS79" s="219"/>
      <c r="PPT79" s="219"/>
      <c r="PPU79" s="219"/>
      <c r="PPV79" s="219"/>
      <c r="PPW79" s="219"/>
      <c r="PPX79" s="219"/>
      <c r="PPY79" s="219"/>
      <c r="PPZ79" s="219"/>
      <c r="PQA79" s="219"/>
      <c r="PQB79" s="219"/>
      <c r="PQC79" s="219"/>
      <c r="PQD79" s="219"/>
      <c r="PQE79" s="219"/>
      <c r="PQF79" s="219"/>
      <c r="PQG79" s="219"/>
      <c r="PQH79" s="219"/>
      <c r="PQI79" s="219"/>
      <c r="PQJ79" s="219"/>
      <c r="PQK79" s="219"/>
      <c r="PQL79" s="219"/>
      <c r="PQM79" s="219"/>
      <c r="PQN79" s="219"/>
      <c r="PQO79" s="219"/>
      <c r="PQP79" s="219"/>
      <c r="PQQ79" s="219"/>
      <c r="PQR79" s="219"/>
      <c r="PQS79" s="219"/>
      <c r="PQT79" s="219"/>
      <c r="PQU79" s="219"/>
      <c r="PQV79" s="219"/>
      <c r="PQW79" s="219"/>
      <c r="PQX79" s="219"/>
      <c r="PQY79" s="219"/>
      <c r="PQZ79" s="219"/>
      <c r="PRA79" s="219"/>
      <c r="PRB79" s="219"/>
      <c r="PRC79" s="219"/>
      <c r="PRD79" s="219"/>
      <c r="PRE79" s="219"/>
      <c r="PRF79" s="219"/>
      <c r="PRG79" s="219"/>
      <c r="PRH79" s="219"/>
      <c r="PRI79" s="219"/>
      <c r="PRJ79" s="219"/>
      <c r="PRK79" s="219"/>
      <c r="PRL79" s="219"/>
      <c r="PRM79" s="219"/>
      <c r="PRN79" s="219"/>
      <c r="PRO79" s="219"/>
      <c r="PRP79" s="219"/>
      <c r="PRQ79" s="219"/>
      <c r="PRR79" s="219"/>
      <c r="PRS79" s="219"/>
      <c r="PRT79" s="219"/>
      <c r="PRU79" s="219"/>
      <c r="PRV79" s="219"/>
      <c r="PRW79" s="219"/>
      <c r="PRX79" s="219"/>
      <c r="PRY79" s="219"/>
      <c r="PRZ79" s="219"/>
      <c r="PSA79" s="219"/>
      <c r="PSB79" s="219"/>
      <c r="PSC79" s="219"/>
      <c r="PSD79" s="219"/>
      <c r="PSE79" s="219"/>
      <c r="PSF79" s="219"/>
      <c r="PSG79" s="219"/>
      <c r="PSH79" s="219"/>
      <c r="PSI79" s="219"/>
      <c r="PSJ79" s="219"/>
      <c r="PSK79" s="219"/>
      <c r="PSL79" s="219"/>
      <c r="PSM79" s="219"/>
      <c r="PSN79" s="219"/>
      <c r="PSO79" s="219"/>
      <c r="PSP79" s="219"/>
      <c r="PSQ79" s="219"/>
      <c r="PSR79" s="219"/>
      <c r="PSS79" s="219"/>
      <c r="PST79" s="219"/>
      <c r="PSU79" s="219"/>
      <c r="PSV79" s="219"/>
      <c r="PSW79" s="219"/>
      <c r="PSX79" s="219"/>
      <c r="PSY79" s="219"/>
      <c r="PSZ79" s="219"/>
      <c r="PTA79" s="219"/>
      <c r="PTB79" s="219"/>
      <c r="PTC79" s="219"/>
      <c r="PTD79" s="219"/>
      <c r="PTE79" s="219"/>
      <c r="PTF79" s="219"/>
      <c r="PTG79" s="219"/>
      <c r="PTH79" s="219"/>
      <c r="PTI79" s="219"/>
      <c r="PTJ79" s="219"/>
      <c r="PTK79" s="219"/>
      <c r="PTL79" s="219"/>
      <c r="PTM79" s="219"/>
      <c r="PTN79" s="219"/>
      <c r="PTO79" s="219"/>
      <c r="PTP79" s="219"/>
      <c r="PTQ79" s="219"/>
      <c r="PTR79" s="219"/>
      <c r="PTS79" s="219"/>
      <c r="PTT79" s="219"/>
      <c r="PTU79" s="219"/>
      <c r="PTV79" s="219"/>
      <c r="PTW79" s="219"/>
      <c r="PTX79" s="219"/>
      <c r="PTY79" s="219"/>
      <c r="PTZ79" s="219"/>
      <c r="PUA79" s="219"/>
      <c r="PUB79" s="219"/>
      <c r="PUC79" s="219"/>
      <c r="PUD79" s="219"/>
      <c r="PUE79" s="219"/>
      <c r="PUF79" s="219"/>
      <c r="PUG79" s="219"/>
      <c r="PUH79" s="219"/>
      <c r="PUI79" s="219"/>
      <c r="PUJ79" s="219"/>
      <c r="PUK79" s="219"/>
      <c r="PUL79" s="219"/>
      <c r="PUM79" s="219"/>
      <c r="PUN79" s="219"/>
      <c r="PUO79" s="219"/>
      <c r="PUP79" s="219"/>
      <c r="PUQ79" s="219"/>
      <c r="PUR79" s="219"/>
      <c r="PUS79" s="219"/>
      <c r="PUT79" s="219"/>
      <c r="PUU79" s="219"/>
      <c r="PUV79" s="219"/>
      <c r="PUW79" s="219"/>
      <c r="PUX79" s="219"/>
      <c r="PUY79" s="219"/>
      <c r="PUZ79" s="219"/>
      <c r="PVA79" s="219"/>
      <c r="PVB79" s="219"/>
      <c r="PVC79" s="219"/>
      <c r="PVD79" s="219"/>
      <c r="PVE79" s="219"/>
      <c r="PVF79" s="219"/>
      <c r="PVG79" s="219"/>
      <c r="PVH79" s="219"/>
      <c r="PVI79" s="219"/>
      <c r="PVJ79" s="219"/>
      <c r="PVK79" s="219"/>
      <c r="PVL79" s="219"/>
      <c r="PVM79" s="219"/>
      <c r="PVN79" s="219"/>
      <c r="PVO79" s="219"/>
      <c r="PVP79" s="219"/>
      <c r="PVQ79" s="219"/>
      <c r="PVR79" s="219"/>
      <c r="PVS79" s="219"/>
      <c r="PVT79" s="219"/>
      <c r="PVU79" s="219"/>
      <c r="PVV79" s="219"/>
      <c r="PVW79" s="219"/>
      <c r="PVX79" s="219"/>
      <c r="PVY79" s="219"/>
      <c r="PVZ79" s="219"/>
      <c r="PWA79" s="219"/>
      <c r="PWB79" s="219"/>
      <c r="PWC79" s="219"/>
      <c r="PWD79" s="219"/>
      <c r="PWE79" s="219"/>
      <c r="PWF79" s="219"/>
      <c r="PWG79" s="219"/>
      <c r="PWH79" s="219"/>
      <c r="PWI79" s="219"/>
      <c r="PWJ79" s="219"/>
      <c r="PWK79" s="219"/>
      <c r="PWL79" s="219"/>
      <c r="PWM79" s="219"/>
      <c r="PWN79" s="219"/>
      <c r="PWO79" s="219"/>
      <c r="PWP79" s="219"/>
      <c r="PWQ79" s="219"/>
      <c r="PWR79" s="219"/>
      <c r="PWS79" s="219"/>
      <c r="PWT79" s="219"/>
      <c r="PWU79" s="219"/>
      <c r="PWV79" s="219"/>
      <c r="PWW79" s="219"/>
      <c r="PWX79" s="219"/>
      <c r="PWY79" s="219"/>
      <c r="PWZ79" s="219"/>
      <c r="PXA79" s="219"/>
      <c r="PXB79" s="219"/>
      <c r="PXC79" s="219"/>
      <c r="PXD79" s="219"/>
      <c r="PXE79" s="219"/>
      <c r="PXF79" s="219"/>
      <c r="PXG79" s="219"/>
      <c r="PXH79" s="219"/>
      <c r="PXI79" s="219"/>
      <c r="PXJ79" s="219"/>
      <c r="PXK79" s="219"/>
      <c r="PXL79" s="219"/>
      <c r="PXM79" s="219"/>
      <c r="PXN79" s="219"/>
      <c r="PXO79" s="219"/>
      <c r="PXP79" s="219"/>
      <c r="PXQ79" s="219"/>
      <c r="PXR79" s="219"/>
      <c r="PXS79" s="219"/>
      <c r="PXT79" s="219"/>
      <c r="PXU79" s="219"/>
      <c r="PXV79" s="219"/>
      <c r="PXW79" s="219"/>
      <c r="PXX79" s="219"/>
      <c r="PXY79" s="219"/>
      <c r="PXZ79" s="219"/>
      <c r="PYA79" s="219"/>
      <c r="PYB79" s="219"/>
      <c r="PYC79" s="219"/>
      <c r="PYD79" s="219"/>
      <c r="PYE79" s="219"/>
      <c r="PYF79" s="219"/>
      <c r="PYG79" s="219"/>
      <c r="PYH79" s="219"/>
      <c r="PYI79" s="219"/>
      <c r="PYJ79" s="219"/>
      <c r="PYK79" s="219"/>
      <c r="PYL79" s="219"/>
      <c r="PYM79" s="219"/>
      <c r="PYN79" s="219"/>
      <c r="PYO79" s="219"/>
      <c r="PYP79" s="219"/>
      <c r="PYQ79" s="219"/>
      <c r="PYR79" s="219"/>
      <c r="PYS79" s="219"/>
      <c r="PYT79" s="219"/>
      <c r="PYU79" s="219"/>
      <c r="PYV79" s="219"/>
      <c r="PYW79" s="219"/>
      <c r="PYX79" s="219"/>
      <c r="PYY79" s="219"/>
      <c r="PYZ79" s="219"/>
      <c r="PZA79" s="219"/>
      <c r="PZB79" s="219"/>
      <c r="PZC79" s="219"/>
      <c r="PZD79" s="219"/>
      <c r="PZE79" s="219"/>
      <c r="PZF79" s="219"/>
      <c r="PZG79" s="219"/>
      <c r="PZH79" s="219"/>
      <c r="PZI79" s="219"/>
      <c r="PZJ79" s="219"/>
      <c r="PZK79" s="219"/>
      <c r="PZL79" s="219"/>
      <c r="PZM79" s="219"/>
      <c r="PZN79" s="219"/>
      <c r="PZO79" s="219"/>
      <c r="PZP79" s="219"/>
      <c r="PZQ79" s="219"/>
      <c r="PZR79" s="219"/>
      <c r="PZS79" s="219"/>
      <c r="PZT79" s="219"/>
      <c r="PZU79" s="219"/>
      <c r="PZV79" s="219"/>
      <c r="PZW79" s="219"/>
      <c r="PZX79" s="219"/>
      <c r="PZY79" s="219"/>
      <c r="PZZ79" s="219"/>
      <c r="QAA79" s="219"/>
      <c r="QAB79" s="219"/>
      <c r="QAC79" s="219"/>
      <c r="QAD79" s="219"/>
      <c r="QAE79" s="219"/>
      <c r="QAF79" s="219"/>
      <c r="QAG79" s="219"/>
      <c r="QAH79" s="219"/>
      <c r="QAI79" s="219"/>
      <c r="QAJ79" s="219"/>
      <c r="QAK79" s="219"/>
      <c r="QAL79" s="219"/>
      <c r="QAM79" s="219"/>
      <c r="QAN79" s="219"/>
      <c r="QAO79" s="219"/>
      <c r="QAP79" s="219"/>
      <c r="QAQ79" s="219"/>
      <c r="QAR79" s="219"/>
      <c r="QAS79" s="219"/>
      <c r="QAT79" s="219"/>
      <c r="QAU79" s="219"/>
      <c r="QAV79" s="219"/>
      <c r="QAW79" s="219"/>
      <c r="QAX79" s="219"/>
      <c r="QAY79" s="219"/>
      <c r="QAZ79" s="219"/>
      <c r="QBA79" s="219"/>
      <c r="QBB79" s="219"/>
      <c r="QBC79" s="219"/>
      <c r="QBD79" s="219"/>
      <c r="QBE79" s="219"/>
      <c r="QBF79" s="219"/>
      <c r="QBG79" s="219"/>
      <c r="QBH79" s="219"/>
      <c r="QBI79" s="219"/>
      <c r="QBJ79" s="219"/>
      <c r="QBK79" s="219"/>
      <c r="QBL79" s="219"/>
      <c r="QBM79" s="219"/>
      <c r="QBN79" s="219"/>
      <c r="QBO79" s="219"/>
      <c r="QBP79" s="219"/>
      <c r="QBQ79" s="219"/>
      <c r="QBR79" s="219"/>
      <c r="QBS79" s="219"/>
      <c r="QBT79" s="219"/>
      <c r="QBU79" s="219"/>
      <c r="QBV79" s="219"/>
      <c r="QBW79" s="219"/>
      <c r="QBX79" s="219"/>
      <c r="QBY79" s="219"/>
      <c r="QBZ79" s="219"/>
      <c r="QCA79" s="219"/>
      <c r="QCB79" s="219"/>
      <c r="QCC79" s="219"/>
      <c r="QCD79" s="219"/>
      <c r="QCE79" s="219"/>
      <c r="QCF79" s="219"/>
      <c r="QCG79" s="219"/>
      <c r="QCH79" s="219"/>
      <c r="QCI79" s="219"/>
      <c r="QCJ79" s="219"/>
      <c r="QCK79" s="219"/>
      <c r="QCL79" s="219"/>
      <c r="QCM79" s="219"/>
      <c r="QCN79" s="219"/>
      <c r="QCO79" s="219"/>
      <c r="QCP79" s="219"/>
      <c r="QCQ79" s="219"/>
      <c r="QCR79" s="219"/>
      <c r="QCS79" s="219"/>
      <c r="QCT79" s="219"/>
      <c r="QCU79" s="219"/>
      <c r="QCV79" s="219"/>
      <c r="QCW79" s="219"/>
      <c r="QCX79" s="219"/>
      <c r="QCY79" s="219"/>
      <c r="QCZ79" s="219"/>
      <c r="QDA79" s="219"/>
      <c r="QDB79" s="219"/>
      <c r="QDC79" s="219"/>
      <c r="QDD79" s="219"/>
      <c r="QDE79" s="219"/>
      <c r="QDF79" s="219"/>
      <c r="QDG79" s="219"/>
      <c r="QDH79" s="219"/>
      <c r="QDI79" s="219"/>
      <c r="QDJ79" s="219"/>
      <c r="QDK79" s="219"/>
      <c r="QDL79" s="219"/>
      <c r="QDM79" s="219"/>
      <c r="QDN79" s="219"/>
      <c r="QDO79" s="219"/>
      <c r="QDP79" s="219"/>
      <c r="QDQ79" s="219"/>
      <c r="QDR79" s="219"/>
      <c r="QDS79" s="219"/>
      <c r="QDT79" s="219"/>
      <c r="QDU79" s="219"/>
      <c r="QDV79" s="219"/>
      <c r="QDW79" s="219"/>
      <c r="QDX79" s="219"/>
      <c r="QDY79" s="219"/>
      <c r="QDZ79" s="219"/>
      <c r="QEA79" s="219"/>
      <c r="QEB79" s="219"/>
      <c r="QEC79" s="219"/>
      <c r="QED79" s="219"/>
      <c r="QEE79" s="219"/>
      <c r="QEF79" s="219"/>
      <c r="QEG79" s="219"/>
      <c r="QEH79" s="219"/>
      <c r="QEI79" s="219"/>
      <c r="QEJ79" s="219"/>
      <c r="QEK79" s="219"/>
      <c r="QEL79" s="219"/>
      <c r="QEM79" s="219"/>
      <c r="QEN79" s="219"/>
      <c r="QEO79" s="219"/>
      <c r="QEP79" s="219"/>
      <c r="QEQ79" s="219"/>
      <c r="QER79" s="219"/>
      <c r="QES79" s="219"/>
      <c r="QET79" s="219"/>
      <c r="QEU79" s="219"/>
      <c r="QEV79" s="219"/>
      <c r="QEW79" s="219"/>
      <c r="QEX79" s="219"/>
      <c r="QEY79" s="219"/>
      <c r="QEZ79" s="219"/>
      <c r="QFA79" s="219"/>
      <c r="QFB79" s="219"/>
      <c r="QFC79" s="219"/>
      <c r="QFD79" s="219"/>
      <c r="QFE79" s="219"/>
      <c r="QFF79" s="219"/>
      <c r="QFG79" s="219"/>
      <c r="QFH79" s="219"/>
      <c r="QFI79" s="219"/>
      <c r="QFJ79" s="219"/>
      <c r="QFK79" s="219"/>
      <c r="QFL79" s="219"/>
      <c r="QFM79" s="219"/>
      <c r="QFN79" s="219"/>
      <c r="QFO79" s="219"/>
      <c r="QFP79" s="219"/>
      <c r="QFQ79" s="219"/>
      <c r="QFR79" s="219"/>
      <c r="QFS79" s="219"/>
      <c r="QFT79" s="219"/>
      <c r="QFU79" s="219"/>
      <c r="QFV79" s="219"/>
      <c r="QFW79" s="219"/>
      <c r="QFX79" s="219"/>
      <c r="QFY79" s="219"/>
      <c r="QFZ79" s="219"/>
      <c r="QGA79" s="219"/>
      <c r="QGB79" s="219"/>
      <c r="QGC79" s="219"/>
      <c r="QGD79" s="219"/>
      <c r="QGE79" s="219"/>
      <c r="QGF79" s="219"/>
      <c r="QGG79" s="219"/>
      <c r="QGH79" s="219"/>
      <c r="QGI79" s="219"/>
      <c r="QGJ79" s="219"/>
      <c r="QGK79" s="219"/>
      <c r="QGL79" s="219"/>
      <c r="QGM79" s="219"/>
      <c r="QGN79" s="219"/>
      <c r="QGO79" s="219"/>
      <c r="QGP79" s="219"/>
      <c r="QGQ79" s="219"/>
      <c r="QGR79" s="219"/>
      <c r="QGS79" s="219"/>
      <c r="QGT79" s="219"/>
      <c r="QGU79" s="219"/>
      <c r="QGV79" s="219"/>
      <c r="QGW79" s="219"/>
      <c r="QGX79" s="219"/>
      <c r="QGY79" s="219"/>
      <c r="QGZ79" s="219"/>
      <c r="QHA79" s="219"/>
      <c r="QHB79" s="219"/>
      <c r="QHC79" s="219"/>
      <c r="QHD79" s="219"/>
      <c r="QHE79" s="219"/>
      <c r="QHF79" s="219"/>
      <c r="QHG79" s="219"/>
      <c r="QHH79" s="219"/>
      <c r="QHI79" s="219"/>
      <c r="QHJ79" s="219"/>
      <c r="QHK79" s="219"/>
      <c r="QHL79" s="219"/>
      <c r="QHM79" s="219"/>
      <c r="QHN79" s="219"/>
      <c r="QHO79" s="219"/>
      <c r="QHP79" s="219"/>
      <c r="QHQ79" s="219"/>
      <c r="QHR79" s="219"/>
      <c r="QHS79" s="219"/>
      <c r="QHT79" s="219"/>
      <c r="QHU79" s="219"/>
      <c r="QHV79" s="219"/>
      <c r="QHW79" s="219"/>
      <c r="QHX79" s="219"/>
      <c r="QHY79" s="219"/>
      <c r="QHZ79" s="219"/>
      <c r="QIA79" s="219"/>
      <c r="QIB79" s="219"/>
      <c r="QIC79" s="219"/>
      <c r="QID79" s="219"/>
      <c r="QIE79" s="219"/>
      <c r="QIF79" s="219"/>
      <c r="QIG79" s="219"/>
      <c r="QIH79" s="219"/>
      <c r="QII79" s="219"/>
      <c r="QIJ79" s="219"/>
      <c r="QIK79" s="219"/>
      <c r="QIL79" s="219"/>
      <c r="QIM79" s="219"/>
      <c r="QIN79" s="219"/>
      <c r="QIO79" s="219"/>
      <c r="QIP79" s="219"/>
      <c r="QIQ79" s="219"/>
      <c r="QIR79" s="219"/>
      <c r="QIS79" s="219"/>
      <c r="QIT79" s="219"/>
      <c r="QIU79" s="219"/>
      <c r="QIV79" s="219"/>
      <c r="QIW79" s="219"/>
      <c r="QIX79" s="219"/>
      <c r="QIY79" s="219"/>
      <c r="QIZ79" s="219"/>
      <c r="QJA79" s="219"/>
      <c r="QJB79" s="219"/>
      <c r="QJC79" s="219"/>
      <c r="QJD79" s="219"/>
      <c r="QJE79" s="219"/>
      <c r="QJF79" s="219"/>
      <c r="QJG79" s="219"/>
      <c r="QJH79" s="219"/>
      <c r="QJI79" s="219"/>
      <c r="QJJ79" s="219"/>
      <c r="QJK79" s="219"/>
      <c r="QJL79" s="219"/>
      <c r="QJM79" s="219"/>
      <c r="QJN79" s="219"/>
      <c r="QJO79" s="219"/>
      <c r="QJP79" s="219"/>
      <c r="QJQ79" s="219"/>
      <c r="QJR79" s="219"/>
      <c r="QJS79" s="219"/>
      <c r="QJT79" s="219"/>
      <c r="QJU79" s="219"/>
      <c r="QJV79" s="219"/>
      <c r="QJW79" s="219"/>
      <c r="QJX79" s="219"/>
      <c r="QJY79" s="219"/>
      <c r="QJZ79" s="219"/>
      <c r="QKA79" s="219"/>
      <c r="QKB79" s="219"/>
      <c r="QKC79" s="219"/>
      <c r="QKD79" s="219"/>
      <c r="QKE79" s="219"/>
      <c r="QKF79" s="219"/>
      <c r="QKG79" s="219"/>
      <c r="QKH79" s="219"/>
      <c r="QKI79" s="219"/>
      <c r="QKJ79" s="219"/>
      <c r="QKK79" s="219"/>
      <c r="QKL79" s="219"/>
      <c r="QKM79" s="219"/>
      <c r="QKN79" s="219"/>
      <c r="QKO79" s="219"/>
      <c r="QKP79" s="219"/>
      <c r="QKQ79" s="219"/>
      <c r="QKR79" s="219"/>
      <c r="QKS79" s="219"/>
      <c r="QKT79" s="219"/>
      <c r="QKU79" s="219"/>
      <c r="QKV79" s="219"/>
      <c r="QKW79" s="219"/>
      <c r="QKX79" s="219"/>
      <c r="QKY79" s="219"/>
      <c r="QKZ79" s="219"/>
      <c r="QLA79" s="219"/>
      <c r="QLB79" s="219"/>
      <c r="QLC79" s="219"/>
      <c r="QLD79" s="219"/>
      <c r="QLE79" s="219"/>
      <c r="QLF79" s="219"/>
      <c r="QLG79" s="219"/>
      <c r="QLH79" s="219"/>
      <c r="QLI79" s="219"/>
      <c r="QLJ79" s="219"/>
      <c r="QLK79" s="219"/>
      <c r="QLL79" s="219"/>
      <c r="QLM79" s="219"/>
      <c r="QLN79" s="219"/>
      <c r="QLO79" s="219"/>
      <c r="QLP79" s="219"/>
      <c r="QLQ79" s="219"/>
      <c r="QLR79" s="219"/>
      <c r="QLS79" s="219"/>
      <c r="QLT79" s="219"/>
      <c r="QLU79" s="219"/>
      <c r="QLV79" s="219"/>
      <c r="QLW79" s="219"/>
      <c r="QLX79" s="219"/>
      <c r="QLY79" s="219"/>
      <c r="QLZ79" s="219"/>
      <c r="QMA79" s="219"/>
      <c r="QMB79" s="219"/>
      <c r="QMC79" s="219"/>
      <c r="QMD79" s="219"/>
      <c r="QME79" s="219"/>
      <c r="QMF79" s="219"/>
      <c r="QMG79" s="219"/>
      <c r="QMH79" s="219"/>
      <c r="QMI79" s="219"/>
      <c r="QMJ79" s="219"/>
      <c r="QMK79" s="219"/>
      <c r="QML79" s="219"/>
      <c r="QMM79" s="219"/>
      <c r="QMN79" s="219"/>
      <c r="QMO79" s="219"/>
      <c r="QMP79" s="219"/>
      <c r="QMQ79" s="219"/>
      <c r="QMR79" s="219"/>
      <c r="QMS79" s="219"/>
      <c r="QMT79" s="219"/>
      <c r="QMU79" s="219"/>
      <c r="QMV79" s="219"/>
      <c r="QMW79" s="219"/>
      <c r="QMX79" s="219"/>
      <c r="QMY79" s="219"/>
      <c r="QMZ79" s="219"/>
      <c r="QNA79" s="219"/>
      <c r="QNB79" s="219"/>
      <c r="QNC79" s="219"/>
      <c r="QND79" s="219"/>
      <c r="QNE79" s="219"/>
      <c r="QNF79" s="219"/>
      <c r="QNG79" s="219"/>
      <c r="QNH79" s="219"/>
      <c r="QNI79" s="219"/>
      <c r="QNJ79" s="219"/>
      <c r="QNK79" s="219"/>
      <c r="QNL79" s="219"/>
      <c r="QNM79" s="219"/>
      <c r="QNN79" s="219"/>
      <c r="QNO79" s="219"/>
      <c r="QNP79" s="219"/>
      <c r="QNQ79" s="219"/>
      <c r="QNR79" s="219"/>
      <c r="QNS79" s="219"/>
      <c r="QNT79" s="219"/>
      <c r="QNU79" s="219"/>
      <c r="QNV79" s="219"/>
      <c r="QNW79" s="219"/>
      <c r="QNX79" s="219"/>
      <c r="QNY79" s="219"/>
      <c r="QNZ79" s="219"/>
      <c r="QOA79" s="219"/>
      <c r="QOB79" s="219"/>
      <c r="QOC79" s="219"/>
      <c r="QOD79" s="219"/>
      <c r="QOE79" s="219"/>
      <c r="QOF79" s="219"/>
      <c r="QOG79" s="219"/>
      <c r="QOH79" s="219"/>
      <c r="QOI79" s="219"/>
      <c r="QOJ79" s="219"/>
      <c r="QOK79" s="219"/>
      <c r="QOL79" s="219"/>
      <c r="QOM79" s="219"/>
      <c r="QON79" s="219"/>
      <c r="QOO79" s="219"/>
      <c r="QOP79" s="219"/>
      <c r="QOQ79" s="219"/>
      <c r="QOR79" s="219"/>
      <c r="QOS79" s="219"/>
      <c r="QOT79" s="219"/>
      <c r="QOU79" s="219"/>
      <c r="QOV79" s="219"/>
      <c r="QOW79" s="219"/>
      <c r="QOX79" s="219"/>
      <c r="QOY79" s="219"/>
      <c r="QOZ79" s="219"/>
      <c r="QPA79" s="219"/>
      <c r="QPB79" s="219"/>
      <c r="QPC79" s="219"/>
      <c r="QPD79" s="219"/>
      <c r="QPE79" s="219"/>
      <c r="QPF79" s="219"/>
      <c r="QPG79" s="219"/>
      <c r="QPH79" s="219"/>
      <c r="QPI79" s="219"/>
      <c r="QPJ79" s="219"/>
      <c r="QPK79" s="219"/>
      <c r="QPL79" s="219"/>
      <c r="QPM79" s="219"/>
      <c r="QPN79" s="219"/>
      <c r="QPO79" s="219"/>
      <c r="QPP79" s="219"/>
      <c r="QPQ79" s="219"/>
      <c r="QPR79" s="219"/>
      <c r="QPS79" s="219"/>
      <c r="QPT79" s="219"/>
      <c r="QPU79" s="219"/>
      <c r="QPV79" s="219"/>
      <c r="QPW79" s="219"/>
      <c r="QPX79" s="219"/>
      <c r="QPY79" s="219"/>
      <c r="QPZ79" s="219"/>
      <c r="QQA79" s="219"/>
      <c r="QQB79" s="219"/>
      <c r="QQC79" s="219"/>
      <c r="QQD79" s="219"/>
      <c r="QQE79" s="219"/>
      <c r="QQF79" s="219"/>
      <c r="QQG79" s="219"/>
      <c r="QQH79" s="219"/>
      <c r="QQI79" s="219"/>
      <c r="QQJ79" s="219"/>
      <c r="QQK79" s="219"/>
      <c r="QQL79" s="219"/>
      <c r="QQM79" s="219"/>
      <c r="QQN79" s="219"/>
      <c r="QQO79" s="219"/>
      <c r="QQP79" s="219"/>
      <c r="QQQ79" s="219"/>
      <c r="QQR79" s="219"/>
      <c r="QQS79" s="219"/>
      <c r="QQT79" s="219"/>
      <c r="QQU79" s="219"/>
      <c r="QQV79" s="219"/>
      <c r="QQW79" s="219"/>
      <c r="QQX79" s="219"/>
      <c r="QQY79" s="219"/>
      <c r="QQZ79" s="219"/>
      <c r="QRA79" s="219"/>
      <c r="QRB79" s="219"/>
      <c r="QRC79" s="219"/>
      <c r="QRD79" s="219"/>
      <c r="QRE79" s="219"/>
      <c r="QRF79" s="219"/>
      <c r="QRG79" s="219"/>
      <c r="QRH79" s="219"/>
      <c r="QRI79" s="219"/>
      <c r="QRJ79" s="219"/>
      <c r="QRK79" s="219"/>
      <c r="QRL79" s="219"/>
      <c r="QRM79" s="219"/>
      <c r="QRN79" s="219"/>
      <c r="QRO79" s="219"/>
      <c r="QRP79" s="219"/>
      <c r="QRQ79" s="219"/>
      <c r="QRR79" s="219"/>
      <c r="QRS79" s="219"/>
      <c r="QRT79" s="219"/>
      <c r="QRU79" s="219"/>
      <c r="QRV79" s="219"/>
      <c r="QRW79" s="219"/>
      <c r="QRX79" s="219"/>
      <c r="QRY79" s="219"/>
      <c r="QRZ79" s="219"/>
      <c r="QSA79" s="219"/>
      <c r="QSB79" s="219"/>
      <c r="QSC79" s="219"/>
      <c r="QSD79" s="219"/>
      <c r="QSE79" s="219"/>
      <c r="QSF79" s="219"/>
      <c r="QSG79" s="219"/>
      <c r="QSH79" s="219"/>
      <c r="QSI79" s="219"/>
      <c r="QSJ79" s="219"/>
      <c r="QSK79" s="219"/>
      <c r="QSL79" s="219"/>
      <c r="QSM79" s="219"/>
      <c r="QSN79" s="219"/>
      <c r="QSO79" s="219"/>
      <c r="QSP79" s="219"/>
      <c r="QSQ79" s="219"/>
      <c r="QSR79" s="219"/>
      <c r="QSS79" s="219"/>
      <c r="QST79" s="219"/>
      <c r="QSU79" s="219"/>
      <c r="QSV79" s="219"/>
      <c r="QSW79" s="219"/>
      <c r="QSX79" s="219"/>
      <c r="QSY79" s="219"/>
      <c r="QSZ79" s="219"/>
      <c r="QTA79" s="219"/>
      <c r="QTB79" s="219"/>
      <c r="QTC79" s="219"/>
      <c r="QTD79" s="219"/>
      <c r="QTE79" s="219"/>
      <c r="QTF79" s="219"/>
      <c r="QTG79" s="219"/>
      <c r="QTH79" s="219"/>
      <c r="QTI79" s="219"/>
      <c r="QTJ79" s="219"/>
      <c r="QTK79" s="219"/>
      <c r="QTL79" s="219"/>
      <c r="QTM79" s="219"/>
      <c r="QTN79" s="219"/>
      <c r="QTO79" s="219"/>
      <c r="QTP79" s="219"/>
      <c r="QTQ79" s="219"/>
      <c r="QTR79" s="219"/>
      <c r="QTS79" s="219"/>
      <c r="QTT79" s="219"/>
      <c r="QTU79" s="219"/>
      <c r="QTV79" s="219"/>
      <c r="QTW79" s="219"/>
      <c r="QTX79" s="219"/>
      <c r="QTY79" s="219"/>
      <c r="QTZ79" s="219"/>
      <c r="QUA79" s="219"/>
      <c r="QUB79" s="219"/>
      <c r="QUC79" s="219"/>
      <c r="QUD79" s="219"/>
      <c r="QUE79" s="219"/>
      <c r="QUF79" s="219"/>
      <c r="QUG79" s="219"/>
      <c r="QUH79" s="219"/>
      <c r="QUI79" s="219"/>
      <c r="QUJ79" s="219"/>
      <c r="QUK79" s="219"/>
      <c r="QUL79" s="219"/>
      <c r="QUM79" s="219"/>
      <c r="QUN79" s="219"/>
      <c r="QUO79" s="219"/>
      <c r="QUP79" s="219"/>
      <c r="QUQ79" s="219"/>
      <c r="QUR79" s="219"/>
      <c r="QUS79" s="219"/>
      <c r="QUT79" s="219"/>
      <c r="QUU79" s="219"/>
      <c r="QUV79" s="219"/>
      <c r="QUW79" s="219"/>
      <c r="QUX79" s="219"/>
      <c r="QUY79" s="219"/>
      <c r="QUZ79" s="219"/>
      <c r="QVA79" s="219"/>
      <c r="QVB79" s="219"/>
      <c r="QVC79" s="219"/>
      <c r="QVD79" s="219"/>
      <c r="QVE79" s="219"/>
      <c r="QVF79" s="219"/>
      <c r="QVG79" s="219"/>
      <c r="QVH79" s="219"/>
      <c r="QVI79" s="219"/>
      <c r="QVJ79" s="219"/>
      <c r="QVK79" s="219"/>
      <c r="QVL79" s="219"/>
      <c r="QVM79" s="219"/>
      <c r="QVN79" s="219"/>
      <c r="QVO79" s="219"/>
      <c r="QVP79" s="219"/>
      <c r="QVQ79" s="219"/>
      <c r="QVR79" s="219"/>
      <c r="QVS79" s="219"/>
      <c r="QVT79" s="219"/>
      <c r="QVU79" s="219"/>
      <c r="QVV79" s="219"/>
      <c r="QVW79" s="219"/>
      <c r="QVX79" s="219"/>
      <c r="QVY79" s="219"/>
      <c r="QVZ79" s="219"/>
      <c r="QWA79" s="219"/>
      <c r="QWB79" s="219"/>
      <c r="QWC79" s="219"/>
      <c r="QWD79" s="219"/>
      <c r="QWE79" s="219"/>
      <c r="QWF79" s="219"/>
      <c r="QWG79" s="219"/>
      <c r="QWH79" s="219"/>
      <c r="QWI79" s="219"/>
      <c r="QWJ79" s="219"/>
      <c r="QWK79" s="219"/>
      <c r="QWL79" s="219"/>
      <c r="QWM79" s="219"/>
      <c r="QWN79" s="219"/>
      <c r="QWO79" s="219"/>
      <c r="QWP79" s="219"/>
      <c r="QWQ79" s="219"/>
      <c r="QWR79" s="219"/>
      <c r="QWS79" s="219"/>
      <c r="QWT79" s="219"/>
      <c r="QWU79" s="219"/>
      <c r="QWV79" s="219"/>
      <c r="QWW79" s="219"/>
      <c r="QWX79" s="219"/>
      <c r="QWY79" s="219"/>
      <c r="QWZ79" s="219"/>
      <c r="QXA79" s="219"/>
      <c r="QXB79" s="219"/>
      <c r="QXC79" s="219"/>
      <c r="QXD79" s="219"/>
      <c r="QXE79" s="219"/>
      <c r="QXF79" s="219"/>
      <c r="QXG79" s="219"/>
      <c r="QXH79" s="219"/>
      <c r="QXI79" s="219"/>
      <c r="QXJ79" s="219"/>
      <c r="QXK79" s="219"/>
      <c r="QXL79" s="219"/>
      <c r="QXM79" s="219"/>
      <c r="QXN79" s="219"/>
      <c r="QXO79" s="219"/>
      <c r="QXP79" s="219"/>
      <c r="QXQ79" s="219"/>
      <c r="QXR79" s="219"/>
      <c r="QXS79" s="219"/>
      <c r="QXT79" s="219"/>
      <c r="QXU79" s="219"/>
      <c r="QXV79" s="219"/>
      <c r="QXW79" s="219"/>
      <c r="QXX79" s="219"/>
      <c r="QXY79" s="219"/>
      <c r="QXZ79" s="219"/>
      <c r="QYA79" s="219"/>
      <c r="QYB79" s="219"/>
      <c r="QYC79" s="219"/>
      <c r="QYD79" s="219"/>
      <c r="QYE79" s="219"/>
      <c r="QYF79" s="219"/>
      <c r="QYG79" s="219"/>
      <c r="QYH79" s="219"/>
      <c r="QYI79" s="219"/>
      <c r="QYJ79" s="219"/>
      <c r="QYK79" s="219"/>
      <c r="QYL79" s="219"/>
      <c r="QYM79" s="219"/>
      <c r="QYN79" s="219"/>
      <c r="QYO79" s="219"/>
      <c r="QYP79" s="219"/>
      <c r="QYQ79" s="219"/>
      <c r="QYR79" s="219"/>
      <c r="QYS79" s="219"/>
      <c r="QYT79" s="219"/>
      <c r="QYU79" s="219"/>
      <c r="QYV79" s="219"/>
      <c r="QYW79" s="219"/>
      <c r="QYX79" s="219"/>
      <c r="QYY79" s="219"/>
      <c r="QYZ79" s="219"/>
      <c r="QZA79" s="219"/>
      <c r="QZB79" s="219"/>
      <c r="QZC79" s="219"/>
      <c r="QZD79" s="219"/>
      <c r="QZE79" s="219"/>
      <c r="QZF79" s="219"/>
      <c r="QZG79" s="219"/>
      <c r="QZH79" s="219"/>
      <c r="QZI79" s="219"/>
      <c r="QZJ79" s="219"/>
      <c r="QZK79" s="219"/>
      <c r="QZL79" s="219"/>
      <c r="QZM79" s="219"/>
      <c r="QZN79" s="219"/>
      <c r="QZO79" s="219"/>
      <c r="QZP79" s="219"/>
      <c r="QZQ79" s="219"/>
      <c r="QZR79" s="219"/>
      <c r="QZS79" s="219"/>
      <c r="QZT79" s="219"/>
      <c r="QZU79" s="219"/>
      <c r="QZV79" s="219"/>
      <c r="QZW79" s="219"/>
      <c r="QZX79" s="219"/>
      <c r="QZY79" s="219"/>
      <c r="QZZ79" s="219"/>
      <c r="RAA79" s="219"/>
      <c r="RAB79" s="219"/>
      <c r="RAC79" s="219"/>
      <c r="RAD79" s="219"/>
      <c r="RAE79" s="219"/>
      <c r="RAF79" s="219"/>
      <c r="RAG79" s="219"/>
      <c r="RAH79" s="219"/>
      <c r="RAI79" s="219"/>
      <c r="RAJ79" s="219"/>
      <c r="RAK79" s="219"/>
      <c r="RAL79" s="219"/>
      <c r="RAM79" s="219"/>
      <c r="RAN79" s="219"/>
      <c r="RAO79" s="219"/>
      <c r="RAP79" s="219"/>
      <c r="RAQ79" s="219"/>
      <c r="RAR79" s="219"/>
      <c r="RAS79" s="219"/>
      <c r="RAT79" s="219"/>
      <c r="RAU79" s="219"/>
      <c r="RAV79" s="219"/>
      <c r="RAW79" s="219"/>
      <c r="RAX79" s="219"/>
      <c r="RAY79" s="219"/>
      <c r="RAZ79" s="219"/>
      <c r="RBA79" s="219"/>
      <c r="RBB79" s="219"/>
      <c r="RBC79" s="219"/>
      <c r="RBD79" s="219"/>
      <c r="RBE79" s="219"/>
      <c r="RBF79" s="219"/>
      <c r="RBG79" s="219"/>
      <c r="RBH79" s="219"/>
      <c r="RBI79" s="219"/>
      <c r="RBJ79" s="219"/>
      <c r="RBK79" s="219"/>
      <c r="RBL79" s="219"/>
      <c r="RBM79" s="219"/>
      <c r="RBN79" s="219"/>
      <c r="RBO79" s="219"/>
      <c r="RBP79" s="219"/>
      <c r="RBQ79" s="219"/>
      <c r="RBR79" s="219"/>
      <c r="RBS79" s="219"/>
      <c r="RBT79" s="219"/>
      <c r="RBU79" s="219"/>
      <c r="RBV79" s="219"/>
      <c r="RBW79" s="219"/>
      <c r="RBX79" s="219"/>
      <c r="RBY79" s="219"/>
      <c r="RBZ79" s="219"/>
      <c r="RCA79" s="219"/>
      <c r="RCB79" s="219"/>
      <c r="RCC79" s="219"/>
      <c r="RCD79" s="219"/>
      <c r="RCE79" s="219"/>
      <c r="RCF79" s="219"/>
      <c r="RCG79" s="219"/>
      <c r="RCH79" s="219"/>
      <c r="RCI79" s="219"/>
      <c r="RCJ79" s="219"/>
      <c r="RCK79" s="219"/>
      <c r="RCL79" s="219"/>
      <c r="RCM79" s="219"/>
      <c r="RCN79" s="219"/>
      <c r="RCO79" s="219"/>
      <c r="RCP79" s="219"/>
      <c r="RCQ79" s="219"/>
      <c r="RCR79" s="219"/>
      <c r="RCS79" s="219"/>
      <c r="RCT79" s="219"/>
      <c r="RCU79" s="219"/>
      <c r="RCV79" s="219"/>
      <c r="RCW79" s="219"/>
      <c r="RCX79" s="219"/>
      <c r="RCY79" s="219"/>
      <c r="RCZ79" s="219"/>
      <c r="RDA79" s="219"/>
      <c r="RDB79" s="219"/>
      <c r="RDC79" s="219"/>
      <c r="RDD79" s="219"/>
      <c r="RDE79" s="219"/>
      <c r="RDF79" s="219"/>
      <c r="RDG79" s="219"/>
      <c r="RDH79" s="219"/>
      <c r="RDI79" s="219"/>
      <c r="RDJ79" s="219"/>
      <c r="RDK79" s="219"/>
      <c r="RDL79" s="219"/>
      <c r="RDM79" s="219"/>
      <c r="RDN79" s="219"/>
      <c r="RDO79" s="219"/>
      <c r="RDP79" s="219"/>
      <c r="RDQ79" s="219"/>
      <c r="RDR79" s="219"/>
      <c r="RDS79" s="219"/>
      <c r="RDT79" s="219"/>
      <c r="RDU79" s="219"/>
      <c r="RDV79" s="219"/>
      <c r="RDW79" s="219"/>
      <c r="RDX79" s="219"/>
      <c r="RDY79" s="219"/>
      <c r="RDZ79" s="219"/>
      <c r="REA79" s="219"/>
      <c r="REB79" s="219"/>
      <c r="REC79" s="219"/>
      <c r="RED79" s="219"/>
      <c r="REE79" s="219"/>
      <c r="REF79" s="219"/>
      <c r="REG79" s="219"/>
      <c r="REH79" s="219"/>
      <c r="REI79" s="219"/>
      <c r="REJ79" s="219"/>
      <c r="REK79" s="219"/>
      <c r="REL79" s="219"/>
      <c r="REM79" s="219"/>
      <c r="REN79" s="219"/>
      <c r="REO79" s="219"/>
      <c r="REP79" s="219"/>
      <c r="REQ79" s="219"/>
      <c r="RER79" s="219"/>
      <c r="RES79" s="219"/>
      <c r="RET79" s="219"/>
      <c r="REU79" s="219"/>
      <c r="REV79" s="219"/>
      <c r="REW79" s="219"/>
      <c r="REX79" s="219"/>
      <c r="REY79" s="219"/>
      <c r="REZ79" s="219"/>
      <c r="RFA79" s="219"/>
      <c r="RFB79" s="219"/>
      <c r="RFC79" s="219"/>
      <c r="RFD79" s="219"/>
      <c r="RFE79" s="219"/>
      <c r="RFF79" s="219"/>
      <c r="RFG79" s="219"/>
      <c r="RFH79" s="219"/>
      <c r="RFI79" s="219"/>
      <c r="RFJ79" s="219"/>
      <c r="RFK79" s="219"/>
      <c r="RFL79" s="219"/>
      <c r="RFM79" s="219"/>
      <c r="RFN79" s="219"/>
      <c r="RFO79" s="219"/>
      <c r="RFP79" s="219"/>
      <c r="RFQ79" s="219"/>
      <c r="RFR79" s="219"/>
      <c r="RFS79" s="219"/>
      <c r="RFT79" s="219"/>
      <c r="RFU79" s="219"/>
      <c r="RFV79" s="219"/>
      <c r="RFW79" s="219"/>
      <c r="RFX79" s="219"/>
      <c r="RFY79" s="219"/>
      <c r="RFZ79" s="219"/>
      <c r="RGA79" s="219"/>
      <c r="RGB79" s="219"/>
      <c r="RGC79" s="219"/>
      <c r="RGD79" s="219"/>
      <c r="RGE79" s="219"/>
      <c r="RGF79" s="219"/>
      <c r="RGG79" s="219"/>
      <c r="RGH79" s="219"/>
      <c r="RGI79" s="219"/>
      <c r="RGJ79" s="219"/>
      <c r="RGK79" s="219"/>
      <c r="RGL79" s="219"/>
      <c r="RGM79" s="219"/>
      <c r="RGN79" s="219"/>
      <c r="RGO79" s="219"/>
      <c r="RGP79" s="219"/>
      <c r="RGQ79" s="219"/>
      <c r="RGR79" s="219"/>
      <c r="RGS79" s="219"/>
      <c r="RGT79" s="219"/>
      <c r="RGU79" s="219"/>
      <c r="RGV79" s="219"/>
      <c r="RGW79" s="219"/>
      <c r="RGX79" s="219"/>
      <c r="RGY79" s="219"/>
      <c r="RGZ79" s="219"/>
      <c r="RHA79" s="219"/>
      <c r="RHB79" s="219"/>
      <c r="RHC79" s="219"/>
      <c r="RHD79" s="219"/>
      <c r="RHE79" s="219"/>
      <c r="RHF79" s="219"/>
      <c r="RHG79" s="219"/>
      <c r="RHH79" s="219"/>
      <c r="RHI79" s="219"/>
      <c r="RHJ79" s="219"/>
      <c r="RHK79" s="219"/>
      <c r="RHL79" s="219"/>
      <c r="RHM79" s="219"/>
      <c r="RHN79" s="219"/>
      <c r="RHO79" s="219"/>
      <c r="RHP79" s="219"/>
      <c r="RHQ79" s="219"/>
      <c r="RHR79" s="219"/>
      <c r="RHS79" s="219"/>
      <c r="RHT79" s="219"/>
      <c r="RHU79" s="219"/>
      <c r="RHV79" s="219"/>
      <c r="RHW79" s="219"/>
      <c r="RHX79" s="219"/>
      <c r="RHY79" s="219"/>
      <c r="RHZ79" s="219"/>
      <c r="RIA79" s="219"/>
      <c r="RIB79" s="219"/>
      <c r="RIC79" s="219"/>
      <c r="RID79" s="219"/>
      <c r="RIE79" s="219"/>
      <c r="RIF79" s="219"/>
      <c r="RIG79" s="219"/>
      <c r="RIH79" s="219"/>
      <c r="RII79" s="219"/>
      <c r="RIJ79" s="219"/>
      <c r="RIK79" s="219"/>
      <c r="RIL79" s="219"/>
      <c r="RIM79" s="219"/>
      <c r="RIN79" s="219"/>
      <c r="RIO79" s="219"/>
      <c r="RIP79" s="219"/>
      <c r="RIQ79" s="219"/>
      <c r="RIR79" s="219"/>
      <c r="RIS79" s="219"/>
      <c r="RIT79" s="219"/>
      <c r="RIU79" s="219"/>
      <c r="RIV79" s="219"/>
      <c r="RIW79" s="219"/>
      <c r="RIX79" s="219"/>
      <c r="RIY79" s="219"/>
      <c r="RIZ79" s="219"/>
      <c r="RJA79" s="219"/>
      <c r="RJB79" s="219"/>
      <c r="RJC79" s="219"/>
      <c r="RJD79" s="219"/>
      <c r="RJE79" s="219"/>
      <c r="RJF79" s="219"/>
      <c r="RJG79" s="219"/>
      <c r="RJH79" s="219"/>
      <c r="RJI79" s="219"/>
      <c r="RJJ79" s="219"/>
      <c r="RJK79" s="219"/>
      <c r="RJL79" s="219"/>
      <c r="RJM79" s="219"/>
      <c r="RJN79" s="219"/>
      <c r="RJO79" s="219"/>
      <c r="RJP79" s="219"/>
      <c r="RJQ79" s="219"/>
      <c r="RJR79" s="219"/>
      <c r="RJS79" s="219"/>
      <c r="RJT79" s="219"/>
      <c r="RJU79" s="219"/>
      <c r="RJV79" s="219"/>
      <c r="RJW79" s="219"/>
      <c r="RJX79" s="219"/>
      <c r="RJY79" s="219"/>
      <c r="RJZ79" s="219"/>
      <c r="RKA79" s="219"/>
      <c r="RKB79" s="219"/>
      <c r="RKC79" s="219"/>
      <c r="RKD79" s="219"/>
      <c r="RKE79" s="219"/>
      <c r="RKF79" s="219"/>
      <c r="RKG79" s="219"/>
      <c r="RKH79" s="219"/>
      <c r="RKI79" s="219"/>
      <c r="RKJ79" s="219"/>
      <c r="RKK79" s="219"/>
      <c r="RKL79" s="219"/>
      <c r="RKM79" s="219"/>
      <c r="RKN79" s="219"/>
      <c r="RKO79" s="219"/>
      <c r="RKP79" s="219"/>
      <c r="RKQ79" s="219"/>
      <c r="RKR79" s="219"/>
      <c r="RKS79" s="219"/>
      <c r="RKT79" s="219"/>
      <c r="RKU79" s="219"/>
      <c r="RKV79" s="219"/>
      <c r="RKW79" s="219"/>
      <c r="RKX79" s="219"/>
      <c r="RKY79" s="219"/>
      <c r="RKZ79" s="219"/>
      <c r="RLA79" s="219"/>
      <c r="RLB79" s="219"/>
      <c r="RLC79" s="219"/>
      <c r="RLD79" s="219"/>
      <c r="RLE79" s="219"/>
      <c r="RLF79" s="219"/>
      <c r="RLG79" s="219"/>
      <c r="RLH79" s="219"/>
      <c r="RLI79" s="219"/>
      <c r="RLJ79" s="219"/>
      <c r="RLK79" s="219"/>
      <c r="RLL79" s="219"/>
      <c r="RLM79" s="219"/>
      <c r="RLN79" s="219"/>
      <c r="RLO79" s="219"/>
      <c r="RLP79" s="219"/>
      <c r="RLQ79" s="219"/>
      <c r="RLR79" s="219"/>
      <c r="RLS79" s="219"/>
      <c r="RLT79" s="219"/>
      <c r="RLU79" s="219"/>
      <c r="RLV79" s="219"/>
      <c r="RLW79" s="219"/>
      <c r="RLX79" s="219"/>
      <c r="RLY79" s="219"/>
      <c r="RLZ79" s="219"/>
      <c r="RMA79" s="219"/>
      <c r="RMB79" s="219"/>
      <c r="RMC79" s="219"/>
      <c r="RMD79" s="219"/>
      <c r="RME79" s="219"/>
      <c r="RMF79" s="219"/>
      <c r="RMG79" s="219"/>
      <c r="RMH79" s="219"/>
      <c r="RMI79" s="219"/>
      <c r="RMJ79" s="219"/>
      <c r="RMK79" s="219"/>
      <c r="RML79" s="219"/>
      <c r="RMM79" s="219"/>
      <c r="RMN79" s="219"/>
      <c r="RMO79" s="219"/>
      <c r="RMP79" s="219"/>
      <c r="RMQ79" s="219"/>
      <c r="RMR79" s="219"/>
      <c r="RMS79" s="219"/>
      <c r="RMT79" s="219"/>
      <c r="RMU79" s="219"/>
      <c r="RMV79" s="219"/>
      <c r="RMW79" s="219"/>
      <c r="RMX79" s="219"/>
      <c r="RMY79" s="219"/>
      <c r="RMZ79" s="219"/>
      <c r="RNA79" s="219"/>
      <c r="RNB79" s="219"/>
      <c r="RNC79" s="219"/>
      <c r="RND79" s="219"/>
      <c r="RNE79" s="219"/>
      <c r="RNF79" s="219"/>
      <c r="RNG79" s="219"/>
      <c r="RNH79" s="219"/>
      <c r="RNI79" s="219"/>
      <c r="RNJ79" s="219"/>
      <c r="RNK79" s="219"/>
      <c r="RNL79" s="219"/>
      <c r="RNM79" s="219"/>
      <c r="RNN79" s="219"/>
      <c r="RNO79" s="219"/>
      <c r="RNP79" s="219"/>
      <c r="RNQ79" s="219"/>
      <c r="RNR79" s="219"/>
      <c r="RNS79" s="219"/>
      <c r="RNT79" s="219"/>
      <c r="RNU79" s="219"/>
      <c r="RNV79" s="219"/>
      <c r="RNW79" s="219"/>
      <c r="RNX79" s="219"/>
      <c r="RNY79" s="219"/>
      <c r="RNZ79" s="219"/>
      <c r="ROA79" s="219"/>
      <c r="ROB79" s="219"/>
      <c r="ROC79" s="219"/>
      <c r="ROD79" s="219"/>
      <c r="ROE79" s="219"/>
      <c r="ROF79" s="219"/>
      <c r="ROG79" s="219"/>
      <c r="ROH79" s="219"/>
      <c r="ROI79" s="219"/>
      <c r="ROJ79" s="219"/>
      <c r="ROK79" s="219"/>
      <c r="ROL79" s="219"/>
      <c r="ROM79" s="219"/>
      <c r="RON79" s="219"/>
      <c r="ROO79" s="219"/>
      <c r="ROP79" s="219"/>
      <c r="ROQ79" s="219"/>
      <c r="ROR79" s="219"/>
      <c r="ROS79" s="219"/>
      <c r="ROT79" s="219"/>
      <c r="ROU79" s="219"/>
      <c r="ROV79" s="219"/>
      <c r="ROW79" s="219"/>
      <c r="ROX79" s="219"/>
      <c r="ROY79" s="219"/>
      <c r="ROZ79" s="219"/>
      <c r="RPA79" s="219"/>
      <c r="RPB79" s="219"/>
      <c r="RPC79" s="219"/>
      <c r="RPD79" s="219"/>
      <c r="RPE79" s="219"/>
      <c r="RPF79" s="219"/>
      <c r="RPG79" s="219"/>
      <c r="RPH79" s="219"/>
      <c r="RPI79" s="219"/>
      <c r="RPJ79" s="219"/>
      <c r="RPK79" s="219"/>
      <c r="RPL79" s="219"/>
      <c r="RPM79" s="219"/>
      <c r="RPN79" s="219"/>
      <c r="RPO79" s="219"/>
      <c r="RPP79" s="219"/>
      <c r="RPQ79" s="219"/>
      <c r="RPR79" s="219"/>
      <c r="RPS79" s="219"/>
      <c r="RPT79" s="219"/>
      <c r="RPU79" s="219"/>
      <c r="RPV79" s="219"/>
      <c r="RPW79" s="219"/>
      <c r="RPX79" s="219"/>
      <c r="RPY79" s="219"/>
      <c r="RPZ79" s="219"/>
      <c r="RQA79" s="219"/>
      <c r="RQB79" s="219"/>
      <c r="RQC79" s="219"/>
      <c r="RQD79" s="219"/>
      <c r="RQE79" s="219"/>
      <c r="RQF79" s="219"/>
      <c r="RQG79" s="219"/>
      <c r="RQH79" s="219"/>
      <c r="RQI79" s="219"/>
      <c r="RQJ79" s="219"/>
      <c r="RQK79" s="219"/>
      <c r="RQL79" s="219"/>
      <c r="RQM79" s="219"/>
      <c r="RQN79" s="219"/>
      <c r="RQO79" s="219"/>
      <c r="RQP79" s="219"/>
      <c r="RQQ79" s="219"/>
      <c r="RQR79" s="219"/>
      <c r="RQS79" s="219"/>
      <c r="RQT79" s="219"/>
      <c r="RQU79" s="219"/>
      <c r="RQV79" s="219"/>
      <c r="RQW79" s="219"/>
      <c r="RQX79" s="219"/>
      <c r="RQY79" s="219"/>
      <c r="RQZ79" s="219"/>
      <c r="RRA79" s="219"/>
      <c r="RRB79" s="219"/>
      <c r="RRC79" s="219"/>
      <c r="RRD79" s="219"/>
      <c r="RRE79" s="219"/>
      <c r="RRF79" s="219"/>
      <c r="RRG79" s="219"/>
      <c r="RRH79" s="219"/>
      <c r="RRI79" s="219"/>
      <c r="RRJ79" s="219"/>
      <c r="RRK79" s="219"/>
      <c r="RRL79" s="219"/>
      <c r="RRM79" s="219"/>
      <c r="RRN79" s="219"/>
      <c r="RRO79" s="219"/>
      <c r="RRP79" s="219"/>
      <c r="RRQ79" s="219"/>
      <c r="RRR79" s="219"/>
      <c r="RRS79" s="219"/>
      <c r="RRT79" s="219"/>
      <c r="RRU79" s="219"/>
      <c r="RRV79" s="219"/>
      <c r="RRW79" s="219"/>
      <c r="RRX79" s="219"/>
      <c r="RRY79" s="219"/>
      <c r="RRZ79" s="219"/>
      <c r="RSA79" s="219"/>
      <c r="RSB79" s="219"/>
      <c r="RSC79" s="219"/>
      <c r="RSD79" s="219"/>
      <c r="RSE79" s="219"/>
      <c r="RSF79" s="219"/>
      <c r="RSG79" s="219"/>
      <c r="RSH79" s="219"/>
      <c r="RSI79" s="219"/>
      <c r="RSJ79" s="219"/>
      <c r="RSK79" s="219"/>
      <c r="RSL79" s="219"/>
      <c r="RSM79" s="219"/>
      <c r="RSN79" s="219"/>
      <c r="RSO79" s="219"/>
      <c r="RSP79" s="219"/>
      <c r="RSQ79" s="219"/>
      <c r="RSR79" s="219"/>
      <c r="RSS79" s="219"/>
      <c r="RST79" s="219"/>
      <c r="RSU79" s="219"/>
      <c r="RSV79" s="219"/>
      <c r="RSW79" s="219"/>
      <c r="RSX79" s="219"/>
      <c r="RSY79" s="219"/>
      <c r="RSZ79" s="219"/>
      <c r="RTA79" s="219"/>
      <c r="RTB79" s="219"/>
      <c r="RTC79" s="219"/>
      <c r="RTD79" s="219"/>
      <c r="RTE79" s="219"/>
      <c r="RTF79" s="219"/>
      <c r="RTG79" s="219"/>
      <c r="RTH79" s="219"/>
      <c r="RTI79" s="219"/>
      <c r="RTJ79" s="219"/>
      <c r="RTK79" s="219"/>
      <c r="RTL79" s="219"/>
      <c r="RTM79" s="219"/>
      <c r="RTN79" s="219"/>
      <c r="RTO79" s="219"/>
      <c r="RTP79" s="219"/>
      <c r="RTQ79" s="219"/>
      <c r="RTR79" s="219"/>
      <c r="RTS79" s="219"/>
      <c r="RTT79" s="219"/>
      <c r="RTU79" s="219"/>
      <c r="RTV79" s="219"/>
      <c r="RTW79" s="219"/>
      <c r="RTX79" s="219"/>
      <c r="RTY79" s="219"/>
      <c r="RTZ79" s="219"/>
      <c r="RUA79" s="219"/>
      <c r="RUB79" s="219"/>
      <c r="RUC79" s="219"/>
      <c r="RUD79" s="219"/>
      <c r="RUE79" s="219"/>
      <c r="RUF79" s="219"/>
      <c r="RUG79" s="219"/>
      <c r="RUH79" s="219"/>
      <c r="RUI79" s="219"/>
      <c r="RUJ79" s="219"/>
      <c r="RUK79" s="219"/>
      <c r="RUL79" s="219"/>
      <c r="RUM79" s="219"/>
      <c r="RUN79" s="219"/>
      <c r="RUO79" s="219"/>
      <c r="RUP79" s="219"/>
      <c r="RUQ79" s="219"/>
      <c r="RUR79" s="219"/>
      <c r="RUS79" s="219"/>
      <c r="RUT79" s="219"/>
      <c r="RUU79" s="219"/>
      <c r="RUV79" s="219"/>
      <c r="RUW79" s="219"/>
      <c r="RUX79" s="219"/>
      <c r="RUY79" s="219"/>
      <c r="RUZ79" s="219"/>
      <c r="RVA79" s="219"/>
      <c r="RVB79" s="219"/>
      <c r="RVC79" s="219"/>
      <c r="RVD79" s="219"/>
      <c r="RVE79" s="219"/>
      <c r="RVF79" s="219"/>
      <c r="RVG79" s="219"/>
      <c r="RVH79" s="219"/>
      <c r="RVI79" s="219"/>
      <c r="RVJ79" s="219"/>
      <c r="RVK79" s="219"/>
      <c r="RVL79" s="219"/>
      <c r="RVM79" s="219"/>
      <c r="RVN79" s="219"/>
      <c r="RVO79" s="219"/>
      <c r="RVP79" s="219"/>
      <c r="RVQ79" s="219"/>
      <c r="RVR79" s="219"/>
      <c r="RVS79" s="219"/>
      <c r="RVT79" s="219"/>
      <c r="RVU79" s="219"/>
      <c r="RVV79" s="219"/>
      <c r="RVW79" s="219"/>
      <c r="RVX79" s="219"/>
      <c r="RVY79" s="219"/>
      <c r="RVZ79" s="219"/>
      <c r="RWA79" s="219"/>
      <c r="RWB79" s="219"/>
      <c r="RWC79" s="219"/>
      <c r="RWD79" s="219"/>
      <c r="RWE79" s="219"/>
      <c r="RWF79" s="219"/>
      <c r="RWG79" s="219"/>
      <c r="RWH79" s="219"/>
      <c r="RWI79" s="219"/>
      <c r="RWJ79" s="219"/>
      <c r="RWK79" s="219"/>
      <c r="RWL79" s="219"/>
      <c r="RWM79" s="219"/>
      <c r="RWN79" s="219"/>
      <c r="RWO79" s="219"/>
      <c r="RWP79" s="219"/>
      <c r="RWQ79" s="219"/>
      <c r="RWR79" s="219"/>
      <c r="RWS79" s="219"/>
      <c r="RWT79" s="219"/>
      <c r="RWU79" s="219"/>
      <c r="RWV79" s="219"/>
      <c r="RWW79" s="219"/>
      <c r="RWX79" s="219"/>
      <c r="RWY79" s="219"/>
      <c r="RWZ79" s="219"/>
      <c r="RXA79" s="219"/>
      <c r="RXB79" s="219"/>
      <c r="RXC79" s="219"/>
      <c r="RXD79" s="219"/>
      <c r="RXE79" s="219"/>
      <c r="RXF79" s="219"/>
      <c r="RXG79" s="219"/>
      <c r="RXH79" s="219"/>
      <c r="RXI79" s="219"/>
      <c r="RXJ79" s="219"/>
      <c r="RXK79" s="219"/>
      <c r="RXL79" s="219"/>
      <c r="RXM79" s="219"/>
      <c r="RXN79" s="219"/>
      <c r="RXO79" s="219"/>
      <c r="RXP79" s="219"/>
      <c r="RXQ79" s="219"/>
      <c r="RXR79" s="219"/>
      <c r="RXS79" s="219"/>
      <c r="RXT79" s="219"/>
      <c r="RXU79" s="219"/>
      <c r="RXV79" s="219"/>
      <c r="RXW79" s="219"/>
      <c r="RXX79" s="219"/>
      <c r="RXY79" s="219"/>
      <c r="RXZ79" s="219"/>
      <c r="RYA79" s="219"/>
      <c r="RYB79" s="219"/>
      <c r="RYC79" s="219"/>
      <c r="RYD79" s="219"/>
      <c r="RYE79" s="219"/>
      <c r="RYF79" s="219"/>
      <c r="RYG79" s="219"/>
      <c r="RYH79" s="219"/>
      <c r="RYI79" s="219"/>
      <c r="RYJ79" s="219"/>
      <c r="RYK79" s="219"/>
      <c r="RYL79" s="219"/>
      <c r="RYM79" s="219"/>
      <c r="RYN79" s="219"/>
      <c r="RYO79" s="219"/>
      <c r="RYP79" s="219"/>
      <c r="RYQ79" s="219"/>
      <c r="RYR79" s="219"/>
      <c r="RYS79" s="219"/>
      <c r="RYT79" s="219"/>
      <c r="RYU79" s="219"/>
      <c r="RYV79" s="219"/>
      <c r="RYW79" s="219"/>
      <c r="RYX79" s="219"/>
      <c r="RYY79" s="219"/>
      <c r="RYZ79" s="219"/>
      <c r="RZA79" s="219"/>
      <c r="RZB79" s="219"/>
      <c r="RZC79" s="219"/>
      <c r="RZD79" s="219"/>
      <c r="RZE79" s="219"/>
      <c r="RZF79" s="219"/>
      <c r="RZG79" s="219"/>
      <c r="RZH79" s="219"/>
      <c r="RZI79" s="219"/>
      <c r="RZJ79" s="219"/>
      <c r="RZK79" s="219"/>
      <c r="RZL79" s="219"/>
      <c r="RZM79" s="219"/>
      <c r="RZN79" s="219"/>
      <c r="RZO79" s="219"/>
      <c r="RZP79" s="219"/>
      <c r="RZQ79" s="219"/>
      <c r="RZR79" s="219"/>
      <c r="RZS79" s="219"/>
      <c r="RZT79" s="219"/>
      <c r="RZU79" s="219"/>
      <c r="RZV79" s="219"/>
      <c r="RZW79" s="219"/>
      <c r="RZX79" s="219"/>
      <c r="RZY79" s="219"/>
      <c r="RZZ79" s="219"/>
      <c r="SAA79" s="219"/>
      <c r="SAB79" s="219"/>
      <c r="SAC79" s="219"/>
      <c r="SAD79" s="219"/>
      <c r="SAE79" s="219"/>
      <c r="SAF79" s="219"/>
      <c r="SAG79" s="219"/>
      <c r="SAH79" s="219"/>
      <c r="SAI79" s="219"/>
      <c r="SAJ79" s="219"/>
      <c r="SAK79" s="219"/>
      <c r="SAL79" s="219"/>
      <c r="SAM79" s="219"/>
      <c r="SAN79" s="219"/>
      <c r="SAO79" s="219"/>
      <c r="SAP79" s="219"/>
      <c r="SAQ79" s="219"/>
      <c r="SAR79" s="219"/>
      <c r="SAS79" s="219"/>
      <c r="SAT79" s="219"/>
      <c r="SAU79" s="219"/>
      <c r="SAV79" s="219"/>
      <c r="SAW79" s="219"/>
      <c r="SAX79" s="219"/>
      <c r="SAY79" s="219"/>
      <c r="SAZ79" s="219"/>
      <c r="SBA79" s="219"/>
      <c r="SBB79" s="219"/>
      <c r="SBC79" s="219"/>
      <c r="SBD79" s="219"/>
      <c r="SBE79" s="219"/>
      <c r="SBF79" s="219"/>
      <c r="SBG79" s="219"/>
      <c r="SBH79" s="219"/>
      <c r="SBI79" s="219"/>
      <c r="SBJ79" s="219"/>
      <c r="SBK79" s="219"/>
      <c r="SBL79" s="219"/>
      <c r="SBM79" s="219"/>
      <c r="SBN79" s="219"/>
      <c r="SBO79" s="219"/>
      <c r="SBP79" s="219"/>
      <c r="SBQ79" s="219"/>
      <c r="SBR79" s="219"/>
      <c r="SBS79" s="219"/>
      <c r="SBT79" s="219"/>
      <c r="SBU79" s="219"/>
      <c r="SBV79" s="219"/>
      <c r="SBW79" s="219"/>
      <c r="SBX79" s="219"/>
      <c r="SBY79" s="219"/>
      <c r="SBZ79" s="219"/>
      <c r="SCA79" s="219"/>
      <c r="SCB79" s="219"/>
      <c r="SCC79" s="219"/>
      <c r="SCD79" s="219"/>
      <c r="SCE79" s="219"/>
      <c r="SCF79" s="219"/>
      <c r="SCG79" s="219"/>
      <c r="SCH79" s="219"/>
      <c r="SCI79" s="219"/>
      <c r="SCJ79" s="219"/>
      <c r="SCK79" s="219"/>
      <c r="SCL79" s="219"/>
      <c r="SCM79" s="219"/>
      <c r="SCN79" s="219"/>
      <c r="SCO79" s="219"/>
      <c r="SCP79" s="219"/>
      <c r="SCQ79" s="219"/>
      <c r="SCR79" s="219"/>
      <c r="SCS79" s="219"/>
      <c r="SCT79" s="219"/>
      <c r="SCU79" s="219"/>
      <c r="SCV79" s="219"/>
      <c r="SCW79" s="219"/>
      <c r="SCX79" s="219"/>
      <c r="SCY79" s="219"/>
      <c r="SCZ79" s="219"/>
      <c r="SDA79" s="219"/>
      <c r="SDB79" s="219"/>
      <c r="SDC79" s="219"/>
      <c r="SDD79" s="219"/>
      <c r="SDE79" s="219"/>
      <c r="SDF79" s="219"/>
      <c r="SDG79" s="219"/>
      <c r="SDH79" s="219"/>
      <c r="SDI79" s="219"/>
      <c r="SDJ79" s="219"/>
      <c r="SDK79" s="219"/>
      <c r="SDL79" s="219"/>
      <c r="SDM79" s="219"/>
      <c r="SDN79" s="219"/>
      <c r="SDO79" s="219"/>
      <c r="SDP79" s="219"/>
      <c r="SDQ79" s="219"/>
      <c r="SDR79" s="219"/>
      <c r="SDS79" s="219"/>
      <c r="SDT79" s="219"/>
      <c r="SDU79" s="219"/>
      <c r="SDV79" s="219"/>
      <c r="SDW79" s="219"/>
      <c r="SDX79" s="219"/>
      <c r="SDY79" s="219"/>
      <c r="SDZ79" s="219"/>
      <c r="SEA79" s="219"/>
      <c r="SEB79" s="219"/>
      <c r="SEC79" s="219"/>
      <c r="SED79" s="219"/>
      <c r="SEE79" s="219"/>
      <c r="SEF79" s="219"/>
      <c r="SEG79" s="219"/>
      <c r="SEH79" s="219"/>
      <c r="SEI79" s="219"/>
      <c r="SEJ79" s="219"/>
      <c r="SEK79" s="219"/>
      <c r="SEL79" s="219"/>
      <c r="SEM79" s="219"/>
      <c r="SEN79" s="219"/>
      <c r="SEO79" s="219"/>
      <c r="SEP79" s="219"/>
      <c r="SEQ79" s="219"/>
      <c r="SER79" s="219"/>
      <c r="SES79" s="219"/>
      <c r="SET79" s="219"/>
      <c r="SEU79" s="219"/>
      <c r="SEV79" s="219"/>
      <c r="SEW79" s="219"/>
      <c r="SEX79" s="219"/>
      <c r="SEY79" s="219"/>
      <c r="SEZ79" s="219"/>
      <c r="SFA79" s="219"/>
      <c r="SFB79" s="219"/>
      <c r="SFC79" s="219"/>
      <c r="SFD79" s="219"/>
      <c r="SFE79" s="219"/>
      <c r="SFF79" s="219"/>
      <c r="SFG79" s="219"/>
      <c r="SFH79" s="219"/>
      <c r="SFI79" s="219"/>
      <c r="SFJ79" s="219"/>
      <c r="SFK79" s="219"/>
      <c r="SFL79" s="219"/>
      <c r="SFM79" s="219"/>
      <c r="SFN79" s="219"/>
      <c r="SFO79" s="219"/>
      <c r="SFP79" s="219"/>
      <c r="SFQ79" s="219"/>
      <c r="SFR79" s="219"/>
      <c r="SFS79" s="219"/>
      <c r="SFT79" s="219"/>
      <c r="SFU79" s="219"/>
      <c r="SFV79" s="219"/>
      <c r="SFW79" s="219"/>
      <c r="SFX79" s="219"/>
      <c r="SFY79" s="219"/>
      <c r="SFZ79" s="219"/>
      <c r="SGA79" s="219"/>
      <c r="SGB79" s="219"/>
      <c r="SGC79" s="219"/>
      <c r="SGD79" s="219"/>
      <c r="SGE79" s="219"/>
      <c r="SGF79" s="219"/>
      <c r="SGG79" s="219"/>
      <c r="SGH79" s="219"/>
      <c r="SGI79" s="219"/>
      <c r="SGJ79" s="219"/>
      <c r="SGK79" s="219"/>
      <c r="SGL79" s="219"/>
      <c r="SGM79" s="219"/>
      <c r="SGN79" s="219"/>
      <c r="SGO79" s="219"/>
      <c r="SGP79" s="219"/>
      <c r="SGQ79" s="219"/>
      <c r="SGR79" s="219"/>
      <c r="SGS79" s="219"/>
      <c r="SGT79" s="219"/>
      <c r="SGU79" s="219"/>
      <c r="SGV79" s="219"/>
      <c r="SGW79" s="219"/>
      <c r="SGX79" s="219"/>
      <c r="SGY79" s="219"/>
      <c r="SGZ79" s="219"/>
      <c r="SHA79" s="219"/>
      <c r="SHB79" s="219"/>
      <c r="SHC79" s="219"/>
      <c r="SHD79" s="219"/>
      <c r="SHE79" s="219"/>
      <c r="SHF79" s="219"/>
      <c r="SHG79" s="219"/>
      <c r="SHH79" s="219"/>
      <c r="SHI79" s="219"/>
      <c r="SHJ79" s="219"/>
      <c r="SHK79" s="219"/>
      <c r="SHL79" s="219"/>
      <c r="SHM79" s="219"/>
      <c r="SHN79" s="219"/>
      <c r="SHO79" s="219"/>
      <c r="SHP79" s="219"/>
      <c r="SHQ79" s="219"/>
      <c r="SHR79" s="219"/>
      <c r="SHS79" s="219"/>
      <c r="SHT79" s="219"/>
      <c r="SHU79" s="219"/>
      <c r="SHV79" s="219"/>
      <c r="SHW79" s="219"/>
      <c r="SHX79" s="219"/>
      <c r="SHY79" s="219"/>
      <c r="SHZ79" s="219"/>
      <c r="SIA79" s="219"/>
      <c r="SIB79" s="219"/>
      <c r="SIC79" s="219"/>
      <c r="SID79" s="219"/>
      <c r="SIE79" s="219"/>
      <c r="SIF79" s="219"/>
      <c r="SIG79" s="219"/>
      <c r="SIH79" s="219"/>
      <c r="SII79" s="219"/>
      <c r="SIJ79" s="219"/>
      <c r="SIK79" s="219"/>
      <c r="SIL79" s="219"/>
      <c r="SIM79" s="219"/>
      <c r="SIN79" s="219"/>
      <c r="SIO79" s="219"/>
      <c r="SIP79" s="219"/>
      <c r="SIQ79" s="219"/>
      <c r="SIR79" s="219"/>
      <c r="SIS79" s="219"/>
      <c r="SIT79" s="219"/>
      <c r="SIU79" s="219"/>
      <c r="SIV79" s="219"/>
      <c r="SIW79" s="219"/>
      <c r="SIX79" s="219"/>
      <c r="SIY79" s="219"/>
      <c r="SIZ79" s="219"/>
      <c r="SJA79" s="219"/>
      <c r="SJB79" s="219"/>
      <c r="SJC79" s="219"/>
      <c r="SJD79" s="219"/>
      <c r="SJE79" s="219"/>
      <c r="SJF79" s="219"/>
      <c r="SJG79" s="219"/>
      <c r="SJH79" s="219"/>
      <c r="SJI79" s="219"/>
      <c r="SJJ79" s="219"/>
      <c r="SJK79" s="219"/>
      <c r="SJL79" s="219"/>
      <c r="SJM79" s="219"/>
      <c r="SJN79" s="219"/>
      <c r="SJO79" s="219"/>
      <c r="SJP79" s="219"/>
      <c r="SJQ79" s="219"/>
      <c r="SJR79" s="219"/>
      <c r="SJS79" s="219"/>
      <c r="SJT79" s="219"/>
      <c r="SJU79" s="219"/>
      <c r="SJV79" s="219"/>
      <c r="SJW79" s="219"/>
      <c r="SJX79" s="219"/>
      <c r="SJY79" s="219"/>
      <c r="SJZ79" s="219"/>
      <c r="SKA79" s="219"/>
      <c r="SKB79" s="219"/>
      <c r="SKC79" s="219"/>
      <c r="SKD79" s="219"/>
      <c r="SKE79" s="219"/>
      <c r="SKF79" s="219"/>
      <c r="SKG79" s="219"/>
      <c r="SKH79" s="219"/>
      <c r="SKI79" s="219"/>
      <c r="SKJ79" s="219"/>
      <c r="SKK79" s="219"/>
      <c r="SKL79" s="219"/>
      <c r="SKM79" s="219"/>
      <c r="SKN79" s="219"/>
      <c r="SKO79" s="219"/>
      <c r="SKP79" s="219"/>
      <c r="SKQ79" s="219"/>
      <c r="SKR79" s="219"/>
      <c r="SKS79" s="219"/>
      <c r="SKT79" s="219"/>
      <c r="SKU79" s="219"/>
      <c r="SKV79" s="219"/>
      <c r="SKW79" s="219"/>
      <c r="SKX79" s="219"/>
      <c r="SKY79" s="219"/>
      <c r="SKZ79" s="219"/>
      <c r="SLA79" s="219"/>
      <c r="SLB79" s="219"/>
      <c r="SLC79" s="219"/>
      <c r="SLD79" s="219"/>
      <c r="SLE79" s="219"/>
      <c r="SLF79" s="219"/>
      <c r="SLG79" s="219"/>
      <c r="SLH79" s="219"/>
      <c r="SLI79" s="219"/>
      <c r="SLJ79" s="219"/>
      <c r="SLK79" s="219"/>
      <c r="SLL79" s="219"/>
      <c r="SLM79" s="219"/>
      <c r="SLN79" s="219"/>
      <c r="SLO79" s="219"/>
      <c r="SLP79" s="219"/>
      <c r="SLQ79" s="219"/>
      <c r="SLR79" s="219"/>
      <c r="SLS79" s="219"/>
      <c r="SLT79" s="219"/>
      <c r="SLU79" s="219"/>
      <c r="SLV79" s="219"/>
      <c r="SLW79" s="219"/>
      <c r="SLX79" s="219"/>
      <c r="SLY79" s="219"/>
      <c r="SLZ79" s="219"/>
      <c r="SMA79" s="219"/>
      <c r="SMB79" s="219"/>
      <c r="SMC79" s="219"/>
      <c r="SMD79" s="219"/>
      <c r="SME79" s="219"/>
      <c r="SMF79" s="219"/>
      <c r="SMG79" s="219"/>
      <c r="SMH79" s="219"/>
      <c r="SMI79" s="219"/>
      <c r="SMJ79" s="219"/>
      <c r="SMK79" s="219"/>
      <c r="SML79" s="219"/>
      <c r="SMM79" s="219"/>
      <c r="SMN79" s="219"/>
      <c r="SMO79" s="219"/>
      <c r="SMP79" s="219"/>
      <c r="SMQ79" s="219"/>
      <c r="SMR79" s="219"/>
      <c r="SMS79" s="219"/>
      <c r="SMT79" s="219"/>
      <c r="SMU79" s="219"/>
      <c r="SMV79" s="219"/>
      <c r="SMW79" s="219"/>
      <c r="SMX79" s="219"/>
      <c r="SMY79" s="219"/>
      <c r="SMZ79" s="219"/>
      <c r="SNA79" s="219"/>
      <c r="SNB79" s="219"/>
      <c r="SNC79" s="219"/>
      <c r="SND79" s="219"/>
      <c r="SNE79" s="219"/>
      <c r="SNF79" s="219"/>
      <c r="SNG79" s="219"/>
      <c r="SNH79" s="219"/>
      <c r="SNI79" s="219"/>
      <c r="SNJ79" s="219"/>
      <c r="SNK79" s="219"/>
      <c r="SNL79" s="219"/>
      <c r="SNM79" s="219"/>
      <c r="SNN79" s="219"/>
      <c r="SNO79" s="219"/>
      <c r="SNP79" s="219"/>
      <c r="SNQ79" s="219"/>
      <c r="SNR79" s="219"/>
      <c r="SNS79" s="219"/>
      <c r="SNT79" s="219"/>
      <c r="SNU79" s="219"/>
      <c r="SNV79" s="219"/>
      <c r="SNW79" s="219"/>
      <c r="SNX79" s="219"/>
      <c r="SNY79" s="219"/>
      <c r="SNZ79" s="219"/>
      <c r="SOA79" s="219"/>
      <c r="SOB79" s="219"/>
      <c r="SOC79" s="219"/>
      <c r="SOD79" s="219"/>
      <c r="SOE79" s="219"/>
      <c r="SOF79" s="219"/>
      <c r="SOG79" s="219"/>
      <c r="SOH79" s="219"/>
      <c r="SOI79" s="219"/>
      <c r="SOJ79" s="219"/>
      <c r="SOK79" s="219"/>
      <c r="SOL79" s="219"/>
      <c r="SOM79" s="219"/>
      <c r="SON79" s="219"/>
      <c r="SOO79" s="219"/>
      <c r="SOP79" s="219"/>
      <c r="SOQ79" s="219"/>
      <c r="SOR79" s="219"/>
      <c r="SOS79" s="219"/>
      <c r="SOT79" s="219"/>
      <c r="SOU79" s="219"/>
      <c r="SOV79" s="219"/>
      <c r="SOW79" s="219"/>
      <c r="SOX79" s="219"/>
      <c r="SOY79" s="219"/>
      <c r="SOZ79" s="219"/>
      <c r="SPA79" s="219"/>
      <c r="SPB79" s="219"/>
      <c r="SPC79" s="219"/>
      <c r="SPD79" s="219"/>
      <c r="SPE79" s="219"/>
      <c r="SPF79" s="219"/>
      <c r="SPG79" s="219"/>
      <c r="SPH79" s="219"/>
      <c r="SPI79" s="219"/>
      <c r="SPJ79" s="219"/>
      <c r="SPK79" s="219"/>
      <c r="SPL79" s="219"/>
      <c r="SPM79" s="219"/>
      <c r="SPN79" s="219"/>
      <c r="SPO79" s="219"/>
      <c r="SPP79" s="219"/>
      <c r="SPQ79" s="219"/>
      <c r="SPR79" s="219"/>
      <c r="SPS79" s="219"/>
      <c r="SPT79" s="219"/>
      <c r="SPU79" s="219"/>
      <c r="SPV79" s="219"/>
      <c r="SPW79" s="219"/>
      <c r="SPX79" s="219"/>
      <c r="SPY79" s="219"/>
      <c r="SPZ79" s="219"/>
      <c r="SQA79" s="219"/>
      <c r="SQB79" s="219"/>
      <c r="SQC79" s="219"/>
      <c r="SQD79" s="219"/>
      <c r="SQE79" s="219"/>
      <c r="SQF79" s="219"/>
      <c r="SQG79" s="219"/>
      <c r="SQH79" s="219"/>
      <c r="SQI79" s="219"/>
      <c r="SQJ79" s="219"/>
      <c r="SQK79" s="219"/>
      <c r="SQL79" s="219"/>
      <c r="SQM79" s="219"/>
      <c r="SQN79" s="219"/>
      <c r="SQO79" s="219"/>
      <c r="SQP79" s="219"/>
      <c r="SQQ79" s="219"/>
      <c r="SQR79" s="219"/>
      <c r="SQS79" s="219"/>
      <c r="SQT79" s="219"/>
      <c r="SQU79" s="219"/>
      <c r="SQV79" s="219"/>
      <c r="SQW79" s="219"/>
      <c r="SQX79" s="219"/>
      <c r="SQY79" s="219"/>
      <c r="SQZ79" s="219"/>
      <c r="SRA79" s="219"/>
      <c r="SRB79" s="219"/>
      <c r="SRC79" s="219"/>
      <c r="SRD79" s="219"/>
      <c r="SRE79" s="219"/>
      <c r="SRF79" s="219"/>
      <c r="SRG79" s="219"/>
      <c r="SRH79" s="219"/>
      <c r="SRI79" s="219"/>
      <c r="SRJ79" s="219"/>
      <c r="SRK79" s="219"/>
      <c r="SRL79" s="219"/>
      <c r="SRM79" s="219"/>
      <c r="SRN79" s="219"/>
      <c r="SRO79" s="219"/>
      <c r="SRP79" s="219"/>
      <c r="SRQ79" s="219"/>
      <c r="SRR79" s="219"/>
      <c r="SRS79" s="219"/>
      <c r="SRT79" s="219"/>
      <c r="SRU79" s="219"/>
      <c r="SRV79" s="219"/>
      <c r="SRW79" s="219"/>
      <c r="SRX79" s="219"/>
      <c r="SRY79" s="219"/>
      <c r="SRZ79" s="219"/>
      <c r="SSA79" s="219"/>
      <c r="SSB79" s="219"/>
      <c r="SSC79" s="219"/>
      <c r="SSD79" s="219"/>
      <c r="SSE79" s="219"/>
      <c r="SSF79" s="219"/>
      <c r="SSG79" s="219"/>
      <c r="SSH79" s="219"/>
      <c r="SSI79" s="219"/>
      <c r="SSJ79" s="219"/>
      <c r="SSK79" s="219"/>
      <c r="SSL79" s="219"/>
      <c r="SSM79" s="219"/>
      <c r="SSN79" s="219"/>
      <c r="SSO79" s="219"/>
      <c r="SSP79" s="219"/>
      <c r="SSQ79" s="219"/>
      <c r="SSR79" s="219"/>
      <c r="SSS79" s="219"/>
      <c r="SST79" s="219"/>
      <c r="SSU79" s="219"/>
      <c r="SSV79" s="219"/>
      <c r="SSW79" s="219"/>
      <c r="SSX79" s="219"/>
      <c r="SSY79" s="219"/>
      <c r="SSZ79" s="219"/>
      <c r="STA79" s="219"/>
      <c r="STB79" s="219"/>
      <c r="STC79" s="219"/>
      <c r="STD79" s="219"/>
      <c r="STE79" s="219"/>
      <c r="STF79" s="219"/>
      <c r="STG79" s="219"/>
      <c r="STH79" s="219"/>
      <c r="STI79" s="219"/>
      <c r="STJ79" s="219"/>
      <c r="STK79" s="219"/>
      <c r="STL79" s="219"/>
      <c r="STM79" s="219"/>
      <c r="STN79" s="219"/>
      <c r="STO79" s="219"/>
      <c r="STP79" s="219"/>
      <c r="STQ79" s="219"/>
      <c r="STR79" s="219"/>
      <c r="STS79" s="219"/>
      <c r="STT79" s="219"/>
      <c r="STU79" s="219"/>
      <c r="STV79" s="219"/>
      <c r="STW79" s="219"/>
      <c r="STX79" s="219"/>
      <c r="STY79" s="219"/>
      <c r="STZ79" s="219"/>
      <c r="SUA79" s="219"/>
      <c r="SUB79" s="219"/>
      <c r="SUC79" s="219"/>
      <c r="SUD79" s="219"/>
      <c r="SUE79" s="219"/>
      <c r="SUF79" s="219"/>
      <c r="SUG79" s="219"/>
      <c r="SUH79" s="219"/>
      <c r="SUI79" s="219"/>
      <c r="SUJ79" s="219"/>
      <c r="SUK79" s="219"/>
      <c r="SUL79" s="219"/>
      <c r="SUM79" s="219"/>
      <c r="SUN79" s="219"/>
      <c r="SUO79" s="219"/>
      <c r="SUP79" s="219"/>
      <c r="SUQ79" s="219"/>
      <c r="SUR79" s="219"/>
      <c r="SUS79" s="219"/>
      <c r="SUT79" s="219"/>
      <c r="SUU79" s="219"/>
      <c r="SUV79" s="219"/>
      <c r="SUW79" s="219"/>
      <c r="SUX79" s="219"/>
      <c r="SUY79" s="219"/>
      <c r="SUZ79" s="219"/>
      <c r="SVA79" s="219"/>
      <c r="SVB79" s="219"/>
      <c r="SVC79" s="219"/>
      <c r="SVD79" s="219"/>
      <c r="SVE79" s="219"/>
      <c r="SVF79" s="219"/>
      <c r="SVG79" s="219"/>
      <c r="SVH79" s="219"/>
      <c r="SVI79" s="219"/>
      <c r="SVJ79" s="219"/>
      <c r="SVK79" s="219"/>
      <c r="SVL79" s="219"/>
      <c r="SVM79" s="219"/>
      <c r="SVN79" s="219"/>
      <c r="SVO79" s="219"/>
      <c r="SVP79" s="219"/>
      <c r="SVQ79" s="219"/>
      <c r="SVR79" s="219"/>
      <c r="SVS79" s="219"/>
      <c r="SVT79" s="219"/>
      <c r="SVU79" s="219"/>
      <c r="SVV79" s="219"/>
      <c r="SVW79" s="219"/>
      <c r="SVX79" s="219"/>
      <c r="SVY79" s="219"/>
      <c r="SVZ79" s="219"/>
      <c r="SWA79" s="219"/>
      <c r="SWB79" s="219"/>
      <c r="SWC79" s="219"/>
      <c r="SWD79" s="219"/>
      <c r="SWE79" s="219"/>
      <c r="SWF79" s="219"/>
      <c r="SWG79" s="219"/>
      <c r="SWH79" s="219"/>
      <c r="SWI79" s="219"/>
      <c r="SWJ79" s="219"/>
      <c r="SWK79" s="219"/>
      <c r="SWL79" s="219"/>
      <c r="SWM79" s="219"/>
      <c r="SWN79" s="219"/>
      <c r="SWO79" s="219"/>
      <c r="SWP79" s="219"/>
      <c r="SWQ79" s="219"/>
      <c r="SWR79" s="219"/>
      <c r="SWS79" s="219"/>
      <c r="SWT79" s="219"/>
      <c r="SWU79" s="219"/>
      <c r="SWV79" s="219"/>
      <c r="SWW79" s="219"/>
      <c r="SWX79" s="219"/>
      <c r="SWY79" s="219"/>
      <c r="SWZ79" s="219"/>
      <c r="SXA79" s="219"/>
      <c r="SXB79" s="219"/>
      <c r="SXC79" s="219"/>
      <c r="SXD79" s="219"/>
      <c r="SXE79" s="219"/>
      <c r="SXF79" s="219"/>
      <c r="SXG79" s="219"/>
      <c r="SXH79" s="219"/>
      <c r="SXI79" s="219"/>
      <c r="SXJ79" s="219"/>
      <c r="SXK79" s="219"/>
      <c r="SXL79" s="219"/>
      <c r="SXM79" s="219"/>
      <c r="SXN79" s="219"/>
      <c r="SXO79" s="219"/>
      <c r="SXP79" s="219"/>
      <c r="SXQ79" s="219"/>
      <c r="SXR79" s="219"/>
      <c r="SXS79" s="219"/>
      <c r="SXT79" s="219"/>
      <c r="SXU79" s="219"/>
      <c r="SXV79" s="219"/>
      <c r="SXW79" s="219"/>
      <c r="SXX79" s="219"/>
      <c r="SXY79" s="219"/>
      <c r="SXZ79" s="219"/>
      <c r="SYA79" s="219"/>
      <c r="SYB79" s="219"/>
      <c r="SYC79" s="219"/>
      <c r="SYD79" s="219"/>
      <c r="SYE79" s="219"/>
      <c r="SYF79" s="219"/>
      <c r="SYG79" s="219"/>
      <c r="SYH79" s="219"/>
      <c r="SYI79" s="219"/>
      <c r="SYJ79" s="219"/>
      <c r="SYK79" s="219"/>
      <c r="SYL79" s="219"/>
      <c r="SYM79" s="219"/>
      <c r="SYN79" s="219"/>
      <c r="SYO79" s="219"/>
      <c r="SYP79" s="219"/>
      <c r="SYQ79" s="219"/>
      <c r="SYR79" s="219"/>
      <c r="SYS79" s="219"/>
      <c r="SYT79" s="219"/>
      <c r="SYU79" s="219"/>
      <c r="SYV79" s="219"/>
      <c r="SYW79" s="219"/>
      <c r="SYX79" s="219"/>
      <c r="SYY79" s="219"/>
      <c r="SYZ79" s="219"/>
      <c r="SZA79" s="219"/>
      <c r="SZB79" s="219"/>
      <c r="SZC79" s="219"/>
      <c r="SZD79" s="219"/>
      <c r="SZE79" s="219"/>
      <c r="SZF79" s="219"/>
      <c r="SZG79" s="219"/>
      <c r="SZH79" s="219"/>
      <c r="SZI79" s="219"/>
      <c r="SZJ79" s="219"/>
      <c r="SZK79" s="219"/>
      <c r="SZL79" s="219"/>
      <c r="SZM79" s="219"/>
      <c r="SZN79" s="219"/>
      <c r="SZO79" s="219"/>
      <c r="SZP79" s="219"/>
      <c r="SZQ79" s="219"/>
      <c r="SZR79" s="219"/>
      <c r="SZS79" s="219"/>
      <c r="SZT79" s="219"/>
      <c r="SZU79" s="219"/>
      <c r="SZV79" s="219"/>
      <c r="SZW79" s="219"/>
      <c r="SZX79" s="219"/>
      <c r="SZY79" s="219"/>
      <c r="SZZ79" s="219"/>
      <c r="TAA79" s="219"/>
      <c r="TAB79" s="219"/>
      <c r="TAC79" s="219"/>
      <c r="TAD79" s="219"/>
      <c r="TAE79" s="219"/>
      <c r="TAF79" s="219"/>
      <c r="TAG79" s="219"/>
      <c r="TAH79" s="219"/>
      <c r="TAI79" s="219"/>
      <c r="TAJ79" s="219"/>
      <c r="TAK79" s="219"/>
      <c r="TAL79" s="219"/>
      <c r="TAM79" s="219"/>
      <c r="TAN79" s="219"/>
      <c r="TAO79" s="219"/>
      <c r="TAP79" s="219"/>
      <c r="TAQ79" s="219"/>
      <c r="TAR79" s="219"/>
      <c r="TAS79" s="219"/>
      <c r="TAT79" s="219"/>
      <c r="TAU79" s="219"/>
      <c r="TAV79" s="219"/>
      <c r="TAW79" s="219"/>
      <c r="TAX79" s="219"/>
      <c r="TAY79" s="219"/>
      <c r="TAZ79" s="219"/>
      <c r="TBA79" s="219"/>
      <c r="TBB79" s="219"/>
      <c r="TBC79" s="219"/>
      <c r="TBD79" s="219"/>
      <c r="TBE79" s="219"/>
      <c r="TBF79" s="219"/>
      <c r="TBG79" s="219"/>
      <c r="TBH79" s="219"/>
      <c r="TBI79" s="219"/>
      <c r="TBJ79" s="219"/>
      <c r="TBK79" s="219"/>
      <c r="TBL79" s="219"/>
      <c r="TBM79" s="219"/>
      <c r="TBN79" s="219"/>
      <c r="TBO79" s="219"/>
      <c r="TBP79" s="219"/>
      <c r="TBQ79" s="219"/>
      <c r="TBR79" s="219"/>
      <c r="TBS79" s="219"/>
      <c r="TBT79" s="219"/>
      <c r="TBU79" s="219"/>
      <c r="TBV79" s="219"/>
      <c r="TBW79" s="219"/>
      <c r="TBX79" s="219"/>
      <c r="TBY79" s="219"/>
      <c r="TBZ79" s="219"/>
      <c r="TCA79" s="219"/>
      <c r="TCB79" s="219"/>
      <c r="TCC79" s="219"/>
      <c r="TCD79" s="219"/>
      <c r="TCE79" s="219"/>
      <c r="TCF79" s="219"/>
      <c r="TCG79" s="219"/>
      <c r="TCH79" s="219"/>
      <c r="TCI79" s="219"/>
      <c r="TCJ79" s="219"/>
      <c r="TCK79" s="219"/>
      <c r="TCL79" s="219"/>
      <c r="TCM79" s="219"/>
      <c r="TCN79" s="219"/>
      <c r="TCO79" s="219"/>
      <c r="TCP79" s="219"/>
      <c r="TCQ79" s="219"/>
      <c r="TCR79" s="219"/>
      <c r="TCS79" s="219"/>
      <c r="TCT79" s="219"/>
      <c r="TCU79" s="219"/>
      <c r="TCV79" s="219"/>
      <c r="TCW79" s="219"/>
      <c r="TCX79" s="219"/>
      <c r="TCY79" s="219"/>
      <c r="TCZ79" s="219"/>
      <c r="TDA79" s="219"/>
      <c r="TDB79" s="219"/>
      <c r="TDC79" s="219"/>
      <c r="TDD79" s="219"/>
      <c r="TDE79" s="219"/>
      <c r="TDF79" s="219"/>
      <c r="TDG79" s="219"/>
      <c r="TDH79" s="219"/>
      <c r="TDI79" s="219"/>
      <c r="TDJ79" s="219"/>
      <c r="TDK79" s="219"/>
      <c r="TDL79" s="219"/>
      <c r="TDM79" s="219"/>
      <c r="TDN79" s="219"/>
      <c r="TDO79" s="219"/>
      <c r="TDP79" s="219"/>
      <c r="TDQ79" s="219"/>
      <c r="TDR79" s="219"/>
      <c r="TDS79" s="219"/>
      <c r="TDT79" s="219"/>
      <c r="TDU79" s="219"/>
      <c r="TDV79" s="219"/>
      <c r="TDW79" s="219"/>
      <c r="TDX79" s="219"/>
      <c r="TDY79" s="219"/>
      <c r="TDZ79" s="219"/>
      <c r="TEA79" s="219"/>
      <c r="TEB79" s="219"/>
      <c r="TEC79" s="219"/>
      <c r="TED79" s="219"/>
      <c r="TEE79" s="219"/>
      <c r="TEF79" s="219"/>
      <c r="TEG79" s="219"/>
      <c r="TEH79" s="219"/>
      <c r="TEI79" s="219"/>
      <c r="TEJ79" s="219"/>
      <c r="TEK79" s="219"/>
      <c r="TEL79" s="219"/>
      <c r="TEM79" s="219"/>
      <c r="TEN79" s="219"/>
      <c r="TEO79" s="219"/>
      <c r="TEP79" s="219"/>
      <c r="TEQ79" s="219"/>
      <c r="TER79" s="219"/>
      <c r="TES79" s="219"/>
      <c r="TET79" s="219"/>
      <c r="TEU79" s="219"/>
      <c r="TEV79" s="219"/>
      <c r="TEW79" s="219"/>
      <c r="TEX79" s="219"/>
      <c r="TEY79" s="219"/>
      <c r="TEZ79" s="219"/>
      <c r="TFA79" s="219"/>
      <c r="TFB79" s="219"/>
      <c r="TFC79" s="219"/>
      <c r="TFD79" s="219"/>
      <c r="TFE79" s="219"/>
      <c r="TFF79" s="219"/>
      <c r="TFG79" s="219"/>
      <c r="TFH79" s="219"/>
      <c r="TFI79" s="219"/>
      <c r="TFJ79" s="219"/>
      <c r="TFK79" s="219"/>
      <c r="TFL79" s="219"/>
      <c r="TFM79" s="219"/>
      <c r="TFN79" s="219"/>
      <c r="TFO79" s="219"/>
      <c r="TFP79" s="219"/>
      <c r="TFQ79" s="219"/>
      <c r="TFR79" s="219"/>
      <c r="TFS79" s="219"/>
      <c r="TFT79" s="219"/>
      <c r="TFU79" s="219"/>
      <c r="TFV79" s="219"/>
      <c r="TFW79" s="219"/>
      <c r="TFX79" s="219"/>
      <c r="TFY79" s="219"/>
      <c r="TFZ79" s="219"/>
      <c r="TGA79" s="219"/>
      <c r="TGB79" s="219"/>
      <c r="TGC79" s="219"/>
      <c r="TGD79" s="219"/>
      <c r="TGE79" s="219"/>
      <c r="TGF79" s="219"/>
      <c r="TGG79" s="219"/>
      <c r="TGH79" s="219"/>
      <c r="TGI79" s="219"/>
      <c r="TGJ79" s="219"/>
      <c r="TGK79" s="219"/>
      <c r="TGL79" s="219"/>
      <c r="TGM79" s="219"/>
      <c r="TGN79" s="219"/>
      <c r="TGO79" s="219"/>
      <c r="TGP79" s="219"/>
      <c r="TGQ79" s="219"/>
      <c r="TGR79" s="219"/>
      <c r="TGS79" s="219"/>
      <c r="TGT79" s="219"/>
      <c r="TGU79" s="219"/>
      <c r="TGV79" s="219"/>
      <c r="TGW79" s="219"/>
      <c r="TGX79" s="219"/>
      <c r="TGY79" s="219"/>
      <c r="TGZ79" s="219"/>
      <c r="THA79" s="219"/>
      <c r="THB79" s="219"/>
      <c r="THC79" s="219"/>
      <c r="THD79" s="219"/>
      <c r="THE79" s="219"/>
      <c r="THF79" s="219"/>
      <c r="THG79" s="219"/>
      <c r="THH79" s="219"/>
      <c r="THI79" s="219"/>
      <c r="THJ79" s="219"/>
      <c r="THK79" s="219"/>
      <c r="THL79" s="219"/>
      <c r="THM79" s="219"/>
      <c r="THN79" s="219"/>
      <c r="THO79" s="219"/>
      <c r="THP79" s="219"/>
      <c r="THQ79" s="219"/>
      <c r="THR79" s="219"/>
      <c r="THS79" s="219"/>
      <c r="THT79" s="219"/>
      <c r="THU79" s="219"/>
      <c r="THV79" s="219"/>
      <c r="THW79" s="219"/>
      <c r="THX79" s="219"/>
      <c r="THY79" s="219"/>
      <c r="THZ79" s="219"/>
      <c r="TIA79" s="219"/>
      <c r="TIB79" s="219"/>
      <c r="TIC79" s="219"/>
      <c r="TID79" s="219"/>
      <c r="TIE79" s="219"/>
      <c r="TIF79" s="219"/>
      <c r="TIG79" s="219"/>
      <c r="TIH79" s="219"/>
      <c r="TII79" s="219"/>
      <c r="TIJ79" s="219"/>
      <c r="TIK79" s="219"/>
      <c r="TIL79" s="219"/>
      <c r="TIM79" s="219"/>
      <c r="TIN79" s="219"/>
      <c r="TIO79" s="219"/>
      <c r="TIP79" s="219"/>
      <c r="TIQ79" s="219"/>
      <c r="TIR79" s="219"/>
      <c r="TIS79" s="219"/>
      <c r="TIT79" s="219"/>
      <c r="TIU79" s="219"/>
      <c r="TIV79" s="219"/>
      <c r="TIW79" s="219"/>
      <c r="TIX79" s="219"/>
      <c r="TIY79" s="219"/>
      <c r="TIZ79" s="219"/>
      <c r="TJA79" s="219"/>
      <c r="TJB79" s="219"/>
      <c r="TJC79" s="219"/>
      <c r="TJD79" s="219"/>
      <c r="TJE79" s="219"/>
      <c r="TJF79" s="219"/>
      <c r="TJG79" s="219"/>
      <c r="TJH79" s="219"/>
      <c r="TJI79" s="219"/>
      <c r="TJJ79" s="219"/>
      <c r="TJK79" s="219"/>
      <c r="TJL79" s="219"/>
      <c r="TJM79" s="219"/>
      <c r="TJN79" s="219"/>
      <c r="TJO79" s="219"/>
      <c r="TJP79" s="219"/>
      <c r="TJQ79" s="219"/>
      <c r="TJR79" s="219"/>
      <c r="TJS79" s="219"/>
      <c r="TJT79" s="219"/>
      <c r="TJU79" s="219"/>
      <c r="TJV79" s="219"/>
      <c r="TJW79" s="219"/>
      <c r="TJX79" s="219"/>
      <c r="TJY79" s="219"/>
      <c r="TJZ79" s="219"/>
      <c r="TKA79" s="219"/>
      <c r="TKB79" s="219"/>
      <c r="TKC79" s="219"/>
      <c r="TKD79" s="219"/>
      <c r="TKE79" s="219"/>
      <c r="TKF79" s="219"/>
      <c r="TKG79" s="219"/>
      <c r="TKH79" s="219"/>
      <c r="TKI79" s="219"/>
      <c r="TKJ79" s="219"/>
      <c r="TKK79" s="219"/>
      <c r="TKL79" s="219"/>
      <c r="TKM79" s="219"/>
      <c r="TKN79" s="219"/>
      <c r="TKO79" s="219"/>
      <c r="TKP79" s="219"/>
      <c r="TKQ79" s="219"/>
      <c r="TKR79" s="219"/>
      <c r="TKS79" s="219"/>
      <c r="TKT79" s="219"/>
      <c r="TKU79" s="219"/>
      <c r="TKV79" s="219"/>
      <c r="TKW79" s="219"/>
      <c r="TKX79" s="219"/>
      <c r="TKY79" s="219"/>
      <c r="TKZ79" s="219"/>
      <c r="TLA79" s="219"/>
      <c r="TLB79" s="219"/>
      <c r="TLC79" s="219"/>
      <c r="TLD79" s="219"/>
      <c r="TLE79" s="219"/>
      <c r="TLF79" s="219"/>
      <c r="TLG79" s="219"/>
      <c r="TLH79" s="219"/>
      <c r="TLI79" s="219"/>
      <c r="TLJ79" s="219"/>
      <c r="TLK79" s="219"/>
      <c r="TLL79" s="219"/>
      <c r="TLM79" s="219"/>
      <c r="TLN79" s="219"/>
      <c r="TLO79" s="219"/>
      <c r="TLP79" s="219"/>
      <c r="TLQ79" s="219"/>
      <c r="TLR79" s="219"/>
      <c r="TLS79" s="219"/>
      <c r="TLT79" s="219"/>
      <c r="TLU79" s="219"/>
      <c r="TLV79" s="219"/>
      <c r="TLW79" s="219"/>
      <c r="TLX79" s="219"/>
      <c r="TLY79" s="219"/>
      <c r="TLZ79" s="219"/>
      <c r="TMA79" s="219"/>
      <c r="TMB79" s="219"/>
      <c r="TMC79" s="219"/>
      <c r="TMD79" s="219"/>
      <c r="TME79" s="219"/>
      <c r="TMF79" s="219"/>
      <c r="TMG79" s="219"/>
      <c r="TMH79" s="219"/>
      <c r="TMI79" s="219"/>
      <c r="TMJ79" s="219"/>
      <c r="TMK79" s="219"/>
      <c r="TML79" s="219"/>
      <c r="TMM79" s="219"/>
      <c r="TMN79" s="219"/>
      <c r="TMO79" s="219"/>
      <c r="TMP79" s="219"/>
      <c r="TMQ79" s="219"/>
      <c r="TMR79" s="219"/>
      <c r="TMS79" s="219"/>
      <c r="TMT79" s="219"/>
      <c r="TMU79" s="219"/>
      <c r="TMV79" s="219"/>
      <c r="TMW79" s="219"/>
      <c r="TMX79" s="219"/>
      <c r="TMY79" s="219"/>
      <c r="TMZ79" s="219"/>
      <c r="TNA79" s="219"/>
      <c r="TNB79" s="219"/>
      <c r="TNC79" s="219"/>
      <c r="TND79" s="219"/>
      <c r="TNE79" s="219"/>
      <c r="TNF79" s="219"/>
      <c r="TNG79" s="219"/>
      <c r="TNH79" s="219"/>
      <c r="TNI79" s="219"/>
      <c r="TNJ79" s="219"/>
      <c r="TNK79" s="219"/>
      <c r="TNL79" s="219"/>
      <c r="TNM79" s="219"/>
      <c r="TNN79" s="219"/>
      <c r="TNO79" s="219"/>
      <c r="TNP79" s="219"/>
      <c r="TNQ79" s="219"/>
      <c r="TNR79" s="219"/>
      <c r="TNS79" s="219"/>
      <c r="TNT79" s="219"/>
      <c r="TNU79" s="219"/>
      <c r="TNV79" s="219"/>
      <c r="TNW79" s="219"/>
      <c r="TNX79" s="219"/>
      <c r="TNY79" s="219"/>
      <c r="TNZ79" s="219"/>
      <c r="TOA79" s="219"/>
      <c r="TOB79" s="219"/>
      <c r="TOC79" s="219"/>
      <c r="TOD79" s="219"/>
      <c r="TOE79" s="219"/>
      <c r="TOF79" s="219"/>
      <c r="TOG79" s="219"/>
      <c r="TOH79" s="219"/>
      <c r="TOI79" s="219"/>
      <c r="TOJ79" s="219"/>
      <c r="TOK79" s="219"/>
      <c r="TOL79" s="219"/>
      <c r="TOM79" s="219"/>
      <c r="TON79" s="219"/>
      <c r="TOO79" s="219"/>
      <c r="TOP79" s="219"/>
      <c r="TOQ79" s="219"/>
      <c r="TOR79" s="219"/>
      <c r="TOS79" s="219"/>
      <c r="TOT79" s="219"/>
      <c r="TOU79" s="219"/>
      <c r="TOV79" s="219"/>
      <c r="TOW79" s="219"/>
      <c r="TOX79" s="219"/>
      <c r="TOY79" s="219"/>
      <c r="TOZ79" s="219"/>
      <c r="TPA79" s="219"/>
      <c r="TPB79" s="219"/>
      <c r="TPC79" s="219"/>
      <c r="TPD79" s="219"/>
      <c r="TPE79" s="219"/>
      <c r="TPF79" s="219"/>
      <c r="TPG79" s="219"/>
      <c r="TPH79" s="219"/>
      <c r="TPI79" s="219"/>
      <c r="TPJ79" s="219"/>
      <c r="TPK79" s="219"/>
      <c r="TPL79" s="219"/>
      <c r="TPM79" s="219"/>
      <c r="TPN79" s="219"/>
      <c r="TPO79" s="219"/>
      <c r="TPP79" s="219"/>
      <c r="TPQ79" s="219"/>
      <c r="TPR79" s="219"/>
      <c r="TPS79" s="219"/>
      <c r="TPT79" s="219"/>
      <c r="TPU79" s="219"/>
      <c r="TPV79" s="219"/>
      <c r="TPW79" s="219"/>
      <c r="TPX79" s="219"/>
      <c r="TPY79" s="219"/>
      <c r="TPZ79" s="219"/>
      <c r="TQA79" s="219"/>
      <c r="TQB79" s="219"/>
      <c r="TQC79" s="219"/>
      <c r="TQD79" s="219"/>
      <c r="TQE79" s="219"/>
      <c r="TQF79" s="219"/>
      <c r="TQG79" s="219"/>
      <c r="TQH79" s="219"/>
      <c r="TQI79" s="219"/>
      <c r="TQJ79" s="219"/>
      <c r="TQK79" s="219"/>
      <c r="TQL79" s="219"/>
      <c r="TQM79" s="219"/>
      <c r="TQN79" s="219"/>
      <c r="TQO79" s="219"/>
      <c r="TQP79" s="219"/>
      <c r="TQQ79" s="219"/>
      <c r="TQR79" s="219"/>
      <c r="TQS79" s="219"/>
      <c r="TQT79" s="219"/>
      <c r="TQU79" s="219"/>
      <c r="TQV79" s="219"/>
      <c r="TQW79" s="219"/>
      <c r="TQX79" s="219"/>
      <c r="TQY79" s="219"/>
      <c r="TQZ79" s="219"/>
      <c r="TRA79" s="219"/>
      <c r="TRB79" s="219"/>
      <c r="TRC79" s="219"/>
      <c r="TRD79" s="219"/>
      <c r="TRE79" s="219"/>
      <c r="TRF79" s="219"/>
      <c r="TRG79" s="219"/>
      <c r="TRH79" s="219"/>
      <c r="TRI79" s="219"/>
      <c r="TRJ79" s="219"/>
      <c r="TRK79" s="219"/>
      <c r="TRL79" s="219"/>
      <c r="TRM79" s="219"/>
      <c r="TRN79" s="219"/>
      <c r="TRO79" s="219"/>
      <c r="TRP79" s="219"/>
      <c r="TRQ79" s="219"/>
      <c r="TRR79" s="219"/>
      <c r="TRS79" s="219"/>
      <c r="TRT79" s="219"/>
      <c r="TRU79" s="219"/>
      <c r="TRV79" s="219"/>
      <c r="TRW79" s="219"/>
      <c r="TRX79" s="219"/>
      <c r="TRY79" s="219"/>
      <c r="TRZ79" s="219"/>
      <c r="TSA79" s="219"/>
      <c r="TSB79" s="219"/>
      <c r="TSC79" s="219"/>
      <c r="TSD79" s="219"/>
      <c r="TSE79" s="219"/>
      <c r="TSF79" s="219"/>
      <c r="TSG79" s="219"/>
      <c r="TSH79" s="219"/>
      <c r="TSI79" s="219"/>
      <c r="TSJ79" s="219"/>
      <c r="TSK79" s="219"/>
      <c r="TSL79" s="219"/>
      <c r="TSM79" s="219"/>
      <c r="TSN79" s="219"/>
      <c r="TSO79" s="219"/>
      <c r="TSP79" s="219"/>
      <c r="TSQ79" s="219"/>
      <c r="TSR79" s="219"/>
      <c r="TSS79" s="219"/>
      <c r="TST79" s="219"/>
      <c r="TSU79" s="219"/>
      <c r="TSV79" s="219"/>
      <c r="TSW79" s="219"/>
      <c r="TSX79" s="219"/>
      <c r="TSY79" s="219"/>
      <c r="TSZ79" s="219"/>
      <c r="TTA79" s="219"/>
      <c r="TTB79" s="219"/>
      <c r="TTC79" s="219"/>
      <c r="TTD79" s="219"/>
      <c r="TTE79" s="219"/>
      <c r="TTF79" s="219"/>
      <c r="TTG79" s="219"/>
      <c r="TTH79" s="219"/>
      <c r="TTI79" s="219"/>
      <c r="TTJ79" s="219"/>
      <c r="TTK79" s="219"/>
      <c r="TTL79" s="219"/>
      <c r="TTM79" s="219"/>
      <c r="TTN79" s="219"/>
      <c r="TTO79" s="219"/>
      <c r="TTP79" s="219"/>
      <c r="TTQ79" s="219"/>
      <c r="TTR79" s="219"/>
      <c r="TTS79" s="219"/>
      <c r="TTT79" s="219"/>
      <c r="TTU79" s="219"/>
      <c r="TTV79" s="219"/>
      <c r="TTW79" s="219"/>
      <c r="TTX79" s="219"/>
      <c r="TTY79" s="219"/>
      <c r="TTZ79" s="219"/>
      <c r="TUA79" s="219"/>
      <c r="TUB79" s="219"/>
      <c r="TUC79" s="219"/>
      <c r="TUD79" s="219"/>
      <c r="TUE79" s="219"/>
      <c r="TUF79" s="219"/>
      <c r="TUG79" s="219"/>
      <c r="TUH79" s="219"/>
      <c r="TUI79" s="219"/>
      <c r="TUJ79" s="219"/>
      <c r="TUK79" s="219"/>
      <c r="TUL79" s="219"/>
      <c r="TUM79" s="219"/>
      <c r="TUN79" s="219"/>
      <c r="TUO79" s="219"/>
      <c r="TUP79" s="219"/>
      <c r="TUQ79" s="219"/>
      <c r="TUR79" s="219"/>
      <c r="TUS79" s="219"/>
      <c r="TUT79" s="219"/>
      <c r="TUU79" s="219"/>
      <c r="TUV79" s="219"/>
      <c r="TUW79" s="219"/>
      <c r="TUX79" s="219"/>
      <c r="TUY79" s="219"/>
      <c r="TUZ79" s="219"/>
      <c r="TVA79" s="219"/>
      <c r="TVB79" s="219"/>
      <c r="TVC79" s="219"/>
      <c r="TVD79" s="219"/>
      <c r="TVE79" s="219"/>
      <c r="TVF79" s="219"/>
      <c r="TVG79" s="219"/>
      <c r="TVH79" s="219"/>
      <c r="TVI79" s="219"/>
      <c r="TVJ79" s="219"/>
      <c r="TVK79" s="219"/>
      <c r="TVL79" s="219"/>
      <c r="TVM79" s="219"/>
      <c r="TVN79" s="219"/>
      <c r="TVO79" s="219"/>
      <c r="TVP79" s="219"/>
      <c r="TVQ79" s="219"/>
      <c r="TVR79" s="219"/>
      <c r="TVS79" s="219"/>
      <c r="TVT79" s="219"/>
      <c r="TVU79" s="219"/>
      <c r="TVV79" s="219"/>
      <c r="TVW79" s="219"/>
      <c r="TVX79" s="219"/>
      <c r="TVY79" s="219"/>
      <c r="TVZ79" s="219"/>
      <c r="TWA79" s="219"/>
      <c r="TWB79" s="219"/>
      <c r="TWC79" s="219"/>
      <c r="TWD79" s="219"/>
      <c r="TWE79" s="219"/>
      <c r="TWF79" s="219"/>
      <c r="TWG79" s="219"/>
      <c r="TWH79" s="219"/>
      <c r="TWI79" s="219"/>
      <c r="TWJ79" s="219"/>
      <c r="TWK79" s="219"/>
      <c r="TWL79" s="219"/>
      <c r="TWM79" s="219"/>
      <c r="TWN79" s="219"/>
      <c r="TWO79" s="219"/>
      <c r="TWP79" s="219"/>
      <c r="TWQ79" s="219"/>
      <c r="TWR79" s="219"/>
      <c r="TWS79" s="219"/>
      <c r="TWT79" s="219"/>
      <c r="TWU79" s="219"/>
      <c r="TWV79" s="219"/>
      <c r="TWW79" s="219"/>
      <c r="TWX79" s="219"/>
      <c r="TWY79" s="219"/>
      <c r="TWZ79" s="219"/>
      <c r="TXA79" s="219"/>
      <c r="TXB79" s="219"/>
      <c r="TXC79" s="219"/>
      <c r="TXD79" s="219"/>
      <c r="TXE79" s="219"/>
      <c r="TXF79" s="219"/>
      <c r="TXG79" s="219"/>
      <c r="TXH79" s="219"/>
      <c r="TXI79" s="219"/>
      <c r="TXJ79" s="219"/>
      <c r="TXK79" s="219"/>
      <c r="TXL79" s="219"/>
      <c r="TXM79" s="219"/>
      <c r="TXN79" s="219"/>
      <c r="TXO79" s="219"/>
      <c r="TXP79" s="219"/>
      <c r="TXQ79" s="219"/>
      <c r="TXR79" s="219"/>
      <c r="TXS79" s="219"/>
      <c r="TXT79" s="219"/>
      <c r="TXU79" s="219"/>
      <c r="TXV79" s="219"/>
      <c r="TXW79" s="219"/>
      <c r="TXX79" s="219"/>
      <c r="TXY79" s="219"/>
      <c r="TXZ79" s="219"/>
      <c r="TYA79" s="219"/>
      <c r="TYB79" s="219"/>
      <c r="TYC79" s="219"/>
      <c r="TYD79" s="219"/>
      <c r="TYE79" s="219"/>
      <c r="TYF79" s="219"/>
      <c r="TYG79" s="219"/>
      <c r="TYH79" s="219"/>
      <c r="TYI79" s="219"/>
      <c r="TYJ79" s="219"/>
      <c r="TYK79" s="219"/>
      <c r="TYL79" s="219"/>
      <c r="TYM79" s="219"/>
      <c r="TYN79" s="219"/>
      <c r="TYO79" s="219"/>
      <c r="TYP79" s="219"/>
      <c r="TYQ79" s="219"/>
      <c r="TYR79" s="219"/>
      <c r="TYS79" s="219"/>
      <c r="TYT79" s="219"/>
      <c r="TYU79" s="219"/>
      <c r="TYV79" s="219"/>
      <c r="TYW79" s="219"/>
      <c r="TYX79" s="219"/>
      <c r="TYY79" s="219"/>
      <c r="TYZ79" s="219"/>
      <c r="TZA79" s="219"/>
      <c r="TZB79" s="219"/>
      <c r="TZC79" s="219"/>
      <c r="TZD79" s="219"/>
      <c r="TZE79" s="219"/>
      <c r="TZF79" s="219"/>
      <c r="TZG79" s="219"/>
      <c r="TZH79" s="219"/>
      <c r="TZI79" s="219"/>
      <c r="TZJ79" s="219"/>
      <c r="TZK79" s="219"/>
      <c r="TZL79" s="219"/>
      <c r="TZM79" s="219"/>
      <c r="TZN79" s="219"/>
      <c r="TZO79" s="219"/>
      <c r="TZP79" s="219"/>
      <c r="TZQ79" s="219"/>
      <c r="TZR79" s="219"/>
      <c r="TZS79" s="219"/>
      <c r="TZT79" s="219"/>
      <c r="TZU79" s="219"/>
      <c r="TZV79" s="219"/>
      <c r="TZW79" s="219"/>
      <c r="TZX79" s="219"/>
      <c r="TZY79" s="219"/>
      <c r="TZZ79" s="219"/>
      <c r="UAA79" s="219"/>
      <c r="UAB79" s="219"/>
      <c r="UAC79" s="219"/>
      <c r="UAD79" s="219"/>
      <c r="UAE79" s="219"/>
      <c r="UAF79" s="219"/>
      <c r="UAG79" s="219"/>
      <c r="UAH79" s="219"/>
      <c r="UAI79" s="219"/>
      <c r="UAJ79" s="219"/>
      <c r="UAK79" s="219"/>
      <c r="UAL79" s="219"/>
      <c r="UAM79" s="219"/>
      <c r="UAN79" s="219"/>
      <c r="UAO79" s="219"/>
      <c r="UAP79" s="219"/>
      <c r="UAQ79" s="219"/>
      <c r="UAR79" s="219"/>
      <c r="UAS79" s="219"/>
      <c r="UAT79" s="219"/>
      <c r="UAU79" s="219"/>
      <c r="UAV79" s="219"/>
      <c r="UAW79" s="219"/>
      <c r="UAX79" s="219"/>
      <c r="UAY79" s="219"/>
      <c r="UAZ79" s="219"/>
      <c r="UBA79" s="219"/>
      <c r="UBB79" s="219"/>
      <c r="UBC79" s="219"/>
      <c r="UBD79" s="219"/>
      <c r="UBE79" s="219"/>
      <c r="UBF79" s="219"/>
      <c r="UBG79" s="219"/>
      <c r="UBH79" s="219"/>
      <c r="UBI79" s="219"/>
      <c r="UBJ79" s="219"/>
      <c r="UBK79" s="219"/>
      <c r="UBL79" s="219"/>
      <c r="UBM79" s="219"/>
      <c r="UBN79" s="219"/>
      <c r="UBO79" s="219"/>
      <c r="UBP79" s="219"/>
      <c r="UBQ79" s="219"/>
      <c r="UBR79" s="219"/>
      <c r="UBS79" s="219"/>
      <c r="UBT79" s="219"/>
      <c r="UBU79" s="219"/>
      <c r="UBV79" s="219"/>
      <c r="UBW79" s="219"/>
      <c r="UBX79" s="219"/>
      <c r="UBY79" s="219"/>
      <c r="UBZ79" s="219"/>
      <c r="UCA79" s="219"/>
      <c r="UCB79" s="219"/>
      <c r="UCC79" s="219"/>
      <c r="UCD79" s="219"/>
      <c r="UCE79" s="219"/>
      <c r="UCF79" s="219"/>
      <c r="UCG79" s="219"/>
      <c r="UCH79" s="219"/>
      <c r="UCI79" s="219"/>
      <c r="UCJ79" s="219"/>
      <c r="UCK79" s="219"/>
      <c r="UCL79" s="219"/>
      <c r="UCM79" s="219"/>
      <c r="UCN79" s="219"/>
      <c r="UCO79" s="219"/>
      <c r="UCP79" s="219"/>
      <c r="UCQ79" s="219"/>
      <c r="UCR79" s="219"/>
      <c r="UCS79" s="219"/>
      <c r="UCT79" s="219"/>
      <c r="UCU79" s="219"/>
      <c r="UCV79" s="219"/>
      <c r="UCW79" s="219"/>
      <c r="UCX79" s="219"/>
      <c r="UCY79" s="219"/>
      <c r="UCZ79" s="219"/>
      <c r="UDA79" s="219"/>
      <c r="UDB79" s="219"/>
      <c r="UDC79" s="219"/>
      <c r="UDD79" s="219"/>
      <c r="UDE79" s="219"/>
      <c r="UDF79" s="219"/>
      <c r="UDG79" s="219"/>
      <c r="UDH79" s="219"/>
      <c r="UDI79" s="219"/>
      <c r="UDJ79" s="219"/>
      <c r="UDK79" s="219"/>
      <c r="UDL79" s="219"/>
      <c r="UDM79" s="219"/>
      <c r="UDN79" s="219"/>
      <c r="UDO79" s="219"/>
      <c r="UDP79" s="219"/>
      <c r="UDQ79" s="219"/>
      <c r="UDR79" s="219"/>
      <c r="UDS79" s="219"/>
      <c r="UDT79" s="219"/>
      <c r="UDU79" s="219"/>
      <c r="UDV79" s="219"/>
      <c r="UDW79" s="219"/>
      <c r="UDX79" s="219"/>
      <c r="UDY79" s="219"/>
      <c r="UDZ79" s="219"/>
      <c r="UEA79" s="219"/>
      <c r="UEB79" s="219"/>
      <c r="UEC79" s="219"/>
      <c r="UED79" s="219"/>
      <c r="UEE79" s="219"/>
      <c r="UEF79" s="219"/>
      <c r="UEG79" s="219"/>
      <c r="UEH79" s="219"/>
      <c r="UEI79" s="219"/>
      <c r="UEJ79" s="219"/>
      <c r="UEK79" s="219"/>
      <c r="UEL79" s="219"/>
      <c r="UEM79" s="219"/>
      <c r="UEN79" s="219"/>
      <c r="UEO79" s="219"/>
      <c r="UEP79" s="219"/>
      <c r="UEQ79" s="219"/>
      <c r="UER79" s="219"/>
      <c r="UES79" s="219"/>
      <c r="UET79" s="219"/>
      <c r="UEU79" s="219"/>
      <c r="UEV79" s="219"/>
      <c r="UEW79" s="219"/>
      <c r="UEX79" s="219"/>
      <c r="UEY79" s="219"/>
      <c r="UEZ79" s="219"/>
      <c r="UFA79" s="219"/>
      <c r="UFB79" s="219"/>
      <c r="UFC79" s="219"/>
      <c r="UFD79" s="219"/>
      <c r="UFE79" s="219"/>
      <c r="UFF79" s="219"/>
      <c r="UFG79" s="219"/>
      <c r="UFH79" s="219"/>
      <c r="UFI79" s="219"/>
      <c r="UFJ79" s="219"/>
      <c r="UFK79" s="219"/>
      <c r="UFL79" s="219"/>
      <c r="UFM79" s="219"/>
      <c r="UFN79" s="219"/>
      <c r="UFO79" s="219"/>
      <c r="UFP79" s="219"/>
      <c r="UFQ79" s="219"/>
      <c r="UFR79" s="219"/>
      <c r="UFS79" s="219"/>
      <c r="UFT79" s="219"/>
      <c r="UFU79" s="219"/>
      <c r="UFV79" s="219"/>
      <c r="UFW79" s="219"/>
      <c r="UFX79" s="219"/>
      <c r="UFY79" s="219"/>
      <c r="UFZ79" s="219"/>
      <c r="UGA79" s="219"/>
      <c r="UGB79" s="219"/>
      <c r="UGC79" s="219"/>
      <c r="UGD79" s="219"/>
      <c r="UGE79" s="219"/>
      <c r="UGF79" s="219"/>
      <c r="UGG79" s="219"/>
      <c r="UGH79" s="219"/>
      <c r="UGI79" s="219"/>
      <c r="UGJ79" s="219"/>
      <c r="UGK79" s="219"/>
      <c r="UGL79" s="219"/>
      <c r="UGM79" s="219"/>
      <c r="UGN79" s="219"/>
      <c r="UGO79" s="219"/>
      <c r="UGP79" s="219"/>
      <c r="UGQ79" s="219"/>
      <c r="UGR79" s="219"/>
      <c r="UGS79" s="219"/>
      <c r="UGT79" s="219"/>
      <c r="UGU79" s="219"/>
      <c r="UGV79" s="219"/>
      <c r="UGW79" s="219"/>
      <c r="UGX79" s="219"/>
      <c r="UGY79" s="219"/>
      <c r="UGZ79" s="219"/>
      <c r="UHA79" s="219"/>
      <c r="UHB79" s="219"/>
      <c r="UHC79" s="219"/>
      <c r="UHD79" s="219"/>
      <c r="UHE79" s="219"/>
      <c r="UHF79" s="219"/>
      <c r="UHG79" s="219"/>
      <c r="UHH79" s="219"/>
      <c r="UHI79" s="219"/>
      <c r="UHJ79" s="219"/>
      <c r="UHK79" s="219"/>
      <c r="UHL79" s="219"/>
      <c r="UHM79" s="219"/>
      <c r="UHN79" s="219"/>
      <c r="UHO79" s="219"/>
      <c r="UHP79" s="219"/>
      <c r="UHQ79" s="219"/>
      <c r="UHR79" s="219"/>
      <c r="UHS79" s="219"/>
      <c r="UHT79" s="219"/>
      <c r="UHU79" s="219"/>
      <c r="UHV79" s="219"/>
      <c r="UHW79" s="219"/>
      <c r="UHX79" s="219"/>
      <c r="UHY79" s="219"/>
      <c r="UHZ79" s="219"/>
      <c r="UIA79" s="219"/>
      <c r="UIB79" s="219"/>
      <c r="UIC79" s="219"/>
      <c r="UID79" s="219"/>
      <c r="UIE79" s="219"/>
      <c r="UIF79" s="219"/>
      <c r="UIG79" s="219"/>
      <c r="UIH79" s="219"/>
      <c r="UII79" s="219"/>
      <c r="UIJ79" s="219"/>
      <c r="UIK79" s="219"/>
      <c r="UIL79" s="219"/>
      <c r="UIM79" s="219"/>
      <c r="UIN79" s="219"/>
      <c r="UIO79" s="219"/>
      <c r="UIP79" s="219"/>
      <c r="UIQ79" s="219"/>
      <c r="UIR79" s="219"/>
      <c r="UIS79" s="219"/>
      <c r="UIT79" s="219"/>
      <c r="UIU79" s="219"/>
      <c r="UIV79" s="219"/>
      <c r="UIW79" s="219"/>
      <c r="UIX79" s="219"/>
      <c r="UIY79" s="219"/>
      <c r="UIZ79" s="219"/>
      <c r="UJA79" s="219"/>
      <c r="UJB79" s="219"/>
      <c r="UJC79" s="219"/>
      <c r="UJD79" s="219"/>
      <c r="UJE79" s="219"/>
      <c r="UJF79" s="219"/>
      <c r="UJG79" s="219"/>
      <c r="UJH79" s="219"/>
      <c r="UJI79" s="219"/>
      <c r="UJJ79" s="219"/>
      <c r="UJK79" s="219"/>
      <c r="UJL79" s="219"/>
      <c r="UJM79" s="219"/>
      <c r="UJN79" s="219"/>
      <c r="UJO79" s="219"/>
      <c r="UJP79" s="219"/>
      <c r="UJQ79" s="219"/>
      <c r="UJR79" s="219"/>
      <c r="UJS79" s="219"/>
      <c r="UJT79" s="219"/>
      <c r="UJU79" s="219"/>
      <c r="UJV79" s="219"/>
      <c r="UJW79" s="219"/>
      <c r="UJX79" s="219"/>
      <c r="UJY79" s="219"/>
      <c r="UJZ79" s="219"/>
      <c r="UKA79" s="219"/>
      <c r="UKB79" s="219"/>
      <c r="UKC79" s="219"/>
      <c r="UKD79" s="219"/>
      <c r="UKE79" s="219"/>
      <c r="UKF79" s="219"/>
      <c r="UKG79" s="219"/>
      <c r="UKH79" s="219"/>
      <c r="UKI79" s="219"/>
      <c r="UKJ79" s="219"/>
      <c r="UKK79" s="219"/>
      <c r="UKL79" s="219"/>
      <c r="UKM79" s="219"/>
      <c r="UKN79" s="219"/>
      <c r="UKO79" s="219"/>
      <c r="UKP79" s="219"/>
      <c r="UKQ79" s="219"/>
      <c r="UKR79" s="219"/>
      <c r="UKS79" s="219"/>
      <c r="UKT79" s="219"/>
      <c r="UKU79" s="219"/>
      <c r="UKV79" s="219"/>
      <c r="UKW79" s="219"/>
      <c r="UKX79" s="219"/>
      <c r="UKY79" s="219"/>
      <c r="UKZ79" s="219"/>
      <c r="ULA79" s="219"/>
      <c r="ULB79" s="219"/>
      <c r="ULC79" s="219"/>
      <c r="ULD79" s="219"/>
      <c r="ULE79" s="219"/>
      <c r="ULF79" s="219"/>
      <c r="ULG79" s="219"/>
      <c r="ULH79" s="219"/>
      <c r="ULI79" s="219"/>
      <c r="ULJ79" s="219"/>
      <c r="ULK79" s="219"/>
      <c r="ULL79" s="219"/>
      <c r="ULM79" s="219"/>
      <c r="ULN79" s="219"/>
      <c r="ULO79" s="219"/>
      <c r="ULP79" s="219"/>
      <c r="ULQ79" s="219"/>
      <c r="ULR79" s="219"/>
      <c r="ULS79" s="219"/>
      <c r="ULT79" s="219"/>
      <c r="ULU79" s="219"/>
      <c r="ULV79" s="219"/>
      <c r="ULW79" s="219"/>
      <c r="ULX79" s="219"/>
      <c r="ULY79" s="219"/>
      <c r="ULZ79" s="219"/>
      <c r="UMA79" s="219"/>
      <c r="UMB79" s="219"/>
      <c r="UMC79" s="219"/>
      <c r="UMD79" s="219"/>
      <c r="UME79" s="219"/>
      <c r="UMF79" s="219"/>
      <c r="UMG79" s="219"/>
      <c r="UMH79" s="219"/>
      <c r="UMI79" s="219"/>
      <c r="UMJ79" s="219"/>
      <c r="UMK79" s="219"/>
      <c r="UML79" s="219"/>
      <c r="UMM79" s="219"/>
      <c r="UMN79" s="219"/>
      <c r="UMO79" s="219"/>
      <c r="UMP79" s="219"/>
      <c r="UMQ79" s="219"/>
      <c r="UMR79" s="219"/>
      <c r="UMS79" s="219"/>
      <c r="UMT79" s="219"/>
      <c r="UMU79" s="219"/>
      <c r="UMV79" s="219"/>
      <c r="UMW79" s="219"/>
      <c r="UMX79" s="219"/>
      <c r="UMY79" s="219"/>
      <c r="UMZ79" s="219"/>
      <c r="UNA79" s="219"/>
      <c r="UNB79" s="219"/>
      <c r="UNC79" s="219"/>
      <c r="UND79" s="219"/>
      <c r="UNE79" s="219"/>
      <c r="UNF79" s="219"/>
      <c r="UNG79" s="219"/>
      <c r="UNH79" s="219"/>
      <c r="UNI79" s="219"/>
      <c r="UNJ79" s="219"/>
      <c r="UNK79" s="219"/>
      <c r="UNL79" s="219"/>
      <c r="UNM79" s="219"/>
      <c r="UNN79" s="219"/>
      <c r="UNO79" s="219"/>
      <c r="UNP79" s="219"/>
      <c r="UNQ79" s="219"/>
      <c r="UNR79" s="219"/>
      <c r="UNS79" s="219"/>
      <c r="UNT79" s="219"/>
      <c r="UNU79" s="219"/>
      <c r="UNV79" s="219"/>
      <c r="UNW79" s="219"/>
      <c r="UNX79" s="219"/>
      <c r="UNY79" s="219"/>
      <c r="UNZ79" s="219"/>
      <c r="UOA79" s="219"/>
      <c r="UOB79" s="219"/>
      <c r="UOC79" s="219"/>
      <c r="UOD79" s="219"/>
      <c r="UOE79" s="219"/>
      <c r="UOF79" s="219"/>
      <c r="UOG79" s="219"/>
      <c r="UOH79" s="219"/>
      <c r="UOI79" s="219"/>
      <c r="UOJ79" s="219"/>
      <c r="UOK79" s="219"/>
      <c r="UOL79" s="219"/>
      <c r="UOM79" s="219"/>
      <c r="UON79" s="219"/>
      <c r="UOO79" s="219"/>
      <c r="UOP79" s="219"/>
      <c r="UOQ79" s="219"/>
      <c r="UOR79" s="219"/>
      <c r="UOS79" s="219"/>
      <c r="UOT79" s="219"/>
      <c r="UOU79" s="219"/>
      <c r="UOV79" s="219"/>
      <c r="UOW79" s="219"/>
      <c r="UOX79" s="219"/>
      <c r="UOY79" s="219"/>
      <c r="UOZ79" s="219"/>
      <c r="UPA79" s="219"/>
      <c r="UPB79" s="219"/>
      <c r="UPC79" s="219"/>
      <c r="UPD79" s="219"/>
      <c r="UPE79" s="219"/>
      <c r="UPF79" s="219"/>
      <c r="UPG79" s="219"/>
      <c r="UPH79" s="219"/>
      <c r="UPI79" s="219"/>
      <c r="UPJ79" s="219"/>
      <c r="UPK79" s="219"/>
      <c r="UPL79" s="219"/>
      <c r="UPM79" s="219"/>
      <c r="UPN79" s="219"/>
      <c r="UPO79" s="219"/>
      <c r="UPP79" s="219"/>
      <c r="UPQ79" s="219"/>
      <c r="UPR79" s="219"/>
      <c r="UPS79" s="219"/>
      <c r="UPT79" s="219"/>
      <c r="UPU79" s="219"/>
      <c r="UPV79" s="219"/>
      <c r="UPW79" s="219"/>
      <c r="UPX79" s="219"/>
      <c r="UPY79" s="219"/>
      <c r="UPZ79" s="219"/>
      <c r="UQA79" s="219"/>
      <c r="UQB79" s="219"/>
      <c r="UQC79" s="219"/>
      <c r="UQD79" s="219"/>
      <c r="UQE79" s="219"/>
      <c r="UQF79" s="219"/>
      <c r="UQG79" s="219"/>
      <c r="UQH79" s="219"/>
      <c r="UQI79" s="219"/>
      <c r="UQJ79" s="219"/>
      <c r="UQK79" s="219"/>
      <c r="UQL79" s="219"/>
      <c r="UQM79" s="219"/>
      <c r="UQN79" s="219"/>
      <c r="UQO79" s="219"/>
      <c r="UQP79" s="219"/>
      <c r="UQQ79" s="219"/>
      <c r="UQR79" s="219"/>
      <c r="UQS79" s="219"/>
      <c r="UQT79" s="219"/>
      <c r="UQU79" s="219"/>
      <c r="UQV79" s="219"/>
      <c r="UQW79" s="219"/>
      <c r="UQX79" s="219"/>
      <c r="UQY79" s="219"/>
      <c r="UQZ79" s="219"/>
      <c r="URA79" s="219"/>
      <c r="URB79" s="219"/>
      <c r="URC79" s="219"/>
      <c r="URD79" s="219"/>
      <c r="URE79" s="219"/>
      <c r="URF79" s="219"/>
      <c r="URG79" s="219"/>
      <c r="URH79" s="219"/>
      <c r="URI79" s="219"/>
      <c r="URJ79" s="219"/>
      <c r="URK79" s="219"/>
      <c r="URL79" s="219"/>
      <c r="URM79" s="219"/>
      <c r="URN79" s="219"/>
      <c r="URO79" s="219"/>
      <c r="URP79" s="219"/>
      <c r="URQ79" s="219"/>
      <c r="URR79" s="219"/>
      <c r="URS79" s="219"/>
      <c r="URT79" s="219"/>
      <c r="URU79" s="219"/>
      <c r="URV79" s="219"/>
      <c r="URW79" s="219"/>
      <c r="URX79" s="219"/>
      <c r="URY79" s="219"/>
      <c r="URZ79" s="219"/>
      <c r="USA79" s="219"/>
      <c r="USB79" s="219"/>
      <c r="USC79" s="219"/>
      <c r="USD79" s="219"/>
      <c r="USE79" s="219"/>
      <c r="USF79" s="219"/>
      <c r="USG79" s="219"/>
      <c r="USH79" s="219"/>
      <c r="USI79" s="219"/>
      <c r="USJ79" s="219"/>
      <c r="USK79" s="219"/>
      <c r="USL79" s="219"/>
      <c r="USM79" s="219"/>
      <c r="USN79" s="219"/>
      <c r="USO79" s="219"/>
      <c r="USP79" s="219"/>
      <c r="USQ79" s="219"/>
      <c r="USR79" s="219"/>
      <c r="USS79" s="219"/>
      <c r="UST79" s="219"/>
      <c r="USU79" s="219"/>
      <c r="USV79" s="219"/>
      <c r="USW79" s="219"/>
      <c r="USX79" s="219"/>
      <c r="USY79" s="219"/>
      <c r="USZ79" s="219"/>
      <c r="UTA79" s="219"/>
      <c r="UTB79" s="219"/>
      <c r="UTC79" s="219"/>
      <c r="UTD79" s="219"/>
      <c r="UTE79" s="219"/>
      <c r="UTF79" s="219"/>
      <c r="UTG79" s="219"/>
      <c r="UTH79" s="219"/>
      <c r="UTI79" s="219"/>
      <c r="UTJ79" s="219"/>
      <c r="UTK79" s="219"/>
      <c r="UTL79" s="219"/>
      <c r="UTM79" s="219"/>
      <c r="UTN79" s="219"/>
      <c r="UTO79" s="219"/>
      <c r="UTP79" s="219"/>
      <c r="UTQ79" s="219"/>
      <c r="UTR79" s="219"/>
      <c r="UTS79" s="219"/>
      <c r="UTT79" s="219"/>
      <c r="UTU79" s="219"/>
      <c r="UTV79" s="219"/>
      <c r="UTW79" s="219"/>
      <c r="UTX79" s="219"/>
      <c r="UTY79" s="219"/>
      <c r="UTZ79" s="219"/>
      <c r="UUA79" s="219"/>
      <c r="UUB79" s="219"/>
      <c r="UUC79" s="219"/>
      <c r="UUD79" s="219"/>
      <c r="UUE79" s="219"/>
      <c r="UUF79" s="219"/>
      <c r="UUG79" s="219"/>
      <c r="UUH79" s="219"/>
      <c r="UUI79" s="219"/>
      <c r="UUJ79" s="219"/>
      <c r="UUK79" s="219"/>
      <c r="UUL79" s="219"/>
      <c r="UUM79" s="219"/>
      <c r="UUN79" s="219"/>
      <c r="UUO79" s="219"/>
      <c r="UUP79" s="219"/>
      <c r="UUQ79" s="219"/>
      <c r="UUR79" s="219"/>
      <c r="UUS79" s="219"/>
      <c r="UUT79" s="219"/>
      <c r="UUU79" s="219"/>
      <c r="UUV79" s="219"/>
      <c r="UUW79" s="219"/>
      <c r="UUX79" s="219"/>
      <c r="UUY79" s="219"/>
      <c r="UUZ79" s="219"/>
      <c r="UVA79" s="219"/>
      <c r="UVB79" s="219"/>
      <c r="UVC79" s="219"/>
      <c r="UVD79" s="219"/>
      <c r="UVE79" s="219"/>
      <c r="UVF79" s="219"/>
      <c r="UVG79" s="219"/>
      <c r="UVH79" s="219"/>
      <c r="UVI79" s="219"/>
      <c r="UVJ79" s="219"/>
      <c r="UVK79" s="219"/>
      <c r="UVL79" s="219"/>
      <c r="UVM79" s="219"/>
      <c r="UVN79" s="219"/>
      <c r="UVO79" s="219"/>
      <c r="UVP79" s="219"/>
      <c r="UVQ79" s="219"/>
      <c r="UVR79" s="219"/>
      <c r="UVS79" s="219"/>
      <c r="UVT79" s="219"/>
      <c r="UVU79" s="219"/>
      <c r="UVV79" s="219"/>
      <c r="UVW79" s="219"/>
      <c r="UVX79" s="219"/>
      <c r="UVY79" s="219"/>
      <c r="UVZ79" s="219"/>
      <c r="UWA79" s="219"/>
      <c r="UWB79" s="219"/>
      <c r="UWC79" s="219"/>
      <c r="UWD79" s="219"/>
      <c r="UWE79" s="219"/>
      <c r="UWF79" s="219"/>
      <c r="UWG79" s="219"/>
      <c r="UWH79" s="219"/>
      <c r="UWI79" s="219"/>
      <c r="UWJ79" s="219"/>
      <c r="UWK79" s="219"/>
      <c r="UWL79" s="219"/>
      <c r="UWM79" s="219"/>
      <c r="UWN79" s="219"/>
      <c r="UWO79" s="219"/>
      <c r="UWP79" s="219"/>
      <c r="UWQ79" s="219"/>
      <c r="UWR79" s="219"/>
      <c r="UWS79" s="219"/>
      <c r="UWT79" s="219"/>
      <c r="UWU79" s="219"/>
      <c r="UWV79" s="219"/>
      <c r="UWW79" s="219"/>
      <c r="UWX79" s="219"/>
      <c r="UWY79" s="219"/>
      <c r="UWZ79" s="219"/>
      <c r="UXA79" s="219"/>
      <c r="UXB79" s="219"/>
      <c r="UXC79" s="219"/>
      <c r="UXD79" s="219"/>
      <c r="UXE79" s="219"/>
      <c r="UXF79" s="219"/>
      <c r="UXG79" s="219"/>
      <c r="UXH79" s="219"/>
      <c r="UXI79" s="219"/>
      <c r="UXJ79" s="219"/>
      <c r="UXK79" s="219"/>
      <c r="UXL79" s="219"/>
      <c r="UXM79" s="219"/>
      <c r="UXN79" s="219"/>
      <c r="UXO79" s="219"/>
      <c r="UXP79" s="219"/>
      <c r="UXQ79" s="219"/>
      <c r="UXR79" s="219"/>
      <c r="UXS79" s="219"/>
      <c r="UXT79" s="219"/>
      <c r="UXU79" s="219"/>
      <c r="UXV79" s="219"/>
      <c r="UXW79" s="219"/>
      <c r="UXX79" s="219"/>
      <c r="UXY79" s="219"/>
      <c r="UXZ79" s="219"/>
      <c r="UYA79" s="219"/>
      <c r="UYB79" s="219"/>
      <c r="UYC79" s="219"/>
      <c r="UYD79" s="219"/>
      <c r="UYE79" s="219"/>
      <c r="UYF79" s="219"/>
      <c r="UYG79" s="219"/>
      <c r="UYH79" s="219"/>
      <c r="UYI79" s="219"/>
      <c r="UYJ79" s="219"/>
      <c r="UYK79" s="219"/>
      <c r="UYL79" s="219"/>
      <c r="UYM79" s="219"/>
      <c r="UYN79" s="219"/>
      <c r="UYO79" s="219"/>
      <c r="UYP79" s="219"/>
      <c r="UYQ79" s="219"/>
      <c r="UYR79" s="219"/>
      <c r="UYS79" s="219"/>
      <c r="UYT79" s="219"/>
      <c r="UYU79" s="219"/>
      <c r="UYV79" s="219"/>
      <c r="UYW79" s="219"/>
      <c r="UYX79" s="219"/>
      <c r="UYY79" s="219"/>
      <c r="UYZ79" s="219"/>
      <c r="UZA79" s="219"/>
      <c r="UZB79" s="219"/>
      <c r="UZC79" s="219"/>
      <c r="UZD79" s="219"/>
      <c r="UZE79" s="219"/>
      <c r="UZF79" s="219"/>
      <c r="UZG79" s="219"/>
      <c r="UZH79" s="219"/>
      <c r="UZI79" s="219"/>
      <c r="UZJ79" s="219"/>
      <c r="UZK79" s="219"/>
      <c r="UZL79" s="219"/>
      <c r="UZM79" s="219"/>
      <c r="UZN79" s="219"/>
      <c r="UZO79" s="219"/>
      <c r="UZP79" s="219"/>
      <c r="UZQ79" s="219"/>
      <c r="UZR79" s="219"/>
      <c r="UZS79" s="219"/>
      <c r="UZT79" s="219"/>
      <c r="UZU79" s="219"/>
      <c r="UZV79" s="219"/>
      <c r="UZW79" s="219"/>
      <c r="UZX79" s="219"/>
      <c r="UZY79" s="219"/>
      <c r="UZZ79" s="219"/>
      <c r="VAA79" s="219"/>
      <c r="VAB79" s="219"/>
      <c r="VAC79" s="219"/>
      <c r="VAD79" s="219"/>
      <c r="VAE79" s="219"/>
      <c r="VAF79" s="219"/>
      <c r="VAG79" s="219"/>
      <c r="VAH79" s="219"/>
      <c r="VAI79" s="219"/>
      <c r="VAJ79" s="219"/>
      <c r="VAK79" s="219"/>
      <c r="VAL79" s="219"/>
      <c r="VAM79" s="219"/>
      <c r="VAN79" s="219"/>
      <c r="VAO79" s="219"/>
      <c r="VAP79" s="219"/>
      <c r="VAQ79" s="219"/>
      <c r="VAR79" s="219"/>
      <c r="VAS79" s="219"/>
      <c r="VAT79" s="219"/>
      <c r="VAU79" s="219"/>
      <c r="VAV79" s="219"/>
      <c r="VAW79" s="219"/>
      <c r="VAX79" s="219"/>
      <c r="VAY79" s="219"/>
      <c r="VAZ79" s="219"/>
      <c r="VBA79" s="219"/>
      <c r="VBB79" s="219"/>
      <c r="VBC79" s="219"/>
      <c r="VBD79" s="219"/>
      <c r="VBE79" s="219"/>
      <c r="VBF79" s="219"/>
      <c r="VBG79" s="219"/>
      <c r="VBH79" s="219"/>
      <c r="VBI79" s="219"/>
      <c r="VBJ79" s="219"/>
      <c r="VBK79" s="219"/>
      <c r="VBL79" s="219"/>
      <c r="VBM79" s="219"/>
      <c r="VBN79" s="219"/>
      <c r="VBO79" s="219"/>
      <c r="VBP79" s="219"/>
      <c r="VBQ79" s="219"/>
      <c r="VBR79" s="219"/>
      <c r="VBS79" s="219"/>
      <c r="VBT79" s="219"/>
      <c r="VBU79" s="219"/>
      <c r="VBV79" s="219"/>
      <c r="VBW79" s="219"/>
      <c r="VBX79" s="219"/>
      <c r="VBY79" s="219"/>
      <c r="VBZ79" s="219"/>
      <c r="VCA79" s="219"/>
      <c r="VCB79" s="219"/>
      <c r="VCC79" s="219"/>
      <c r="VCD79" s="219"/>
      <c r="VCE79" s="219"/>
      <c r="VCF79" s="219"/>
      <c r="VCG79" s="219"/>
      <c r="VCH79" s="219"/>
      <c r="VCI79" s="219"/>
      <c r="VCJ79" s="219"/>
      <c r="VCK79" s="219"/>
      <c r="VCL79" s="219"/>
      <c r="VCM79" s="219"/>
      <c r="VCN79" s="219"/>
      <c r="VCO79" s="219"/>
      <c r="VCP79" s="219"/>
      <c r="VCQ79" s="219"/>
      <c r="VCR79" s="219"/>
      <c r="VCS79" s="219"/>
      <c r="VCT79" s="219"/>
      <c r="VCU79" s="219"/>
      <c r="VCV79" s="219"/>
      <c r="VCW79" s="219"/>
      <c r="VCX79" s="219"/>
      <c r="VCY79" s="219"/>
      <c r="VCZ79" s="219"/>
      <c r="VDA79" s="219"/>
      <c r="VDB79" s="219"/>
      <c r="VDC79" s="219"/>
      <c r="VDD79" s="219"/>
      <c r="VDE79" s="219"/>
      <c r="VDF79" s="219"/>
      <c r="VDG79" s="219"/>
      <c r="VDH79" s="219"/>
      <c r="VDI79" s="219"/>
      <c r="VDJ79" s="219"/>
      <c r="VDK79" s="219"/>
      <c r="VDL79" s="219"/>
      <c r="VDM79" s="219"/>
      <c r="VDN79" s="219"/>
      <c r="VDO79" s="219"/>
      <c r="VDP79" s="219"/>
      <c r="VDQ79" s="219"/>
      <c r="VDR79" s="219"/>
      <c r="VDS79" s="219"/>
      <c r="VDT79" s="219"/>
      <c r="VDU79" s="219"/>
      <c r="VDV79" s="219"/>
      <c r="VDW79" s="219"/>
      <c r="VDX79" s="219"/>
      <c r="VDY79" s="219"/>
      <c r="VDZ79" s="219"/>
      <c r="VEA79" s="219"/>
      <c r="VEB79" s="219"/>
      <c r="VEC79" s="219"/>
      <c r="VED79" s="219"/>
      <c r="VEE79" s="219"/>
      <c r="VEF79" s="219"/>
      <c r="VEG79" s="219"/>
      <c r="VEH79" s="219"/>
      <c r="VEI79" s="219"/>
      <c r="VEJ79" s="219"/>
      <c r="VEK79" s="219"/>
      <c r="VEL79" s="219"/>
      <c r="VEM79" s="219"/>
      <c r="VEN79" s="219"/>
      <c r="VEO79" s="219"/>
      <c r="VEP79" s="219"/>
      <c r="VEQ79" s="219"/>
      <c r="VER79" s="219"/>
      <c r="VES79" s="219"/>
      <c r="VET79" s="219"/>
      <c r="VEU79" s="219"/>
      <c r="VEV79" s="219"/>
      <c r="VEW79" s="219"/>
      <c r="VEX79" s="219"/>
      <c r="VEY79" s="219"/>
      <c r="VEZ79" s="219"/>
      <c r="VFA79" s="219"/>
      <c r="VFB79" s="219"/>
      <c r="VFC79" s="219"/>
      <c r="VFD79" s="219"/>
      <c r="VFE79" s="219"/>
      <c r="VFF79" s="219"/>
      <c r="VFG79" s="219"/>
      <c r="VFH79" s="219"/>
      <c r="VFI79" s="219"/>
      <c r="VFJ79" s="219"/>
      <c r="VFK79" s="219"/>
      <c r="VFL79" s="219"/>
      <c r="VFM79" s="219"/>
      <c r="VFN79" s="219"/>
      <c r="VFO79" s="219"/>
      <c r="VFP79" s="219"/>
      <c r="VFQ79" s="219"/>
      <c r="VFR79" s="219"/>
      <c r="VFS79" s="219"/>
      <c r="VFT79" s="219"/>
      <c r="VFU79" s="219"/>
      <c r="VFV79" s="219"/>
      <c r="VFW79" s="219"/>
      <c r="VFX79" s="219"/>
      <c r="VFY79" s="219"/>
      <c r="VFZ79" s="219"/>
      <c r="VGA79" s="219"/>
      <c r="VGB79" s="219"/>
      <c r="VGC79" s="219"/>
      <c r="VGD79" s="219"/>
      <c r="VGE79" s="219"/>
      <c r="VGF79" s="219"/>
      <c r="VGG79" s="219"/>
      <c r="VGH79" s="219"/>
      <c r="VGI79" s="219"/>
      <c r="VGJ79" s="219"/>
      <c r="VGK79" s="219"/>
      <c r="VGL79" s="219"/>
      <c r="VGM79" s="219"/>
      <c r="VGN79" s="219"/>
      <c r="VGO79" s="219"/>
      <c r="VGP79" s="219"/>
      <c r="VGQ79" s="219"/>
      <c r="VGR79" s="219"/>
      <c r="VGS79" s="219"/>
      <c r="VGT79" s="219"/>
      <c r="VGU79" s="219"/>
      <c r="VGV79" s="219"/>
      <c r="VGW79" s="219"/>
      <c r="VGX79" s="219"/>
      <c r="VGY79" s="219"/>
      <c r="VGZ79" s="219"/>
      <c r="VHA79" s="219"/>
      <c r="VHB79" s="219"/>
      <c r="VHC79" s="219"/>
      <c r="VHD79" s="219"/>
      <c r="VHE79" s="219"/>
      <c r="VHF79" s="219"/>
      <c r="VHG79" s="219"/>
      <c r="VHH79" s="219"/>
      <c r="VHI79" s="219"/>
      <c r="VHJ79" s="219"/>
      <c r="VHK79" s="219"/>
      <c r="VHL79" s="219"/>
      <c r="VHM79" s="219"/>
      <c r="VHN79" s="219"/>
      <c r="VHO79" s="219"/>
      <c r="VHP79" s="219"/>
      <c r="VHQ79" s="219"/>
      <c r="VHR79" s="219"/>
      <c r="VHS79" s="219"/>
      <c r="VHT79" s="219"/>
      <c r="VHU79" s="219"/>
      <c r="VHV79" s="219"/>
      <c r="VHW79" s="219"/>
      <c r="VHX79" s="219"/>
      <c r="VHY79" s="219"/>
      <c r="VHZ79" s="219"/>
      <c r="VIA79" s="219"/>
      <c r="VIB79" s="219"/>
      <c r="VIC79" s="219"/>
      <c r="VID79" s="219"/>
      <c r="VIE79" s="219"/>
      <c r="VIF79" s="219"/>
      <c r="VIG79" s="219"/>
      <c r="VIH79" s="219"/>
      <c r="VII79" s="219"/>
      <c r="VIJ79" s="219"/>
      <c r="VIK79" s="219"/>
      <c r="VIL79" s="219"/>
      <c r="VIM79" s="219"/>
      <c r="VIN79" s="219"/>
      <c r="VIO79" s="219"/>
      <c r="VIP79" s="219"/>
      <c r="VIQ79" s="219"/>
      <c r="VIR79" s="219"/>
      <c r="VIS79" s="219"/>
      <c r="VIT79" s="219"/>
      <c r="VIU79" s="219"/>
      <c r="VIV79" s="219"/>
      <c r="VIW79" s="219"/>
      <c r="VIX79" s="219"/>
      <c r="VIY79" s="219"/>
      <c r="VIZ79" s="219"/>
      <c r="VJA79" s="219"/>
      <c r="VJB79" s="219"/>
      <c r="VJC79" s="219"/>
      <c r="VJD79" s="219"/>
      <c r="VJE79" s="219"/>
      <c r="VJF79" s="219"/>
      <c r="VJG79" s="219"/>
      <c r="VJH79" s="219"/>
      <c r="VJI79" s="219"/>
      <c r="VJJ79" s="219"/>
      <c r="VJK79" s="219"/>
      <c r="VJL79" s="219"/>
      <c r="VJM79" s="219"/>
      <c r="VJN79" s="219"/>
      <c r="VJO79" s="219"/>
      <c r="VJP79" s="219"/>
      <c r="VJQ79" s="219"/>
      <c r="VJR79" s="219"/>
      <c r="VJS79" s="219"/>
      <c r="VJT79" s="219"/>
      <c r="VJU79" s="219"/>
      <c r="VJV79" s="219"/>
      <c r="VJW79" s="219"/>
      <c r="VJX79" s="219"/>
      <c r="VJY79" s="219"/>
      <c r="VJZ79" s="219"/>
      <c r="VKA79" s="219"/>
      <c r="VKB79" s="219"/>
      <c r="VKC79" s="219"/>
      <c r="VKD79" s="219"/>
      <c r="VKE79" s="219"/>
      <c r="VKF79" s="219"/>
      <c r="VKG79" s="219"/>
      <c r="VKH79" s="219"/>
      <c r="VKI79" s="219"/>
      <c r="VKJ79" s="219"/>
      <c r="VKK79" s="219"/>
      <c r="VKL79" s="219"/>
      <c r="VKM79" s="219"/>
      <c r="VKN79" s="219"/>
      <c r="VKO79" s="219"/>
      <c r="VKP79" s="219"/>
      <c r="VKQ79" s="219"/>
      <c r="VKR79" s="219"/>
      <c r="VKS79" s="219"/>
      <c r="VKT79" s="219"/>
      <c r="VKU79" s="219"/>
      <c r="VKV79" s="219"/>
      <c r="VKW79" s="219"/>
      <c r="VKX79" s="219"/>
      <c r="VKY79" s="219"/>
      <c r="VKZ79" s="219"/>
      <c r="VLA79" s="219"/>
      <c r="VLB79" s="219"/>
      <c r="VLC79" s="219"/>
      <c r="VLD79" s="219"/>
      <c r="VLE79" s="219"/>
      <c r="VLF79" s="219"/>
      <c r="VLG79" s="219"/>
      <c r="VLH79" s="219"/>
      <c r="VLI79" s="219"/>
      <c r="VLJ79" s="219"/>
      <c r="VLK79" s="219"/>
      <c r="VLL79" s="219"/>
      <c r="VLM79" s="219"/>
      <c r="VLN79" s="219"/>
      <c r="VLO79" s="219"/>
      <c r="VLP79" s="219"/>
      <c r="VLQ79" s="219"/>
      <c r="VLR79" s="219"/>
      <c r="VLS79" s="219"/>
      <c r="VLT79" s="219"/>
      <c r="VLU79" s="219"/>
      <c r="VLV79" s="219"/>
      <c r="VLW79" s="219"/>
      <c r="VLX79" s="219"/>
      <c r="VLY79" s="219"/>
      <c r="VLZ79" s="219"/>
      <c r="VMA79" s="219"/>
      <c r="VMB79" s="219"/>
      <c r="VMC79" s="219"/>
      <c r="VMD79" s="219"/>
      <c r="VME79" s="219"/>
      <c r="VMF79" s="219"/>
      <c r="VMG79" s="219"/>
      <c r="VMH79" s="219"/>
      <c r="VMI79" s="219"/>
      <c r="VMJ79" s="219"/>
      <c r="VMK79" s="219"/>
      <c r="VML79" s="219"/>
      <c r="VMM79" s="219"/>
      <c r="VMN79" s="219"/>
      <c r="VMO79" s="219"/>
      <c r="VMP79" s="219"/>
      <c r="VMQ79" s="219"/>
      <c r="VMR79" s="219"/>
      <c r="VMS79" s="219"/>
      <c r="VMT79" s="219"/>
      <c r="VMU79" s="219"/>
      <c r="VMV79" s="219"/>
      <c r="VMW79" s="219"/>
      <c r="VMX79" s="219"/>
      <c r="VMY79" s="219"/>
      <c r="VMZ79" s="219"/>
      <c r="VNA79" s="219"/>
      <c r="VNB79" s="219"/>
      <c r="VNC79" s="219"/>
      <c r="VND79" s="219"/>
      <c r="VNE79" s="219"/>
      <c r="VNF79" s="219"/>
      <c r="VNG79" s="219"/>
      <c r="VNH79" s="219"/>
      <c r="VNI79" s="219"/>
      <c r="VNJ79" s="219"/>
      <c r="VNK79" s="219"/>
      <c r="VNL79" s="219"/>
      <c r="VNM79" s="219"/>
      <c r="VNN79" s="219"/>
      <c r="VNO79" s="219"/>
      <c r="VNP79" s="219"/>
      <c r="VNQ79" s="219"/>
      <c r="VNR79" s="219"/>
      <c r="VNS79" s="219"/>
      <c r="VNT79" s="219"/>
      <c r="VNU79" s="219"/>
      <c r="VNV79" s="219"/>
      <c r="VNW79" s="219"/>
      <c r="VNX79" s="219"/>
      <c r="VNY79" s="219"/>
      <c r="VNZ79" s="219"/>
      <c r="VOA79" s="219"/>
      <c r="VOB79" s="219"/>
      <c r="VOC79" s="219"/>
      <c r="VOD79" s="219"/>
      <c r="VOE79" s="219"/>
      <c r="VOF79" s="219"/>
      <c r="VOG79" s="219"/>
      <c r="VOH79" s="219"/>
      <c r="VOI79" s="219"/>
      <c r="VOJ79" s="219"/>
      <c r="VOK79" s="219"/>
      <c r="VOL79" s="219"/>
      <c r="VOM79" s="219"/>
      <c r="VON79" s="219"/>
      <c r="VOO79" s="219"/>
      <c r="VOP79" s="219"/>
      <c r="VOQ79" s="219"/>
      <c r="VOR79" s="219"/>
      <c r="VOS79" s="219"/>
      <c r="VOT79" s="219"/>
      <c r="VOU79" s="219"/>
      <c r="VOV79" s="219"/>
      <c r="VOW79" s="219"/>
      <c r="VOX79" s="219"/>
      <c r="VOY79" s="219"/>
      <c r="VOZ79" s="219"/>
      <c r="VPA79" s="219"/>
      <c r="VPB79" s="219"/>
      <c r="VPC79" s="219"/>
      <c r="VPD79" s="219"/>
      <c r="VPE79" s="219"/>
      <c r="VPF79" s="219"/>
      <c r="VPG79" s="219"/>
      <c r="VPH79" s="219"/>
      <c r="VPI79" s="219"/>
      <c r="VPJ79" s="219"/>
      <c r="VPK79" s="219"/>
      <c r="VPL79" s="219"/>
      <c r="VPM79" s="219"/>
      <c r="VPN79" s="219"/>
      <c r="VPO79" s="219"/>
      <c r="VPP79" s="219"/>
      <c r="VPQ79" s="219"/>
      <c r="VPR79" s="219"/>
      <c r="VPS79" s="219"/>
      <c r="VPT79" s="219"/>
      <c r="VPU79" s="219"/>
      <c r="VPV79" s="219"/>
      <c r="VPW79" s="219"/>
      <c r="VPX79" s="219"/>
      <c r="VPY79" s="219"/>
      <c r="VPZ79" s="219"/>
      <c r="VQA79" s="219"/>
      <c r="VQB79" s="219"/>
      <c r="VQC79" s="219"/>
      <c r="VQD79" s="219"/>
      <c r="VQE79" s="219"/>
      <c r="VQF79" s="219"/>
      <c r="VQG79" s="219"/>
      <c r="VQH79" s="219"/>
      <c r="VQI79" s="219"/>
      <c r="VQJ79" s="219"/>
      <c r="VQK79" s="219"/>
      <c r="VQL79" s="219"/>
      <c r="VQM79" s="219"/>
      <c r="VQN79" s="219"/>
      <c r="VQO79" s="219"/>
      <c r="VQP79" s="219"/>
      <c r="VQQ79" s="219"/>
      <c r="VQR79" s="219"/>
      <c r="VQS79" s="219"/>
      <c r="VQT79" s="219"/>
      <c r="VQU79" s="219"/>
      <c r="VQV79" s="219"/>
      <c r="VQW79" s="219"/>
      <c r="VQX79" s="219"/>
      <c r="VQY79" s="219"/>
      <c r="VQZ79" s="219"/>
      <c r="VRA79" s="219"/>
      <c r="VRB79" s="219"/>
      <c r="VRC79" s="219"/>
      <c r="VRD79" s="219"/>
      <c r="VRE79" s="219"/>
      <c r="VRF79" s="219"/>
      <c r="VRG79" s="219"/>
      <c r="VRH79" s="219"/>
      <c r="VRI79" s="219"/>
      <c r="VRJ79" s="219"/>
      <c r="VRK79" s="219"/>
      <c r="VRL79" s="219"/>
      <c r="VRM79" s="219"/>
      <c r="VRN79" s="219"/>
      <c r="VRO79" s="219"/>
      <c r="VRP79" s="219"/>
      <c r="VRQ79" s="219"/>
      <c r="VRR79" s="219"/>
      <c r="VRS79" s="219"/>
      <c r="VRT79" s="219"/>
      <c r="VRU79" s="219"/>
      <c r="VRV79" s="219"/>
      <c r="VRW79" s="219"/>
      <c r="VRX79" s="219"/>
      <c r="VRY79" s="219"/>
      <c r="VRZ79" s="219"/>
      <c r="VSA79" s="219"/>
      <c r="VSB79" s="219"/>
      <c r="VSC79" s="219"/>
      <c r="VSD79" s="219"/>
      <c r="VSE79" s="219"/>
      <c r="VSF79" s="219"/>
      <c r="VSG79" s="219"/>
      <c r="VSH79" s="219"/>
      <c r="VSI79" s="219"/>
      <c r="VSJ79" s="219"/>
      <c r="VSK79" s="219"/>
      <c r="VSL79" s="219"/>
      <c r="VSM79" s="219"/>
      <c r="VSN79" s="219"/>
      <c r="VSO79" s="219"/>
      <c r="VSP79" s="219"/>
      <c r="VSQ79" s="219"/>
      <c r="VSR79" s="219"/>
      <c r="VSS79" s="219"/>
      <c r="VST79" s="219"/>
      <c r="VSU79" s="219"/>
      <c r="VSV79" s="219"/>
      <c r="VSW79" s="219"/>
      <c r="VSX79" s="219"/>
      <c r="VSY79" s="219"/>
      <c r="VSZ79" s="219"/>
      <c r="VTA79" s="219"/>
      <c r="VTB79" s="219"/>
      <c r="VTC79" s="219"/>
      <c r="VTD79" s="219"/>
      <c r="VTE79" s="219"/>
      <c r="VTF79" s="219"/>
      <c r="VTG79" s="219"/>
      <c r="VTH79" s="219"/>
      <c r="VTI79" s="219"/>
      <c r="VTJ79" s="219"/>
      <c r="VTK79" s="219"/>
      <c r="VTL79" s="219"/>
      <c r="VTM79" s="219"/>
      <c r="VTN79" s="219"/>
      <c r="VTO79" s="219"/>
      <c r="VTP79" s="219"/>
      <c r="VTQ79" s="219"/>
      <c r="VTR79" s="219"/>
      <c r="VTS79" s="219"/>
      <c r="VTT79" s="219"/>
      <c r="VTU79" s="219"/>
      <c r="VTV79" s="219"/>
      <c r="VTW79" s="219"/>
      <c r="VTX79" s="219"/>
      <c r="VTY79" s="219"/>
      <c r="VTZ79" s="219"/>
      <c r="VUA79" s="219"/>
      <c r="VUB79" s="219"/>
      <c r="VUC79" s="219"/>
      <c r="VUD79" s="219"/>
      <c r="VUE79" s="219"/>
      <c r="VUF79" s="219"/>
      <c r="VUG79" s="219"/>
      <c r="VUH79" s="219"/>
      <c r="VUI79" s="219"/>
      <c r="VUJ79" s="219"/>
      <c r="VUK79" s="219"/>
      <c r="VUL79" s="219"/>
      <c r="VUM79" s="219"/>
      <c r="VUN79" s="219"/>
      <c r="VUO79" s="219"/>
      <c r="VUP79" s="219"/>
      <c r="VUQ79" s="219"/>
      <c r="VUR79" s="219"/>
      <c r="VUS79" s="219"/>
      <c r="VUT79" s="219"/>
      <c r="VUU79" s="219"/>
      <c r="VUV79" s="219"/>
      <c r="VUW79" s="219"/>
      <c r="VUX79" s="219"/>
      <c r="VUY79" s="219"/>
      <c r="VUZ79" s="219"/>
      <c r="VVA79" s="219"/>
      <c r="VVB79" s="219"/>
      <c r="VVC79" s="219"/>
      <c r="VVD79" s="219"/>
      <c r="VVE79" s="219"/>
      <c r="VVF79" s="219"/>
      <c r="VVG79" s="219"/>
      <c r="VVH79" s="219"/>
      <c r="VVI79" s="219"/>
      <c r="VVJ79" s="219"/>
      <c r="VVK79" s="219"/>
      <c r="VVL79" s="219"/>
      <c r="VVM79" s="219"/>
      <c r="VVN79" s="219"/>
      <c r="VVO79" s="219"/>
      <c r="VVP79" s="219"/>
      <c r="VVQ79" s="219"/>
      <c r="VVR79" s="219"/>
      <c r="VVS79" s="219"/>
      <c r="VVT79" s="219"/>
      <c r="VVU79" s="219"/>
      <c r="VVV79" s="219"/>
      <c r="VVW79" s="219"/>
      <c r="VVX79" s="219"/>
      <c r="VVY79" s="219"/>
      <c r="VVZ79" s="219"/>
      <c r="VWA79" s="219"/>
      <c r="VWB79" s="219"/>
      <c r="VWC79" s="219"/>
      <c r="VWD79" s="219"/>
      <c r="VWE79" s="219"/>
      <c r="VWF79" s="219"/>
      <c r="VWG79" s="219"/>
      <c r="VWH79" s="219"/>
      <c r="VWI79" s="219"/>
      <c r="VWJ79" s="219"/>
      <c r="VWK79" s="219"/>
      <c r="VWL79" s="219"/>
      <c r="VWM79" s="219"/>
      <c r="VWN79" s="219"/>
      <c r="VWO79" s="219"/>
      <c r="VWP79" s="219"/>
      <c r="VWQ79" s="219"/>
      <c r="VWR79" s="219"/>
      <c r="VWS79" s="219"/>
      <c r="VWT79" s="219"/>
      <c r="VWU79" s="219"/>
      <c r="VWV79" s="219"/>
      <c r="VWW79" s="219"/>
      <c r="VWX79" s="219"/>
      <c r="VWY79" s="219"/>
      <c r="VWZ79" s="219"/>
      <c r="VXA79" s="219"/>
      <c r="VXB79" s="219"/>
      <c r="VXC79" s="219"/>
      <c r="VXD79" s="219"/>
      <c r="VXE79" s="219"/>
      <c r="VXF79" s="219"/>
      <c r="VXG79" s="219"/>
      <c r="VXH79" s="219"/>
      <c r="VXI79" s="219"/>
      <c r="VXJ79" s="219"/>
      <c r="VXK79" s="219"/>
      <c r="VXL79" s="219"/>
      <c r="VXM79" s="219"/>
      <c r="VXN79" s="219"/>
      <c r="VXO79" s="219"/>
      <c r="VXP79" s="219"/>
      <c r="VXQ79" s="219"/>
      <c r="VXR79" s="219"/>
      <c r="VXS79" s="219"/>
      <c r="VXT79" s="219"/>
      <c r="VXU79" s="219"/>
      <c r="VXV79" s="219"/>
      <c r="VXW79" s="219"/>
      <c r="VXX79" s="219"/>
      <c r="VXY79" s="219"/>
      <c r="VXZ79" s="219"/>
      <c r="VYA79" s="219"/>
      <c r="VYB79" s="219"/>
      <c r="VYC79" s="219"/>
      <c r="VYD79" s="219"/>
      <c r="VYE79" s="219"/>
      <c r="VYF79" s="219"/>
      <c r="VYG79" s="219"/>
      <c r="VYH79" s="219"/>
      <c r="VYI79" s="219"/>
      <c r="VYJ79" s="219"/>
      <c r="VYK79" s="219"/>
      <c r="VYL79" s="219"/>
      <c r="VYM79" s="219"/>
      <c r="VYN79" s="219"/>
      <c r="VYO79" s="219"/>
      <c r="VYP79" s="219"/>
      <c r="VYQ79" s="219"/>
      <c r="VYR79" s="219"/>
      <c r="VYS79" s="219"/>
      <c r="VYT79" s="219"/>
      <c r="VYU79" s="219"/>
      <c r="VYV79" s="219"/>
      <c r="VYW79" s="219"/>
      <c r="VYX79" s="219"/>
      <c r="VYY79" s="219"/>
      <c r="VYZ79" s="219"/>
      <c r="VZA79" s="219"/>
      <c r="VZB79" s="219"/>
      <c r="VZC79" s="219"/>
      <c r="VZD79" s="219"/>
      <c r="VZE79" s="219"/>
      <c r="VZF79" s="219"/>
      <c r="VZG79" s="219"/>
      <c r="VZH79" s="219"/>
      <c r="VZI79" s="219"/>
      <c r="VZJ79" s="219"/>
      <c r="VZK79" s="219"/>
      <c r="VZL79" s="219"/>
      <c r="VZM79" s="219"/>
      <c r="VZN79" s="219"/>
      <c r="VZO79" s="219"/>
      <c r="VZP79" s="219"/>
      <c r="VZQ79" s="219"/>
      <c r="VZR79" s="219"/>
      <c r="VZS79" s="219"/>
      <c r="VZT79" s="219"/>
      <c r="VZU79" s="219"/>
      <c r="VZV79" s="219"/>
      <c r="VZW79" s="219"/>
      <c r="VZX79" s="219"/>
      <c r="VZY79" s="219"/>
      <c r="VZZ79" s="219"/>
      <c r="WAA79" s="219"/>
      <c r="WAB79" s="219"/>
      <c r="WAC79" s="219"/>
      <c r="WAD79" s="219"/>
      <c r="WAE79" s="219"/>
      <c r="WAF79" s="219"/>
      <c r="WAG79" s="219"/>
      <c r="WAH79" s="219"/>
      <c r="WAI79" s="219"/>
      <c r="WAJ79" s="219"/>
      <c r="WAK79" s="219"/>
      <c r="WAL79" s="219"/>
      <c r="WAM79" s="219"/>
      <c r="WAN79" s="219"/>
      <c r="WAO79" s="219"/>
      <c r="WAP79" s="219"/>
      <c r="WAQ79" s="219"/>
      <c r="WAR79" s="219"/>
      <c r="WAS79" s="219"/>
      <c r="WAT79" s="219"/>
      <c r="WAU79" s="219"/>
      <c r="WAV79" s="219"/>
      <c r="WAW79" s="219"/>
      <c r="WAX79" s="219"/>
      <c r="WAY79" s="219"/>
      <c r="WAZ79" s="219"/>
      <c r="WBA79" s="219"/>
      <c r="WBB79" s="219"/>
      <c r="WBC79" s="219"/>
      <c r="WBD79" s="219"/>
      <c r="WBE79" s="219"/>
      <c r="WBF79" s="219"/>
      <c r="WBG79" s="219"/>
      <c r="WBH79" s="219"/>
      <c r="WBI79" s="219"/>
      <c r="WBJ79" s="219"/>
      <c r="WBK79" s="219"/>
      <c r="WBL79" s="219"/>
      <c r="WBM79" s="219"/>
      <c r="WBN79" s="219"/>
      <c r="WBO79" s="219"/>
      <c r="WBP79" s="219"/>
      <c r="WBQ79" s="219"/>
      <c r="WBR79" s="219"/>
      <c r="WBS79" s="219"/>
      <c r="WBT79" s="219"/>
      <c r="WBU79" s="219"/>
      <c r="WBV79" s="219"/>
      <c r="WBW79" s="219"/>
      <c r="WBX79" s="219"/>
      <c r="WBY79" s="219"/>
      <c r="WBZ79" s="219"/>
      <c r="WCA79" s="219"/>
      <c r="WCB79" s="219"/>
      <c r="WCC79" s="219"/>
      <c r="WCD79" s="219"/>
      <c r="WCE79" s="219"/>
      <c r="WCF79" s="219"/>
      <c r="WCG79" s="219"/>
      <c r="WCH79" s="219"/>
      <c r="WCI79" s="219"/>
      <c r="WCJ79" s="219"/>
      <c r="WCK79" s="219"/>
      <c r="WCL79" s="219"/>
      <c r="WCM79" s="219"/>
      <c r="WCN79" s="219"/>
      <c r="WCO79" s="219"/>
      <c r="WCP79" s="219"/>
      <c r="WCQ79" s="219"/>
      <c r="WCR79" s="219"/>
      <c r="WCS79" s="219"/>
      <c r="WCT79" s="219"/>
      <c r="WCU79" s="219"/>
      <c r="WCV79" s="219"/>
      <c r="WCW79" s="219"/>
      <c r="WCX79" s="219"/>
      <c r="WCY79" s="219"/>
      <c r="WCZ79" s="219"/>
      <c r="WDA79" s="219"/>
      <c r="WDB79" s="219"/>
      <c r="WDC79" s="219"/>
      <c r="WDD79" s="219"/>
      <c r="WDE79" s="219"/>
      <c r="WDF79" s="219"/>
      <c r="WDG79" s="219"/>
      <c r="WDH79" s="219"/>
      <c r="WDI79" s="219"/>
      <c r="WDJ79" s="219"/>
      <c r="WDK79" s="219"/>
      <c r="WDL79" s="219"/>
      <c r="WDM79" s="219"/>
      <c r="WDN79" s="219"/>
      <c r="WDO79" s="219"/>
      <c r="WDP79" s="219"/>
      <c r="WDQ79" s="219"/>
      <c r="WDR79" s="219"/>
      <c r="WDS79" s="219"/>
      <c r="WDT79" s="219"/>
      <c r="WDU79" s="219"/>
      <c r="WDV79" s="219"/>
      <c r="WDW79" s="219"/>
      <c r="WDX79" s="219"/>
      <c r="WDY79" s="219"/>
      <c r="WDZ79" s="219"/>
      <c r="WEA79" s="219"/>
      <c r="WEB79" s="219"/>
      <c r="WEC79" s="219"/>
      <c r="WED79" s="219"/>
      <c r="WEE79" s="219"/>
      <c r="WEF79" s="219"/>
      <c r="WEG79" s="219"/>
      <c r="WEH79" s="219"/>
      <c r="WEI79" s="219"/>
      <c r="WEJ79" s="219"/>
      <c r="WEK79" s="219"/>
      <c r="WEL79" s="219"/>
      <c r="WEM79" s="219"/>
      <c r="WEN79" s="219"/>
      <c r="WEO79" s="219"/>
      <c r="WEP79" s="219"/>
      <c r="WEQ79" s="219"/>
      <c r="WER79" s="219"/>
      <c r="WES79" s="219"/>
      <c r="WET79" s="219"/>
      <c r="WEU79" s="219"/>
      <c r="WEV79" s="219"/>
      <c r="WEW79" s="219"/>
      <c r="WEX79" s="219"/>
      <c r="WEY79" s="219"/>
      <c r="WEZ79" s="219"/>
      <c r="WFA79" s="219"/>
      <c r="WFB79" s="219"/>
      <c r="WFC79" s="219"/>
      <c r="WFD79" s="219"/>
      <c r="WFE79" s="219"/>
      <c r="WFF79" s="219"/>
      <c r="WFG79" s="219"/>
      <c r="WFH79" s="219"/>
      <c r="WFI79" s="219"/>
      <c r="WFJ79" s="219"/>
      <c r="WFK79" s="219"/>
      <c r="WFL79" s="219"/>
      <c r="WFM79" s="219"/>
      <c r="WFN79" s="219"/>
      <c r="WFO79" s="219"/>
      <c r="WFP79" s="219"/>
      <c r="WFQ79" s="219"/>
      <c r="WFR79" s="219"/>
      <c r="WFS79" s="219"/>
      <c r="WFT79" s="219"/>
      <c r="WFU79" s="219"/>
      <c r="WFV79" s="219"/>
      <c r="WFW79" s="219"/>
      <c r="WFX79" s="219"/>
      <c r="WFY79" s="219"/>
      <c r="WFZ79" s="219"/>
      <c r="WGA79" s="219"/>
      <c r="WGB79" s="219"/>
      <c r="WGC79" s="219"/>
      <c r="WGD79" s="219"/>
      <c r="WGE79" s="219"/>
      <c r="WGF79" s="219"/>
      <c r="WGG79" s="219"/>
      <c r="WGH79" s="219"/>
      <c r="WGI79" s="219"/>
      <c r="WGJ79" s="219"/>
      <c r="WGK79" s="219"/>
      <c r="WGL79" s="219"/>
      <c r="WGM79" s="219"/>
      <c r="WGN79" s="219"/>
      <c r="WGO79" s="219"/>
      <c r="WGP79" s="219"/>
      <c r="WGQ79" s="219"/>
      <c r="WGR79" s="219"/>
      <c r="WGS79" s="219"/>
      <c r="WGT79" s="219"/>
      <c r="WGU79" s="219"/>
      <c r="WGV79" s="219"/>
      <c r="WGW79" s="219"/>
      <c r="WGX79" s="219"/>
      <c r="WGY79" s="219"/>
      <c r="WGZ79" s="219"/>
      <c r="WHA79" s="219"/>
      <c r="WHB79" s="219"/>
      <c r="WHC79" s="219"/>
      <c r="WHD79" s="219"/>
      <c r="WHE79" s="219"/>
      <c r="WHF79" s="219"/>
      <c r="WHG79" s="219"/>
      <c r="WHH79" s="219"/>
      <c r="WHI79" s="219"/>
      <c r="WHJ79" s="219"/>
      <c r="WHK79" s="219"/>
      <c r="WHL79" s="219"/>
      <c r="WHM79" s="219"/>
      <c r="WHN79" s="219"/>
      <c r="WHO79" s="219"/>
      <c r="WHP79" s="219"/>
      <c r="WHQ79" s="219"/>
      <c r="WHR79" s="219"/>
      <c r="WHS79" s="219"/>
      <c r="WHT79" s="219"/>
      <c r="WHU79" s="219"/>
      <c r="WHV79" s="219"/>
      <c r="WHW79" s="219"/>
      <c r="WHX79" s="219"/>
      <c r="WHY79" s="219"/>
      <c r="WHZ79" s="219"/>
      <c r="WIA79" s="219"/>
      <c r="WIB79" s="219"/>
      <c r="WIC79" s="219"/>
      <c r="WID79" s="219"/>
      <c r="WIE79" s="219"/>
      <c r="WIF79" s="219"/>
      <c r="WIG79" s="219"/>
      <c r="WIH79" s="219"/>
      <c r="WII79" s="219"/>
      <c r="WIJ79" s="219"/>
      <c r="WIK79" s="219"/>
      <c r="WIL79" s="219"/>
      <c r="WIM79" s="219"/>
      <c r="WIN79" s="219"/>
      <c r="WIO79" s="219"/>
      <c r="WIP79" s="219"/>
      <c r="WIQ79" s="219"/>
      <c r="WIR79" s="219"/>
      <c r="WIS79" s="219"/>
      <c r="WIT79" s="219"/>
      <c r="WIU79" s="219"/>
      <c r="WIV79" s="219"/>
      <c r="WIW79" s="219"/>
      <c r="WIX79" s="219"/>
      <c r="WIY79" s="219"/>
      <c r="WIZ79" s="219"/>
      <c r="WJA79" s="219"/>
      <c r="WJB79" s="219"/>
      <c r="WJC79" s="219"/>
      <c r="WJD79" s="219"/>
      <c r="WJE79" s="219"/>
      <c r="WJF79" s="219"/>
      <c r="WJG79" s="219"/>
      <c r="WJH79" s="219"/>
      <c r="WJI79" s="219"/>
      <c r="WJJ79" s="219"/>
      <c r="WJK79" s="219"/>
      <c r="WJL79" s="219"/>
      <c r="WJM79" s="219"/>
      <c r="WJN79" s="219"/>
      <c r="WJO79" s="219"/>
      <c r="WJP79" s="219"/>
      <c r="WJQ79" s="219"/>
      <c r="WJR79" s="219"/>
      <c r="WJS79" s="219"/>
      <c r="WJT79" s="219"/>
      <c r="WJU79" s="219"/>
      <c r="WJV79" s="219"/>
      <c r="WJW79" s="219"/>
      <c r="WJX79" s="219"/>
      <c r="WJY79" s="219"/>
      <c r="WJZ79" s="219"/>
      <c r="WKA79" s="219"/>
      <c r="WKB79" s="219"/>
      <c r="WKC79" s="219"/>
      <c r="WKD79" s="219"/>
      <c r="WKE79" s="219"/>
      <c r="WKF79" s="219"/>
      <c r="WKG79" s="219"/>
      <c r="WKH79" s="219"/>
      <c r="WKI79" s="219"/>
      <c r="WKJ79" s="219"/>
      <c r="WKK79" s="219"/>
      <c r="WKL79" s="219"/>
      <c r="WKM79" s="219"/>
      <c r="WKN79" s="219"/>
      <c r="WKO79" s="219"/>
      <c r="WKP79" s="219"/>
      <c r="WKQ79" s="219"/>
      <c r="WKR79" s="219"/>
      <c r="WKS79" s="219"/>
      <c r="WKT79" s="219"/>
      <c r="WKU79" s="219"/>
      <c r="WKV79" s="219"/>
      <c r="WKW79" s="219"/>
      <c r="WKX79" s="219"/>
      <c r="WKY79" s="219"/>
      <c r="WKZ79" s="219"/>
      <c r="WLA79" s="219"/>
      <c r="WLB79" s="219"/>
      <c r="WLC79" s="219"/>
      <c r="WLD79" s="219"/>
      <c r="WLE79" s="219"/>
      <c r="WLF79" s="219"/>
      <c r="WLG79" s="219"/>
      <c r="WLH79" s="219"/>
      <c r="WLI79" s="219"/>
      <c r="WLJ79" s="219"/>
      <c r="WLK79" s="219"/>
      <c r="WLL79" s="219"/>
      <c r="WLM79" s="219"/>
      <c r="WLN79" s="219"/>
      <c r="WLO79" s="219"/>
      <c r="WLP79" s="219"/>
      <c r="WLQ79" s="219"/>
      <c r="WLR79" s="219"/>
      <c r="WLS79" s="219"/>
      <c r="WLT79" s="219"/>
      <c r="WLU79" s="219"/>
      <c r="WLV79" s="219"/>
      <c r="WLW79" s="219"/>
      <c r="WLX79" s="219"/>
      <c r="WLY79" s="219"/>
      <c r="WLZ79" s="219"/>
      <c r="WMA79" s="219"/>
      <c r="WMB79" s="219"/>
      <c r="WMC79" s="219"/>
      <c r="WMD79" s="219"/>
      <c r="WME79" s="219"/>
      <c r="WMF79" s="219"/>
      <c r="WMG79" s="219"/>
      <c r="WMH79" s="219"/>
      <c r="WMI79" s="219"/>
      <c r="WMJ79" s="219"/>
      <c r="WMK79" s="219"/>
      <c r="WML79" s="219"/>
      <c r="WMM79" s="219"/>
      <c r="WMN79" s="219"/>
      <c r="WMO79" s="219"/>
      <c r="WMP79" s="219"/>
      <c r="WMQ79" s="219"/>
      <c r="WMR79" s="219"/>
      <c r="WMS79" s="219"/>
      <c r="WMT79" s="219"/>
      <c r="WMU79" s="219"/>
      <c r="WMV79" s="219"/>
      <c r="WMW79" s="219"/>
      <c r="WMX79" s="219"/>
      <c r="WMY79" s="219"/>
      <c r="WMZ79" s="219"/>
      <c r="WNA79" s="219"/>
      <c r="WNB79" s="219"/>
      <c r="WNC79" s="219"/>
      <c r="WND79" s="219"/>
      <c r="WNE79" s="219"/>
      <c r="WNF79" s="219"/>
      <c r="WNG79" s="219"/>
      <c r="WNH79" s="219"/>
      <c r="WNI79" s="219"/>
      <c r="WNJ79" s="219"/>
      <c r="WNK79" s="219"/>
      <c r="WNL79" s="219"/>
      <c r="WNM79" s="219"/>
      <c r="WNN79" s="219"/>
      <c r="WNO79" s="219"/>
      <c r="WNP79" s="219"/>
      <c r="WNQ79" s="219"/>
      <c r="WNR79" s="219"/>
      <c r="WNS79" s="219"/>
      <c r="WNT79" s="219"/>
      <c r="WNU79" s="219"/>
      <c r="WNV79" s="219"/>
      <c r="WNW79" s="219"/>
      <c r="WNX79" s="219"/>
      <c r="WNY79" s="219"/>
      <c r="WNZ79" s="219"/>
      <c r="WOA79" s="219"/>
      <c r="WOB79" s="219"/>
      <c r="WOC79" s="219"/>
      <c r="WOD79" s="219"/>
      <c r="WOE79" s="219"/>
      <c r="WOF79" s="219"/>
      <c r="WOG79" s="219"/>
      <c r="WOH79" s="219"/>
      <c r="WOI79" s="219"/>
      <c r="WOJ79" s="219"/>
      <c r="WOK79" s="219"/>
      <c r="WOL79" s="219"/>
      <c r="WOM79" s="219"/>
      <c r="WON79" s="219"/>
      <c r="WOO79" s="219"/>
      <c r="WOP79" s="219"/>
      <c r="WOQ79" s="219"/>
      <c r="WOR79" s="219"/>
      <c r="WOS79" s="219"/>
      <c r="WOT79" s="219"/>
      <c r="WOU79" s="219"/>
      <c r="WOV79" s="219"/>
      <c r="WOW79" s="219"/>
      <c r="WOX79" s="219"/>
      <c r="WOY79" s="219"/>
      <c r="WOZ79" s="219"/>
      <c r="WPA79" s="219"/>
      <c r="WPB79" s="219"/>
      <c r="WPC79" s="219"/>
      <c r="WPD79" s="219"/>
      <c r="WPE79" s="219"/>
      <c r="WPF79" s="219"/>
      <c r="WPG79" s="219"/>
      <c r="WPH79" s="219"/>
      <c r="WPI79" s="219"/>
      <c r="WPJ79" s="219"/>
      <c r="WPK79" s="219"/>
      <c r="WPL79" s="219"/>
      <c r="WPM79" s="219"/>
      <c r="WPN79" s="219"/>
      <c r="WPO79" s="219"/>
      <c r="WPP79" s="219"/>
      <c r="WPQ79" s="219"/>
      <c r="WPR79" s="219"/>
      <c r="WPS79" s="219"/>
      <c r="WPT79" s="219"/>
      <c r="WPU79" s="219"/>
      <c r="WPV79" s="219"/>
      <c r="WPW79" s="219"/>
      <c r="WPX79" s="219"/>
      <c r="WPY79" s="219"/>
      <c r="WPZ79" s="219"/>
      <c r="WQA79" s="219"/>
      <c r="WQB79" s="219"/>
      <c r="WQC79" s="219"/>
      <c r="WQD79" s="219"/>
      <c r="WQE79" s="219"/>
      <c r="WQF79" s="219"/>
      <c r="WQG79" s="219"/>
      <c r="WQH79" s="219"/>
      <c r="WQI79" s="219"/>
      <c r="WQJ79" s="219"/>
      <c r="WQK79" s="219"/>
      <c r="WQL79" s="219"/>
      <c r="WQM79" s="219"/>
      <c r="WQN79" s="219"/>
      <c r="WQO79" s="219"/>
      <c r="WQP79" s="219"/>
      <c r="WQQ79" s="219"/>
      <c r="WQR79" s="219"/>
      <c r="WQS79" s="219"/>
      <c r="WQT79" s="219"/>
      <c r="WQU79" s="219"/>
      <c r="WQV79" s="219"/>
      <c r="WQW79" s="219"/>
      <c r="WQX79" s="219"/>
      <c r="WQY79" s="219"/>
      <c r="WQZ79" s="219"/>
      <c r="WRA79" s="219"/>
      <c r="WRB79" s="219"/>
      <c r="WRC79" s="219"/>
      <c r="WRD79" s="219"/>
      <c r="WRE79" s="219"/>
      <c r="WRF79" s="219"/>
      <c r="WRG79" s="219"/>
      <c r="WRH79" s="219"/>
      <c r="WRI79" s="219"/>
      <c r="WRJ79" s="219"/>
      <c r="WRK79" s="219"/>
      <c r="WRL79" s="219"/>
      <c r="WRM79" s="219"/>
      <c r="WRN79" s="219"/>
      <c r="WRO79" s="219"/>
      <c r="WRP79" s="219"/>
      <c r="WRQ79" s="219"/>
      <c r="WRR79" s="219"/>
      <c r="WRS79" s="219"/>
      <c r="WRT79" s="219"/>
      <c r="WRU79" s="219"/>
      <c r="WRV79" s="219"/>
      <c r="WRW79" s="219"/>
      <c r="WRX79" s="219"/>
      <c r="WRY79" s="219"/>
      <c r="WRZ79" s="219"/>
      <c r="WSA79" s="219"/>
      <c r="WSB79" s="219"/>
      <c r="WSC79" s="219"/>
      <c r="WSD79" s="219"/>
      <c r="WSE79" s="219"/>
      <c r="WSF79" s="219"/>
      <c r="WSG79" s="219"/>
      <c r="WSH79" s="219"/>
      <c r="WSI79" s="219"/>
      <c r="WSJ79" s="219"/>
      <c r="WSK79" s="219"/>
      <c r="WSL79" s="219"/>
      <c r="WSM79" s="219"/>
      <c r="WSN79" s="219"/>
      <c r="WSO79" s="219"/>
      <c r="WSP79" s="219"/>
      <c r="WSQ79" s="219"/>
      <c r="WSR79" s="219"/>
      <c r="WSS79" s="219"/>
      <c r="WST79" s="219"/>
      <c r="WSU79" s="219"/>
      <c r="WSV79" s="219"/>
      <c r="WSW79" s="219"/>
      <c r="WSX79" s="219"/>
      <c r="WSY79" s="219"/>
      <c r="WSZ79" s="219"/>
      <c r="WTA79" s="219"/>
      <c r="WTB79" s="219"/>
      <c r="WTC79" s="219"/>
      <c r="WTD79" s="219"/>
      <c r="WTE79" s="219"/>
      <c r="WTF79" s="219"/>
      <c r="WTG79" s="219"/>
      <c r="WTH79" s="219"/>
      <c r="WTI79" s="219"/>
      <c r="WTJ79" s="219"/>
      <c r="WTK79" s="219"/>
      <c r="WTL79" s="219"/>
      <c r="WTM79" s="219"/>
      <c r="WTN79" s="219"/>
      <c r="WTO79" s="219"/>
      <c r="WTP79" s="219"/>
      <c r="WTQ79" s="219"/>
      <c r="WTR79" s="219"/>
      <c r="WTS79" s="219"/>
      <c r="WTT79" s="219"/>
      <c r="WTU79" s="219"/>
      <c r="WTV79" s="219"/>
      <c r="WTW79" s="219"/>
      <c r="WTX79" s="219"/>
      <c r="WTY79" s="219"/>
      <c r="WTZ79" s="219"/>
      <c r="WUA79" s="219"/>
      <c r="WUB79" s="219"/>
      <c r="WUC79" s="219"/>
      <c r="WUD79" s="219"/>
      <c r="WUE79" s="219"/>
      <c r="WUF79" s="219"/>
      <c r="WUG79" s="219"/>
      <c r="WUH79" s="219"/>
      <c r="WUI79" s="219"/>
      <c r="WUJ79" s="219"/>
      <c r="WUK79" s="219"/>
      <c r="WUL79" s="219"/>
      <c r="WUM79" s="219"/>
      <c r="WUN79" s="219"/>
      <c r="WUO79" s="219"/>
      <c r="WUP79" s="219"/>
      <c r="WUQ79" s="219"/>
      <c r="WUR79" s="219"/>
      <c r="WUS79" s="219"/>
      <c r="WUT79" s="219"/>
      <c r="WUU79" s="219"/>
      <c r="WUV79" s="219"/>
      <c r="WUW79" s="219"/>
      <c r="WUX79" s="219"/>
      <c r="WUY79" s="219"/>
      <c r="WUZ79" s="219"/>
      <c r="WVA79" s="219"/>
      <c r="WVB79" s="219"/>
      <c r="WVC79" s="219"/>
      <c r="WVD79" s="219"/>
      <c r="WVE79" s="219"/>
      <c r="WVF79" s="219"/>
      <c r="WVG79" s="219"/>
      <c r="WVH79" s="219"/>
      <c r="WVI79" s="219"/>
      <c r="WVJ79" s="219"/>
      <c r="WVK79" s="219"/>
      <c r="WVL79" s="219"/>
      <c r="WVM79" s="219"/>
      <c r="WVN79" s="219"/>
      <c r="WVO79" s="219"/>
      <c r="WVP79" s="219"/>
      <c r="WVQ79" s="219"/>
      <c r="WVR79" s="219"/>
      <c r="WVS79" s="219"/>
      <c r="WVT79" s="219"/>
      <c r="WVU79" s="219"/>
      <c r="WVV79" s="219"/>
      <c r="WVW79" s="219"/>
      <c r="WVX79" s="219"/>
      <c r="WVY79" s="219"/>
      <c r="WVZ79" s="219"/>
      <c r="WWA79" s="219"/>
      <c r="WWB79" s="219"/>
      <c r="WWC79" s="219"/>
      <c r="WWD79" s="219"/>
      <c r="WWE79" s="219"/>
      <c r="WWF79" s="219"/>
      <c r="WWG79" s="219"/>
      <c r="WWH79" s="219"/>
      <c r="WWI79" s="219"/>
      <c r="WWJ79" s="219"/>
      <c r="WWK79" s="219"/>
      <c r="WWL79" s="219"/>
      <c r="WWM79" s="219"/>
      <c r="WWN79" s="219"/>
      <c r="WWO79" s="219"/>
      <c r="WWP79" s="219"/>
      <c r="WWQ79" s="219"/>
      <c r="WWR79" s="219"/>
      <c r="WWS79" s="219"/>
      <c r="WWT79" s="219"/>
      <c r="WWU79" s="219"/>
      <c r="WWV79" s="219"/>
      <c r="WWW79" s="219"/>
      <c r="WWX79" s="219"/>
      <c r="WWY79" s="219"/>
      <c r="WWZ79" s="219"/>
      <c r="WXA79" s="219"/>
      <c r="WXB79" s="219"/>
      <c r="WXC79" s="219"/>
      <c r="WXD79" s="219"/>
      <c r="WXE79" s="219"/>
      <c r="WXF79" s="219"/>
      <c r="WXG79" s="219"/>
      <c r="WXH79" s="219"/>
      <c r="WXI79" s="219"/>
      <c r="WXJ79" s="219"/>
      <c r="WXK79" s="219"/>
      <c r="WXL79" s="219"/>
      <c r="WXM79" s="219"/>
      <c r="WXN79" s="219"/>
      <c r="WXO79" s="219"/>
      <c r="WXP79" s="219"/>
      <c r="WXQ79" s="219"/>
      <c r="WXR79" s="219"/>
      <c r="WXS79" s="219"/>
      <c r="WXT79" s="219"/>
      <c r="WXU79" s="219"/>
      <c r="WXV79" s="219"/>
      <c r="WXW79" s="219"/>
      <c r="WXX79" s="219"/>
      <c r="WXY79" s="219"/>
      <c r="WXZ79" s="219"/>
      <c r="WYA79" s="219"/>
      <c r="WYB79" s="219"/>
      <c r="WYC79" s="219"/>
      <c r="WYD79" s="219"/>
      <c r="WYE79" s="219"/>
      <c r="WYF79" s="219"/>
      <c r="WYG79" s="219"/>
      <c r="WYH79" s="219"/>
      <c r="WYI79" s="219"/>
      <c r="WYJ79" s="219"/>
      <c r="WYK79" s="219"/>
      <c r="WYL79" s="219"/>
      <c r="WYM79" s="219"/>
      <c r="WYN79" s="219"/>
      <c r="WYO79" s="219"/>
      <c r="WYP79" s="219"/>
      <c r="WYQ79" s="219"/>
      <c r="WYR79" s="219"/>
      <c r="WYS79" s="219"/>
      <c r="WYT79" s="219"/>
      <c r="WYU79" s="219"/>
      <c r="WYV79" s="219"/>
      <c r="WYW79" s="219"/>
      <c r="WYX79" s="219"/>
      <c r="WYY79" s="219"/>
      <c r="WYZ79" s="219"/>
      <c r="WZA79" s="219"/>
      <c r="WZB79" s="219"/>
      <c r="WZC79" s="219"/>
      <c r="WZD79" s="219"/>
      <c r="WZE79" s="219"/>
      <c r="WZF79" s="219"/>
      <c r="WZG79" s="219"/>
      <c r="WZH79" s="219"/>
      <c r="WZI79" s="219"/>
      <c r="WZJ79" s="219"/>
      <c r="WZK79" s="219"/>
      <c r="WZL79" s="219"/>
      <c r="WZM79" s="219"/>
      <c r="WZN79" s="219"/>
      <c r="WZO79" s="219"/>
      <c r="WZP79" s="219"/>
      <c r="WZQ79" s="219"/>
      <c r="WZR79" s="219"/>
      <c r="WZS79" s="219"/>
      <c r="WZT79" s="219"/>
      <c r="WZU79" s="219"/>
      <c r="WZV79" s="219"/>
      <c r="WZW79" s="219"/>
      <c r="WZX79" s="219"/>
      <c r="WZY79" s="219"/>
      <c r="WZZ79" s="219"/>
      <c r="XAA79" s="219"/>
      <c r="XAB79" s="219"/>
      <c r="XAC79" s="219"/>
      <c r="XAD79" s="219"/>
      <c r="XAE79" s="219"/>
      <c r="XAF79" s="219"/>
      <c r="XAG79" s="219"/>
      <c r="XAH79" s="219"/>
      <c r="XAI79" s="219"/>
      <c r="XAJ79" s="219"/>
      <c r="XAK79" s="219"/>
      <c r="XAL79" s="219"/>
      <c r="XAM79" s="219"/>
      <c r="XAN79" s="219"/>
      <c r="XAO79" s="219"/>
      <c r="XAP79" s="219"/>
      <c r="XAQ79" s="219"/>
      <c r="XAR79" s="219"/>
      <c r="XAS79" s="219"/>
      <c r="XAT79" s="219"/>
      <c r="XAU79" s="219"/>
      <c r="XAV79" s="219"/>
      <c r="XAW79" s="219"/>
      <c r="XAX79" s="219"/>
      <c r="XAY79" s="219"/>
      <c r="XAZ79" s="219"/>
      <c r="XBA79" s="219"/>
      <c r="XBB79" s="219"/>
      <c r="XBC79" s="219"/>
      <c r="XBD79" s="219"/>
      <c r="XBE79" s="219"/>
      <c r="XBF79" s="219"/>
      <c r="XBG79" s="219"/>
      <c r="XBH79" s="219"/>
      <c r="XBI79" s="219"/>
      <c r="XBJ79" s="219"/>
      <c r="XBK79" s="219"/>
      <c r="XBL79" s="219"/>
      <c r="XBM79" s="219"/>
      <c r="XBN79" s="219"/>
      <c r="XBO79" s="219"/>
      <c r="XBP79" s="219"/>
      <c r="XBQ79" s="219"/>
      <c r="XBR79" s="219"/>
      <c r="XBS79" s="219"/>
      <c r="XBT79" s="219"/>
      <c r="XBU79" s="219"/>
      <c r="XBV79" s="219"/>
      <c r="XBW79" s="219"/>
      <c r="XBX79" s="219"/>
      <c r="XBY79" s="219"/>
      <c r="XBZ79" s="219"/>
      <c r="XCA79" s="219"/>
      <c r="XCB79" s="219"/>
      <c r="XCC79" s="219"/>
      <c r="XCD79" s="219"/>
      <c r="XCE79" s="219"/>
      <c r="XCF79" s="219"/>
      <c r="XCG79" s="219"/>
      <c r="XCH79" s="219"/>
      <c r="XCI79" s="219"/>
      <c r="XCJ79" s="219"/>
      <c r="XCK79" s="219"/>
      <c r="XCL79" s="219"/>
      <c r="XCM79" s="219"/>
      <c r="XCN79" s="219"/>
      <c r="XCO79" s="219"/>
      <c r="XCP79" s="219"/>
      <c r="XCQ79" s="219"/>
      <c r="XCR79" s="219"/>
      <c r="XCS79" s="219"/>
      <c r="XCT79" s="219"/>
      <c r="XCU79" s="219"/>
      <c r="XCV79" s="219"/>
      <c r="XCW79" s="219"/>
      <c r="XCX79" s="219"/>
      <c r="XCY79" s="219"/>
      <c r="XCZ79" s="219"/>
      <c r="XDA79" s="219"/>
      <c r="XDB79" s="219"/>
      <c r="XDC79" s="219"/>
      <c r="XDD79" s="219"/>
      <c r="XDE79" s="219"/>
      <c r="XDF79" s="219"/>
      <c r="XDG79" s="219"/>
      <c r="XDH79" s="219"/>
      <c r="XDI79" s="219"/>
      <c r="XDJ79" s="219"/>
      <c r="XDK79" s="219"/>
      <c r="XDL79" s="219"/>
      <c r="XDM79" s="219"/>
      <c r="XDN79" s="219"/>
      <c r="XDO79" s="219"/>
      <c r="XDP79" s="219"/>
      <c r="XDQ79" s="219"/>
      <c r="XDR79" s="219"/>
      <c r="XDS79" s="219"/>
      <c r="XDT79" s="219"/>
      <c r="XDU79" s="219"/>
      <c r="XDV79" s="219"/>
      <c r="XDW79" s="219"/>
      <c r="XDX79" s="219"/>
      <c r="XDY79" s="219"/>
      <c r="XDZ79" s="219"/>
      <c r="XEA79" s="219"/>
      <c r="XEB79" s="219"/>
      <c r="XEC79" s="219"/>
      <c r="XED79" s="219"/>
      <c r="XEE79" s="219"/>
      <c r="XEF79" s="219"/>
      <c r="XEG79" s="219"/>
      <c r="XEH79" s="219"/>
      <c r="XEI79" s="219"/>
      <c r="XEJ79" s="219"/>
      <c r="XEK79" s="219"/>
      <c r="XEL79" s="219"/>
      <c r="XEM79" s="219"/>
      <c r="XEN79" s="219"/>
      <c r="XEO79" s="219"/>
      <c r="XEP79" s="219"/>
      <c r="XEQ79" s="219"/>
      <c r="XER79" s="219"/>
      <c r="XES79" s="219"/>
      <c r="XET79" s="219"/>
      <c r="XEU79" s="219"/>
      <c r="XEV79" s="219"/>
      <c r="XEW79" s="219"/>
      <c r="XEX79" s="219"/>
      <c r="XEY79" s="219"/>
      <c r="XEZ79" s="219"/>
      <c r="XFA79" s="219"/>
      <c r="XFB79" s="219"/>
      <c r="XFC79" s="219"/>
    </row>
    <row r="80" spans="1:8">
      <c r="A80" s="163"/>
      <c r="B80" s="213" t="s">
        <v>5</v>
      </c>
      <c r="C80" s="213" t="s">
        <v>6</v>
      </c>
      <c r="D80" s="183" t="s">
        <v>1821</v>
      </c>
      <c r="E80" s="167" t="s">
        <v>2187</v>
      </c>
      <c r="F80" s="167" t="s">
        <v>2188</v>
      </c>
      <c r="G80" s="184" t="s">
        <v>2236</v>
      </c>
      <c r="H80" s="220"/>
    </row>
    <row r="81" s="148" customFormat="1" spans="1:7">
      <c r="A81" s="163"/>
      <c r="B81" s="214"/>
      <c r="C81" s="214"/>
      <c r="D81" s="185"/>
      <c r="E81" s="215" t="s">
        <v>10</v>
      </c>
      <c r="F81" s="167" t="s">
        <v>10</v>
      </c>
      <c r="G81" s="184" t="s">
        <v>11</v>
      </c>
    </row>
    <row r="82" s="148" customFormat="1" spans="1:7">
      <c r="A82" s="163"/>
      <c r="B82" s="221" t="s">
        <v>2237</v>
      </c>
      <c r="C82" s="221" t="s">
        <v>2238</v>
      </c>
      <c r="D82" s="221" t="s">
        <v>1586</v>
      </c>
      <c r="E82" s="172">
        <v>44414</v>
      </c>
      <c r="F82" s="222">
        <v>44418</v>
      </c>
      <c r="G82" s="222">
        <v>44443</v>
      </c>
    </row>
    <row r="83" s="148" customFormat="1" spans="1:7">
      <c r="A83" s="163"/>
      <c r="B83" s="221" t="s">
        <v>2239</v>
      </c>
      <c r="C83" s="221" t="s">
        <v>2240</v>
      </c>
      <c r="D83" s="221"/>
      <c r="E83" s="172">
        <v>44421</v>
      </c>
      <c r="F83" s="222">
        <v>44428</v>
      </c>
      <c r="G83" s="222">
        <v>44454</v>
      </c>
    </row>
    <row r="84" s="148" customFormat="1" spans="1:7">
      <c r="A84" s="163"/>
      <c r="B84" s="221" t="s">
        <v>2233</v>
      </c>
      <c r="C84" s="221" t="s">
        <v>2234</v>
      </c>
      <c r="D84" s="221"/>
      <c r="E84" s="172">
        <v>44428</v>
      </c>
      <c r="F84" s="222">
        <v>44434</v>
      </c>
      <c r="G84" s="222">
        <v>44460</v>
      </c>
    </row>
    <row r="85" s="148" customFormat="1" spans="1:7">
      <c r="A85" s="163"/>
      <c r="B85" s="223" t="s">
        <v>870</v>
      </c>
      <c r="C85" s="221" t="s">
        <v>2241</v>
      </c>
      <c r="D85" s="221"/>
      <c r="E85" s="172">
        <v>44435</v>
      </c>
      <c r="F85" s="222">
        <v>44441</v>
      </c>
      <c r="G85" s="222">
        <v>44467</v>
      </c>
    </row>
    <row r="86" s="148" customFormat="1" spans="1:7">
      <c r="A86" s="224" t="s">
        <v>2242</v>
      </c>
      <c r="B86" s="224"/>
      <c r="C86" s="153"/>
      <c r="D86" s="153"/>
      <c r="E86" s="153"/>
      <c r="F86" s="153"/>
      <c r="G86" s="153"/>
    </row>
    <row r="87" s="148" customFormat="1" spans="1:7">
      <c r="A87" s="182" t="s">
        <v>2243</v>
      </c>
      <c r="B87" s="182"/>
      <c r="C87" s="182"/>
      <c r="D87" s="182"/>
      <c r="E87" s="182"/>
      <c r="F87" s="182"/>
      <c r="G87" s="182"/>
    </row>
    <row r="88" s="148" customFormat="1" spans="1:7">
      <c r="A88" s="163"/>
      <c r="B88" s="187" t="s">
        <v>5</v>
      </c>
      <c r="C88" s="187" t="s">
        <v>6</v>
      </c>
      <c r="D88" s="187" t="s">
        <v>1821</v>
      </c>
      <c r="E88" s="167" t="s">
        <v>2187</v>
      </c>
      <c r="F88" s="167" t="s">
        <v>2220</v>
      </c>
      <c r="G88" s="167" t="s">
        <v>1129</v>
      </c>
    </row>
    <row r="89" s="148" customFormat="1" spans="1:7">
      <c r="A89" s="163"/>
      <c r="B89" s="191"/>
      <c r="C89" s="191"/>
      <c r="D89" s="191"/>
      <c r="E89" s="167" t="s">
        <v>10</v>
      </c>
      <c r="F89" s="167" t="s">
        <v>10</v>
      </c>
      <c r="G89" s="167" t="s">
        <v>11</v>
      </c>
    </row>
    <row r="90" s="148" customFormat="1" spans="1:7">
      <c r="A90" s="163"/>
      <c r="B90" s="167" t="s">
        <v>616</v>
      </c>
      <c r="C90" s="167" t="s">
        <v>2244</v>
      </c>
      <c r="D90" s="167" t="s">
        <v>1509</v>
      </c>
      <c r="E90" s="172">
        <v>44442</v>
      </c>
      <c r="F90" s="172">
        <v>44446</v>
      </c>
      <c r="G90" s="172">
        <v>44469</v>
      </c>
    </row>
    <row r="91" s="148" customFormat="1" spans="1:7">
      <c r="A91" s="163"/>
      <c r="B91" s="167" t="s">
        <v>618</v>
      </c>
      <c r="C91" s="167" t="s">
        <v>1132</v>
      </c>
      <c r="D91" s="167"/>
      <c r="E91" s="172">
        <v>44449</v>
      </c>
      <c r="F91" s="172">
        <v>44453</v>
      </c>
      <c r="G91" s="172">
        <v>44476</v>
      </c>
    </row>
    <row r="92" s="148" customFormat="1" spans="1:7">
      <c r="A92" s="163"/>
      <c r="B92" s="167" t="s">
        <v>620</v>
      </c>
      <c r="C92" s="167" t="s">
        <v>2245</v>
      </c>
      <c r="D92" s="167"/>
      <c r="E92" s="172">
        <v>44456</v>
      </c>
      <c r="F92" s="172">
        <v>44460</v>
      </c>
      <c r="G92" s="172">
        <v>44483</v>
      </c>
    </row>
    <row r="93" s="148" customFormat="1" ht="17.25" customHeight="1" spans="1:7">
      <c r="A93" s="163"/>
      <c r="B93" s="171" t="s">
        <v>2246</v>
      </c>
      <c r="C93" s="171" t="s">
        <v>2247</v>
      </c>
      <c r="D93" s="167"/>
      <c r="E93" s="172">
        <v>44463</v>
      </c>
      <c r="F93" s="172">
        <v>44467</v>
      </c>
      <c r="G93" s="172">
        <v>44490</v>
      </c>
    </row>
    <row r="94" s="148" customFormat="1" spans="1:7">
      <c r="A94" s="163"/>
      <c r="B94" s="171"/>
      <c r="C94" s="197"/>
      <c r="D94" s="167"/>
      <c r="E94" s="172"/>
      <c r="F94" s="172"/>
      <c r="G94" s="172"/>
    </row>
    <row r="95" s="148" customFormat="1" spans="1:7">
      <c r="A95" s="163"/>
      <c r="B95" s="225"/>
      <c r="C95" s="225"/>
      <c r="D95" s="200"/>
      <c r="E95" s="195"/>
      <c r="F95" s="200"/>
      <c r="G95" s="172"/>
    </row>
    <row r="96" s="148" customFormat="1" spans="1:7">
      <c r="A96" s="182" t="s">
        <v>2248</v>
      </c>
      <c r="B96" s="182"/>
      <c r="C96" s="182"/>
      <c r="D96" s="182"/>
      <c r="E96" s="182"/>
      <c r="F96" s="182"/>
      <c r="G96" s="182"/>
    </row>
    <row r="97" s="148" customFormat="1" spans="1:7">
      <c r="A97" s="163"/>
      <c r="B97" s="226" t="s">
        <v>5</v>
      </c>
      <c r="C97" s="226" t="s">
        <v>6</v>
      </c>
      <c r="D97" s="167" t="s">
        <v>1821</v>
      </c>
      <c r="E97" s="171" t="s">
        <v>2187</v>
      </c>
      <c r="F97" s="167" t="s">
        <v>2220</v>
      </c>
      <c r="G97" s="167" t="s">
        <v>2249</v>
      </c>
    </row>
    <row r="98" s="148" customFormat="1" spans="1:7">
      <c r="A98" s="163"/>
      <c r="B98" s="226"/>
      <c r="C98" s="226"/>
      <c r="D98" s="167"/>
      <c r="E98" s="171" t="s">
        <v>10</v>
      </c>
      <c r="F98" s="167" t="s">
        <v>10</v>
      </c>
      <c r="G98" s="167" t="s">
        <v>11</v>
      </c>
    </row>
    <row r="99" s="148" customFormat="1" spans="1:7">
      <c r="A99" s="163"/>
      <c r="B99" s="221" t="s">
        <v>2250</v>
      </c>
      <c r="C99" s="221" t="s">
        <v>2251</v>
      </c>
      <c r="D99" s="221" t="s">
        <v>2252</v>
      </c>
      <c r="E99" s="227">
        <v>44442</v>
      </c>
      <c r="F99" s="172">
        <v>44447</v>
      </c>
      <c r="G99" s="172">
        <v>44476</v>
      </c>
    </row>
    <row r="100" s="148" customFormat="1" ht="15.75" customHeight="1" spans="1:7">
      <c r="A100" s="163"/>
      <c r="B100" s="221" t="s">
        <v>2253</v>
      </c>
      <c r="C100" s="221" t="s">
        <v>2254</v>
      </c>
      <c r="D100" s="221"/>
      <c r="E100" s="227">
        <v>44449</v>
      </c>
      <c r="F100" s="172">
        <v>44454</v>
      </c>
      <c r="G100" s="172">
        <v>44483</v>
      </c>
    </row>
    <row r="101" s="148" customFormat="1" spans="1:7">
      <c r="A101" s="163"/>
      <c r="B101" s="171" t="s">
        <v>2255</v>
      </c>
      <c r="C101" s="171" t="s">
        <v>468</v>
      </c>
      <c r="D101" s="221"/>
      <c r="E101" s="227">
        <v>44456</v>
      </c>
      <c r="F101" s="172">
        <v>44461</v>
      </c>
      <c r="G101" s="172">
        <v>44490</v>
      </c>
    </row>
    <row r="102" s="148" customFormat="1" spans="1:7">
      <c r="A102" s="163"/>
      <c r="B102" s="171" t="s">
        <v>2256</v>
      </c>
      <c r="C102" s="197" t="s">
        <v>2257</v>
      </c>
      <c r="D102" s="221"/>
      <c r="E102" s="227">
        <v>44463</v>
      </c>
      <c r="F102" s="172">
        <v>44468</v>
      </c>
      <c r="G102" s="172">
        <v>44497</v>
      </c>
    </row>
    <row r="103" s="148" customFormat="1" spans="1:7">
      <c r="A103" s="163"/>
      <c r="B103" s="171"/>
      <c r="C103" s="197"/>
      <c r="D103" s="221"/>
      <c r="E103" s="227"/>
      <c r="F103" s="172"/>
      <c r="G103" s="172"/>
    </row>
    <row r="104" s="148" customFormat="1" spans="1:7">
      <c r="A104" s="163"/>
      <c r="B104" s="181"/>
      <c r="C104" s="228"/>
      <c r="D104" s="229"/>
      <c r="E104" s="175"/>
      <c r="F104" s="175"/>
      <c r="G104" s="175"/>
    </row>
    <row r="105" s="148" customFormat="1" spans="1:7">
      <c r="A105" s="182" t="s">
        <v>2258</v>
      </c>
      <c r="B105" s="182"/>
      <c r="C105" s="182"/>
      <c r="D105" s="182"/>
      <c r="E105" s="182"/>
      <c r="F105" s="182"/>
      <c r="G105" s="182"/>
    </row>
    <row r="106" s="148" customFormat="1" spans="1:7">
      <c r="A106" s="163"/>
      <c r="B106" s="164" t="s">
        <v>5</v>
      </c>
      <c r="C106" s="164" t="s">
        <v>6</v>
      </c>
      <c r="D106" s="164" t="s">
        <v>1821</v>
      </c>
      <c r="E106" s="178" t="s">
        <v>2187</v>
      </c>
      <c r="F106" s="178" t="s">
        <v>2188</v>
      </c>
      <c r="G106" s="178" t="s">
        <v>594</v>
      </c>
    </row>
    <row r="107" s="148" customFormat="1" spans="1:7">
      <c r="A107" s="163"/>
      <c r="B107" s="191"/>
      <c r="C107" s="230"/>
      <c r="D107" s="230"/>
      <c r="E107" s="178" t="s">
        <v>10</v>
      </c>
      <c r="F107" s="178" t="s">
        <v>10</v>
      </c>
      <c r="G107" s="178" t="s">
        <v>2259</v>
      </c>
    </row>
    <row r="108" s="148" customFormat="1" spans="1:7">
      <c r="A108" s="163"/>
      <c r="B108" s="231" t="s">
        <v>2260</v>
      </c>
      <c r="C108" s="231" t="s">
        <v>2261</v>
      </c>
      <c r="D108" s="232" t="s">
        <v>2262</v>
      </c>
      <c r="E108" s="227">
        <v>44442</v>
      </c>
      <c r="F108" s="227">
        <v>44445</v>
      </c>
      <c r="G108" s="227">
        <v>44478</v>
      </c>
    </row>
    <row r="109" s="148" customFormat="1" spans="1:7">
      <c r="A109" s="163"/>
      <c r="B109" s="167" t="s">
        <v>2263</v>
      </c>
      <c r="C109" s="167" t="s">
        <v>2264</v>
      </c>
      <c r="D109" s="233"/>
      <c r="E109" s="227">
        <v>44449</v>
      </c>
      <c r="F109" s="227">
        <v>44452</v>
      </c>
      <c r="G109" s="227">
        <v>44483</v>
      </c>
    </row>
    <row r="110" s="148" customFormat="1" spans="1:7">
      <c r="A110" s="163"/>
      <c r="B110" s="197" t="s">
        <v>586</v>
      </c>
      <c r="C110" s="197" t="s">
        <v>587</v>
      </c>
      <c r="D110" s="233"/>
      <c r="E110" s="227">
        <v>44456</v>
      </c>
      <c r="F110" s="227">
        <v>44459</v>
      </c>
      <c r="G110" s="227">
        <v>44494</v>
      </c>
    </row>
    <row r="111" s="148" customFormat="1" ht="15.75" customHeight="1" spans="1:7">
      <c r="A111" s="163"/>
      <c r="B111" s="197" t="s">
        <v>588</v>
      </c>
      <c r="C111" s="197" t="s">
        <v>589</v>
      </c>
      <c r="D111" s="233"/>
      <c r="E111" s="227">
        <v>44463</v>
      </c>
      <c r="F111" s="227"/>
      <c r="G111" s="227"/>
    </row>
    <row r="112" s="148" customFormat="1" spans="1:7">
      <c r="A112" s="163"/>
      <c r="B112" s="153"/>
      <c r="C112" s="153"/>
      <c r="D112" s="234"/>
      <c r="E112" s="153"/>
      <c r="F112" s="153"/>
      <c r="G112" s="153"/>
    </row>
    <row r="113" s="148" customFormat="1" spans="1:7">
      <c r="A113" s="182" t="s">
        <v>2265</v>
      </c>
      <c r="B113" s="182"/>
      <c r="C113" s="182"/>
      <c r="D113" s="182"/>
      <c r="E113" s="182"/>
      <c r="F113" s="182"/>
      <c r="G113" s="182"/>
    </row>
    <row r="114" s="148" customFormat="1" spans="1:7">
      <c r="A114" s="163"/>
      <c r="B114" s="165" t="s">
        <v>5</v>
      </c>
      <c r="C114" s="165" t="s">
        <v>6</v>
      </c>
      <c r="D114" s="165" t="s">
        <v>1821</v>
      </c>
      <c r="E114" s="178" t="s">
        <v>2187</v>
      </c>
      <c r="F114" s="167" t="s">
        <v>2220</v>
      </c>
      <c r="G114" s="167" t="s">
        <v>1934</v>
      </c>
    </row>
    <row r="115" s="148" customFormat="1" ht="28.5" customHeight="1" spans="1:7">
      <c r="A115" s="163"/>
      <c r="B115" s="191"/>
      <c r="C115" s="204"/>
      <c r="D115" s="204"/>
      <c r="E115" s="167" t="s">
        <v>10</v>
      </c>
      <c r="F115" s="167" t="s">
        <v>10</v>
      </c>
      <c r="G115" s="167" t="s">
        <v>11</v>
      </c>
    </row>
    <row r="116" s="148" customFormat="1" spans="1:7">
      <c r="A116" s="163"/>
      <c r="B116" s="221" t="s">
        <v>2021</v>
      </c>
      <c r="C116" s="221" t="s">
        <v>1962</v>
      </c>
      <c r="D116" s="223" t="s">
        <v>1509</v>
      </c>
      <c r="E116" s="235">
        <v>44442</v>
      </c>
      <c r="F116" s="236">
        <v>44447</v>
      </c>
      <c r="G116" s="235">
        <v>44461</v>
      </c>
    </row>
    <row r="117" s="148" customFormat="1" spans="1:7">
      <c r="A117" s="210"/>
      <c r="B117" s="223" t="s">
        <v>2266</v>
      </c>
      <c r="C117" s="223" t="s">
        <v>1491</v>
      </c>
      <c r="D117" s="223"/>
      <c r="E117" s="235">
        <v>44449</v>
      </c>
      <c r="F117" s="236">
        <v>44454</v>
      </c>
      <c r="G117" s="235">
        <v>44469</v>
      </c>
    </row>
    <row r="118" s="148" customFormat="1" spans="1:7">
      <c r="A118" s="210"/>
      <c r="B118" s="223" t="s">
        <v>2267</v>
      </c>
      <c r="C118" s="223" t="s">
        <v>1790</v>
      </c>
      <c r="D118" s="223"/>
      <c r="E118" s="235">
        <v>44456</v>
      </c>
      <c r="F118" s="236">
        <v>44464</v>
      </c>
      <c r="G118" s="235">
        <v>44477</v>
      </c>
    </row>
    <row r="119" s="148" customFormat="1" spans="1:7">
      <c r="A119" s="163"/>
      <c r="B119" s="223" t="s">
        <v>1977</v>
      </c>
      <c r="C119" s="223" t="s">
        <v>1491</v>
      </c>
      <c r="D119" s="223"/>
      <c r="E119" s="235">
        <v>44463</v>
      </c>
      <c r="F119" s="236">
        <v>44468</v>
      </c>
      <c r="G119" s="235">
        <v>44484</v>
      </c>
    </row>
    <row r="120" s="148" customFormat="1" spans="1:7">
      <c r="A120" s="163"/>
      <c r="B120" s="237" t="s">
        <v>1454</v>
      </c>
      <c r="C120" s="231" t="s">
        <v>621</v>
      </c>
      <c r="D120" s="223"/>
      <c r="E120" s="235">
        <v>44469</v>
      </c>
      <c r="F120" s="236">
        <v>44472</v>
      </c>
      <c r="G120" s="235"/>
    </row>
    <row r="121" s="148" customFormat="1" spans="1:7">
      <c r="A121" s="163"/>
      <c r="B121" s="238"/>
      <c r="C121" s="238"/>
      <c r="D121" s="239"/>
      <c r="E121" s="240"/>
      <c r="F121" s="240"/>
      <c r="G121" s="240"/>
    </row>
    <row r="122" s="148" customFormat="1" spans="1:7">
      <c r="A122" s="182" t="s">
        <v>2268</v>
      </c>
      <c r="B122" s="182"/>
      <c r="C122" s="182"/>
      <c r="D122" s="182"/>
      <c r="E122" s="182"/>
      <c r="F122" s="182"/>
      <c r="G122" s="182"/>
    </row>
    <row r="123" s="148" customFormat="1" spans="1:7">
      <c r="A123" s="163"/>
      <c r="B123" s="165" t="s">
        <v>5</v>
      </c>
      <c r="C123" s="165" t="s">
        <v>6</v>
      </c>
      <c r="D123" s="165" t="s">
        <v>1821</v>
      </c>
      <c r="E123" s="178" t="s">
        <v>2187</v>
      </c>
      <c r="F123" s="167" t="s">
        <v>2220</v>
      </c>
      <c r="G123" s="167" t="s">
        <v>1917</v>
      </c>
    </row>
    <row r="124" s="148" customFormat="1" spans="1:7">
      <c r="A124" s="163"/>
      <c r="B124" s="191"/>
      <c r="C124" s="204"/>
      <c r="D124" s="204"/>
      <c r="E124" s="167" t="s">
        <v>10</v>
      </c>
      <c r="F124" s="167" t="s">
        <v>10</v>
      </c>
      <c r="G124" s="167" t="s">
        <v>11</v>
      </c>
    </row>
    <row r="125" s="148" customFormat="1" spans="1:7">
      <c r="A125" s="163"/>
      <c r="B125" s="241" t="s">
        <v>2269</v>
      </c>
      <c r="C125" s="241" t="s">
        <v>2270</v>
      </c>
      <c r="D125" s="167" t="s">
        <v>1509</v>
      </c>
      <c r="E125" s="235">
        <v>44440</v>
      </c>
      <c r="F125" s="227">
        <v>44445</v>
      </c>
      <c r="G125" s="227">
        <v>44476</v>
      </c>
    </row>
    <row r="126" s="148" customFormat="1" spans="1:7">
      <c r="A126" s="163"/>
      <c r="B126" s="241" t="s">
        <v>2271</v>
      </c>
      <c r="C126" s="241" t="s">
        <v>2272</v>
      </c>
      <c r="D126" s="167"/>
      <c r="E126" s="235">
        <v>44447</v>
      </c>
      <c r="F126" s="227">
        <v>44453</v>
      </c>
      <c r="G126" s="227">
        <v>44484</v>
      </c>
    </row>
    <row r="127" s="148" customFormat="1" spans="1:7">
      <c r="A127" s="163"/>
      <c r="B127" s="167" t="s">
        <v>1450</v>
      </c>
      <c r="C127" s="167" t="s">
        <v>1451</v>
      </c>
      <c r="D127" s="167"/>
      <c r="E127" s="235">
        <v>44454</v>
      </c>
      <c r="F127" s="227">
        <v>44461</v>
      </c>
      <c r="G127" s="227">
        <v>44490</v>
      </c>
    </row>
    <row r="128" s="148" customFormat="1" spans="1:7">
      <c r="A128" s="163"/>
      <c r="B128" s="171" t="s">
        <v>2273</v>
      </c>
      <c r="C128" s="171" t="s">
        <v>2274</v>
      </c>
      <c r="D128" s="167"/>
      <c r="E128" s="235">
        <v>44461</v>
      </c>
      <c r="F128" s="227">
        <v>44466</v>
      </c>
      <c r="G128" s="227">
        <v>44499</v>
      </c>
    </row>
    <row r="129" s="148" customFormat="1" spans="1:14">
      <c r="A129" s="163"/>
      <c r="B129" s="171" t="s">
        <v>1455</v>
      </c>
      <c r="C129" s="171" t="s">
        <v>1453</v>
      </c>
      <c r="D129" s="167"/>
      <c r="E129" s="235">
        <v>44468</v>
      </c>
      <c r="F129" s="227">
        <v>44472</v>
      </c>
      <c r="G129" s="227">
        <v>44508</v>
      </c>
      <c r="H129" s="154"/>
      <c r="I129" s="154"/>
      <c r="J129" s="154"/>
      <c r="K129" s="154"/>
      <c r="L129" s="154"/>
      <c r="M129" s="154"/>
      <c r="N129" s="154"/>
    </row>
    <row r="130" s="148" customFormat="1" spans="1:14">
      <c r="A130" s="163"/>
      <c r="B130" s="238"/>
      <c r="C130" s="238"/>
      <c r="D130" s="239"/>
      <c r="E130" s="238"/>
      <c r="F130" s="238"/>
      <c r="G130" s="238"/>
      <c r="H130" s="154"/>
      <c r="I130" s="154"/>
      <c r="J130" s="154"/>
      <c r="K130" s="154"/>
      <c r="L130" s="154"/>
      <c r="M130" s="154"/>
      <c r="N130" s="154"/>
    </row>
    <row r="131" s="148" customFormat="1" spans="1:14">
      <c r="A131" s="163" t="s">
        <v>2275</v>
      </c>
      <c r="B131" s="163"/>
      <c r="C131" s="238"/>
      <c r="D131" s="239"/>
      <c r="E131" s="240"/>
      <c r="F131" s="240"/>
      <c r="G131" s="240"/>
      <c r="H131" s="154"/>
      <c r="I131" s="154"/>
      <c r="J131" s="154"/>
      <c r="K131" s="154"/>
      <c r="L131" s="154"/>
      <c r="M131" s="154"/>
      <c r="N131" s="154"/>
    </row>
    <row r="132" s="148" customFormat="1" spans="1:14">
      <c r="A132" s="182" t="s">
        <v>2276</v>
      </c>
      <c r="B132" s="182"/>
      <c r="C132" s="182"/>
      <c r="D132" s="182"/>
      <c r="E132" s="182"/>
      <c r="F132" s="182"/>
      <c r="G132" s="182"/>
      <c r="H132" s="154"/>
      <c r="I132" s="154"/>
      <c r="J132" s="154"/>
      <c r="K132" s="154"/>
      <c r="L132" s="154"/>
      <c r="M132" s="154"/>
      <c r="N132" s="154"/>
    </row>
    <row r="133" s="148" customFormat="1" spans="1:14">
      <c r="A133" s="163"/>
      <c r="B133" s="165" t="s">
        <v>5</v>
      </c>
      <c r="C133" s="242" t="s">
        <v>6</v>
      </c>
      <c r="D133" s="165" t="s">
        <v>1821</v>
      </c>
      <c r="E133" s="178" t="s">
        <v>2187</v>
      </c>
      <c r="F133" s="167" t="s">
        <v>2277</v>
      </c>
      <c r="G133" s="165" t="s">
        <v>384</v>
      </c>
      <c r="H133" s="154"/>
      <c r="I133" s="154"/>
      <c r="J133" s="154"/>
      <c r="K133" s="154"/>
      <c r="L133" s="154"/>
      <c r="M133" s="154"/>
      <c r="N133" s="154"/>
    </row>
    <row r="134" s="148" customFormat="1" spans="1:14">
      <c r="A134" s="163"/>
      <c r="B134" s="204"/>
      <c r="C134" s="243"/>
      <c r="D134" s="204"/>
      <c r="E134" s="196" t="s">
        <v>10</v>
      </c>
      <c r="F134" s="196" t="s">
        <v>10</v>
      </c>
      <c r="G134" s="244" t="s">
        <v>11</v>
      </c>
      <c r="H134" s="154"/>
      <c r="I134" s="154"/>
      <c r="J134" s="154"/>
      <c r="K134" s="154"/>
      <c r="L134" s="154"/>
      <c r="M134" s="154"/>
      <c r="N134" s="154"/>
    </row>
    <row r="135" s="149" customFormat="1" spans="1:14">
      <c r="A135" s="163"/>
      <c r="B135" s="178" t="s">
        <v>2278</v>
      </c>
      <c r="C135" s="178" t="s">
        <v>2279</v>
      </c>
      <c r="D135" s="178" t="s">
        <v>1623</v>
      </c>
      <c r="E135" s="227">
        <v>44442</v>
      </c>
      <c r="F135" s="227">
        <v>44447</v>
      </c>
      <c r="G135" s="227">
        <v>44451</v>
      </c>
      <c r="H135" s="245"/>
      <c r="I135" s="245"/>
      <c r="J135" s="245"/>
      <c r="K135" s="245"/>
      <c r="L135" s="245"/>
      <c r="M135" s="245"/>
      <c r="N135" s="245"/>
    </row>
    <row r="136" s="148" customFormat="1" spans="1:14">
      <c r="A136" s="163"/>
      <c r="B136" s="178" t="s">
        <v>2280</v>
      </c>
      <c r="C136" s="178" t="s">
        <v>2281</v>
      </c>
      <c r="D136" s="178"/>
      <c r="E136" s="227">
        <v>44449</v>
      </c>
      <c r="F136" s="227">
        <v>44454</v>
      </c>
      <c r="G136" s="227">
        <v>44458</v>
      </c>
      <c r="H136" s="154"/>
      <c r="I136" s="154"/>
      <c r="J136" s="154"/>
      <c r="K136" s="154"/>
      <c r="L136" s="154"/>
      <c r="M136" s="154"/>
      <c r="N136" s="154"/>
    </row>
    <row r="137" s="148" customFormat="1" spans="1:14">
      <c r="A137" s="163" t="s">
        <v>209</v>
      </c>
      <c r="B137" s="178" t="s">
        <v>2282</v>
      </c>
      <c r="C137" s="178" t="s">
        <v>2283</v>
      </c>
      <c r="D137" s="178"/>
      <c r="E137" s="227">
        <v>44456</v>
      </c>
      <c r="F137" s="227">
        <v>44460</v>
      </c>
      <c r="G137" s="227">
        <v>44463</v>
      </c>
      <c r="H137" s="154"/>
      <c r="I137" s="154"/>
      <c r="J137" s="154"/>
      <c r="K137" s="154"/>
      <c r="L137" s="154"/>
      <c r="M137" s="154"/>
      <c r="N137" s="154"/>
    </row>
    <row r="138" s="148" customFormat="1" spans="1:14">
      <c r="A138" s="163"/>
      <c r="B138" s="178" t="s">
        <v>2284</v>
      </c>
      <c r="C138" s="178" t="s">
        <v>2285</v>
      </c>
      <c r="D138" s="178"/>
      <c r="E138" s="227">
        <v>44463</v>
      </c>
      <c r="F138" s="227">
        <v>44467</v>
      </c>
      <c r="G138" s="227">
        <v>44469</v>
      </c>
      <c r="H138" s="154"/>
      <c r="I138" s="154"/>
      <c r="J138" s="154"/>
      <c r="K138" s="154"/>
      <c r="L138" s="154"/>
      <c r="M138" s="154"/>
      <c r="N138" s="154"/>
    </row>
    <row r="139" s="148" customFormat="1" spans="1:14">
      <c r="A139" s="246"/>
      <c r="B139" s="178"/>
      <c r="C139" s="171"/>
      <c r="D139" s="178"/>
      <c r="E139" s="227"/>
      <c r="F139" s="227"/>
      <c r="G139" s="227"/>
      <c r="H139" s="154"/>
      <c r="I139" s="154"/>
      <c r="J139" s="154"/>
      <c r="K139" s="154"/>
      <c r="L139" s="154"/>
      <c r="M139" s="154"/>
      <c r="N139" s="154"/>
    </row>
    <row r="140" s="148" customFormat="1" spans="1:14">
      <c r="A140" s="246"/>
      <c r="B140" s="195"/>
      <c r="C140" s="247"/>
      <c r="D140" s="173"/>
      <c r="E140" s="240"/>
      <c r="F140" s="240"/>
      <c r="G140" s="240"/>
      <c r="H140" s="154"/>
      <c r="I140" s="154"/>
      <c r="J140" s="154"/>
      <c r="K140" s="154"/>
      <c r="L140" s="154"/>
      <c r="M140" s="154"/>
      <c r="N140" s="154"/>
    </row>
    <row r="141" s="148" customFormat="1" spans="1:14">
      <c r="A141" s="182" t="s">
        <v>2286</v>
      </c>
      <c r="B141" s="182"/>
      <c r="C141" s="182"/>
      <c r="D141" s="182"/>
      <c r="E141" s="182"/>
      <c r="F141" s="182"/>
      <c r="G141" s="182"/>
      <c r="H141" s="154"/>
      <c r="I141" s="154"/>
      <c r="J141" s="154"/>
      <c r="K141" s="154"/>
      <c r="L141" s="154"/>
      <c r="M141" s="154"/>
      <c r="N141" s="154"/>
    </row>
    <row r="142" s="148" customFormat="1" spans="1:14">
      <c r="A142" s="246"/>
      <c r="B142" s="165" t="s">
        <v>5</v>
      </c>
      <c r="C142" s="242" t="s">
        <v>6</v>
      </c>
      <c r="D142" s="165" t="s">
        <v>1821</v>
      </c>
      <c r="E142" s="196" t="s">
        <v>2187</v>
      </c>
      <c r="F142" s="167" t="s">
        <v>2277</v>
      </c>
      <c r="G142" s="165" t="s">
        <v>2287</v>
      </c>
      <c r="H142" s="154"/>
      <c r="I142" s="154"/>
      <c r="J142" s="154"/>
      <c r="K142" s="154"/>
      <c r="L142" s="154"/>
      <c r="M142" s="154"/>
      <c r="N142" s="154"/>
    </row>
    <row r="143" s="148" customFormat="1" spans="1:14">
      <c r="A143" s="246"/>
      <c r="B143" s="204"/>
      <c r="C143" s="243"/>
      <c r="D143" s="204"/>
      <c r="E143" s="196" t="s">
        <v>10</v>
      </c>
      <c r="F143" s="196" t="s">
        <v>10</v>
      </c>
      <c r="G143" s="244" t="s">
        <v>11</v>
      </c>
      <c r="H143" s="154"/>
      <c r="I143" s="154"/>
      <c r="J143" s="154"/>
      <c r="K143" s="154"/>
      <c r="L143" s="154"/>
      <c r="M143" s="154"/>
      <c r="N143" s="154"/>
    </row>
    <row r="144" s="148" customFormat="1" spans="1:14">
      <c r="A144" s="246"/>
      <c r="B144" s="248" t="s">
        <v>1614</v>
      </c>
      <c r="C144" s="178" t="s">
        <v>1615</v>
      </c>
      <c r="D144" s="178" t="s">
        <v>1623</v>
      </c>
      <c r="E144" s="227">
        <v>44442</v>
      </c>
      <c r="F144" s="227">
        <v>44448</v>
      </c>
      <c r="G144" s="227">
        <v>44453</v>
      </c>
      <c r="H144" s="154"/>
      <c r="I144" s="154"/>
      <c r="J144" s="154"/>
      <c r="K144" s="154"/>
      <c r="L144" s="154"/>
      <c r="M144" s="154"/>
      <c r="N144" s="154"/>
    </row>
    <row r="145" s="148" customFormat="1" spans="1:7">
      <c r="A145" s="246"/>
      <c r="B145" s="178" t="s">
        <v>1624</v>
      </c>
      <c r="C145" s="249" t="s">
        <v>1625</v>
      </c>
      <c r="D145" s="178"/>
      <c r="E145" s="227">
        <v>44449</v>
      </c>
      <c r="F145" s="227">
        <v>44454</v>
      </c>
      <c r="G145" s="227">
        <v>44459</v>
      </c>
    </row>
    <row r="146" s="148" customFormat="1" spans="1:7">
      <c r="A146" s="246"/>
      <c r="B146" s="178" t="s">
        <v>1617</v>
      </c>
      <c r="C146" s="249" t="s">
        <v>1618</v>
      </c>
      <c r="D146" s="178"/>
      <c r="E146" s="227">
        <v>44456</v>
      </c>
      <c r="F146" s="227">
        <v>44463</v>
      </c>
      <c r="G146" s="227">
        <v>44467</v>
      </c>
    </row>
    <row r="147" s="148" customFormat="1" spans="1:7">
      <c r="A147" s="246"/>
      <c r="B147" s="250" t="s">
        <v>1626</v>
      </c>
      <c r="C147" s="251" t="s">
        <v>1627</v>
      </c>
      <c r="D147" s="178"/>
      <c r="E147" s="227">
        <v>44463</v>
      </c>
      <c r="F147" s="227">
        <v>44468</v>
      </c>
      <c r="G147" s="227">
        <v>44473</v>
      </c>
    </row>
    <row r="148" s="148" customFormat="1" spans="1:7">
      <c r="A148" s="152"/>
      <c r="B148" s="178"/>
      <c r="C148" s="252"/>
      <c r="D148" s="178"/>
      <c r="E148" s="227"/>
      <c r="F148" s="227"/>
      <c r="G148" s="227"/>
    </row>
    <row r="149" s="148" customFormat="1" spans="1:7">
      <c r="A149" s="152"/>
      <c r="B149" s="154"/>
      <c r="C149" s="153"/>
      <c r="D149" s="153"/>
      <c r="E149" s="153"/>
      <c r="F149" s="153"/>
      <c r="G149" s="153"/>
    </row>
    <row r="150" s="148" customFormat="1" spans="1:7">
      <c r="A150" s="152"/>
      <c r="B150" s="154"/>
      <c r="C150" s="153"/>
      <c r="D150" s="153"/>
      <c r="E150" s="153"/>
      <c r="F150" s="153"/>
      <c r="G150" s="153"/>
    </row>
  </sheetData>
  <mergeCells count="92">
    <mergeCell ref="A1:G1"/>
    <mergeCell ref="B2:E2"/>
    <mergeCell ref="B3:G3"/>
    <mergeCell ref="A4:B4"/>
    <mergeCell ref="A5:G5"/>
    <mergeCell ref="A13:G13"/>
    <mergeCell ref="A21:G21"/>
    <mergeCell ref="A29:G29"/>
    <mergeCell ref="A38:G38"/>
    <mergeCell ref="A46:G46"/>
    <mergeCell ref="A53:B53"/>
    <mergeCell ref="A54:G54"/>
    <mergeCell ref="A62:G62"/>
    <mergeCell ref="A71:G71"/>
    <mergeCell ref="A86:B86"/>
    <mergeCell ref="A87:G87"/>
    <mergeCell ref="A96:G96"/>
    <mergeCell ref="A105:G105"/>
    <mergeCell ref="A113:G113"/>
    <mergeCell ref="A122:G122"/>
    <mergeCell ref="A131:B131"/>
    <mergeCell ref="A132:G132"/>
    <mergeCell ref="H135:N135"/>
    <mergeCell ref="A141:G141"/>
    <mergeCell ref="B6:B7"/>
    <mergeCell ref="B14:B15"/>
    <mergeCell ref="B22:B23"/>
    <mergeCell ref="B30:B31"/>
    <mergeCell ref="B39:B40"/>
    <mergeCell ref="B47:B48"/>
    <mergeCell ref="B55:B56"/>
    <mergeCell ref="B63:B64"/>
    <mergeCell ref="B72:B73"/>
    <mergeCell ref="B80:B81"/>
    <mergeCell ref="B88:B89"/>
    <mergeCell ref="B97:B98"/>
    <mergeCell ref="B106:B107"/>
    <mergeCell ref="B114:B115"/>
    <mergeCell ref="B123:B124"/>
    <mergeCell ref="B133:B134"/>
    <mergeCell ref="B142:B143"/>
    <mergeCell ref="C6:C7"/>
    <mergeCell ref="C14:C15"/>
    <mergeCell ref="C22:C23"/>
    <mergeCell ref="C30:C31"/>
    <mergeCell ref="C39:C40"/>
    <mergeCell ref="C47:C48"/>
    <mergeCell ref="C55:C56"/>
    <mergeCell ref="C63:C64"/>
    <mergeCell ref="C72:C73"/>
    <mergeCell ref="C80:C81"/>
    <mergeCell ref="C88:C89"/>
    <mergeCell ref="C97:C98"/>
    <mergeCell ref="C106:C107"/>
    <mergeCell ref="C114:C115"/>
    <mergeCell ref="C123:C124"/>
    <mergeCell ref="C133:C134"/>
    <mergeCell ref="C142:C143"/>
    <mergeCell ref="D6:D7"/>
    <mergeCell ref="D8:D11"/>
    <mergeCell ref="D14:D15"/>
    <mergeCell ref="D16:D19"/>
    <mergeCell ref="D22:D23"/>
    <mergeCell ref="D24:D27"/>
    <mergeCell ref="D30:D31"/>
    <mergeCell ref="D32:D36"/>
    <mergeCell ref="D39:D40"/>
    <mergeCell ref="D41:D44"/>
    <mergeCell ref="D47:D48"/>
    <mergeCell ref="D49:D52"/>
    <mergeCell ref="D55:D56"/>
    <mergeCell ref="D57:D60"/>
    <mergeCell ref="D63:D64"/>
    <mergeCell ref="D65:D69"/>
    <mergeCell ref="D72:D73"/>
    <mergeCell ref="D74:D77"/>
    <mergeCell ref="D80:D81"/>
    <mergeCell ref="D82:D85"/>
    <mergeCell ref="D88:D89"/>
    <mergeCell ref="D90:D94"/>
    <mergeCell ref="D97:D98"/>
    <mergeCell ref="D99:D103"/>
    <mergeCell ref="D106:D107"/>
    <mergeCell ref="D108:D111"/>
    <mergeCell ref="D114:D115"/>
    <mergeCell ref="D116:D120"/>
    <mergeCell ref="D123:D124"/>
    <mergeCell ref="D125:D129"/>
    <mergeCell ref="D133:D134"/>
    <mergeCell ref="D135:D139"/>
    <mergeCell ref="D142:D143"/>
    <mergeCell ref="D144:D148"/>
  </mergeCells>
  <pageMargins left="0.75" right="0.75" top="1" bottom="1" header="0.5" footer="0.5"/>
  <pageSetup paperSize="9" orientation="portrait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topLeftCell="A65" workbookViewId="0">
      <selection activeCell="J12" sqref="J12"/>
    </sheetView>
  </sheetViews>
  <sheetFormatPr defaultColWidth="9" defaultRowHeight="13.5"/>
  <cols>
    <col min="1" max="1" width="15.25" style="92" customWidth="1"/>
    <col min="2" max="2" width="22.25" style="92" customWidth="1"/>
    <col min="3" max="3" width="18.5" style="93" customWidth="1"/>
    <col min="4" max="4" width="19.375" style="92" customWidth="1"/>
    <col min="5" max="5" width="17.375" style="92" customWidth="1"/>
    <col min="6" max="6" width="20.125" style="92" customWidth="1"/>
    <col min="7" max="7" width="17.75" style="92" customWidth="1"/>
    <col min="8" max="8" width="13.875" style="92" customWidth="1"/>
    <col min="9" max="16384" width="9" style="92"/>
  </cols>
  <sheetData>
    <row r="1" ht="62.25" customHeight="1" spans="1:11">
      <c r="A1" s="94" t="s">
        <v>2288</v>
      </c>
      <c r="B1" s="94"/>
      <c r="C1" s="94"/>
      <c r="D1" s="94"/>
      <c r="E1" s="94"/>
      <c r="F1" s="95"/>
      <c r="G1" s="94"/>
      <c r="H1" s="96"/>
      <c r="I1" s="89"/>
      <c r="J1" s="146"/>
      <c r="K1" s="146"/>
    </row>
    <row r="2" ht="36" customHeight="1" spans="1:11">
      <c r="A2" s="97" t="s">
        <v>1</v>
      </c>
      <c r="B2" s="97"/>
      <c r="C2" s="98"/>
      <c r="D2" s="94"/>
      <c r="E2" s="94"/>
      <c r="F2" s="94"/>
      <c r="G2" s="99">
        <v>44440</v>
      </c>
      <c r="H2" s="96"/>
      <c r="I2" s="89"/>
      <c r="J2" s="147"/>
      <c r="K2" s="146"/>
    </row>
    <row r="3" ht="23.25" customHeight="1" spans="1:11">
      <c r="A3" s="97" t="s">
        <v>2289</v>
      </c>
      <c r="B3" s="97"/>
      <c r="C3" s="97"/>
      <c r="D3" s="97"/>
      <c r="E3" s="97"/>
      <c r="F3" s="97"/>
      <c r="G3" s="97"/>
      <c r="H3" s="96"/>
      <c r="I3" s="89"/>
      <c r="J3" s="147"/>
      <c r="K3" s="146"/>
    </row>
    <row r="4" spans="1:11">
      <c r="A4" s="100" t="s">
        <v>801</v>
      </c>
      <c r="B4" s="100"/>
      <c r="C4" s="101"/>
      <c r="D4" s="100"/>
      <c r="E4" s="100"/>
      <c r="F4" s="100"/>
      <c r="G4" s="100"/>
      <c r="H4" s="102"/>
      <c r="I4" s="102"/>
      <c r="J4" s="100"/>
      <c r="K4" s="100"/>
    </row>
    <row r="5" spans="1:7">
      <c r="A5" s="103" t="s">
        <v>828</v>
      </c>
      <c r="B5" s="104"/>
      <c r="C5" s="105"/>
      <c r="D5" s="106"/>
      <c r="E5" s="106"/>
      <c r="F5" s="107"/>
      <c r="G5" s="107"/>
    </row>
    <row r="6" spans="2:7">
      <c r="B6" s="108" t="s">
        <v>5</v>
      </c>
      <c r="C6" s="109" t="s">
        <v>6</v>
      </c>
      <c r="D6" s="108" t="s">
        <v>7</v>
      </c>
      <c r="E6" s="110" t="s">
        <v>2290</v>
      </c>
      <c r="F6" s="110" t="s">
        <v>2290</v>
      </c>
      <c r="G6" s="110" t="s">
        <v>828</v>
      </c>
    </row>
    <row r="7" spans="2:7">
      <c r="B7" s="111"/>
      <c r="C7" s="112"/>
      <c r="D7" s="111"/>
      <c r="E7" s="110" t="s">
        <v>805</v>
      </c>
      <c r="F7" s="110" t="s">
        <v>10</v>
      </c>
      <c r="G7" s="110" t="s">
        <v>11</v>
      </c>
    </row>
    <row r="8" spans="2:7">
      <c r="B8" s="113" t="s">
        <v>2228</v>
      </c>
      <c r="C8" s="113" t="s">
        <v>145</v>
      </c>
      <c r="D8" s="114" t="s">
        <v>2291</v>
      </c>
      <c r="E8" s="115">
        <f>F8-4</f>
        <v>44435</v>
      </c>
      <c r="F8" s="115">
        <v>44439</v>
      </c>
      <c r="G8" s="115">
        <f>F8+36</f>
        <v>44475</v>
      </c>
    </row>
    <row r="9" spans="2:7">
      <c r="B9" s="113" t="s">
        <v>58</v>
      </c>
      <c r="C9" s="113" t="s">
        <v>13</v>
      </c>
      <c r="D9" s="116"/>
      <c r="E9" s="115">
        <f t="shared" ref="E9:G12" si="0">E8+7</f>
        <v>44442</v>
      </c>
      <c r="F9" s="115">
        <f t="shared" si="0"/>
        <v>44446</v>
      </c>
      <c r="G9" s="115">
        <f t="shared" si="0"/>
        <v>44482</v>
      </c>
    </row>
    <row r="10" spans="2:7">
      <c r="B10" s="113" t="s">
        <v>60</v>
      </c>
      <c r="C10" s="113" t="s">
        <v>61</v>
      </c>
      <c r="D10" s="116"/>
      <c r="E10" s="115">
        <f t="shared" si="0"/>
        <v>44449</v>
      </c>
      <c r="F10" s="115">
        <f t="shared" si="0"/>
        <v>44453</v>
      </c>
      <c r="G10" s="115">
        <f t="shared" si="0"/>
        <v>44489</v>
      </c>
    </row>
    <row r="11" spans="2:7">
      <c r="B11" s="113" t="s">
        <v>62</v>
      </c>
      <c r="C11" s="113" t="s">
        <v>16</v>
      </c>
      <c r="D11" s="116"/>
      <c r="E11" s="115">
        <f t="shared" si="0"/>
        <v>44456</v>
      </c>
      <c r="F11" s="115">
        <f t="shared" si="0"/>
        <v>44460</v>
      </c>
      <c r="G11" s="115">
        <f t="shared" si="0"/>
        <v>44496</v>
      </c>
    </row>
    <row r="12" spans="2:7">
      <c r="B12" s="113" t="s">
        <v>63</v>
      </c>
      <c r="C12" s="113" t="s">
        <v>64</v>
      </c>
      <c r="D12" s="117"/>
      <c r="E12" s="115">
        <f t="shared" si="0"/>
        <v>44463</v>
      </c>
      <c r="F12" s="115">
        <f t="shared" si="0"/>
        <v>44467</v>
      </c>
      <c r="G12" s="115">
        <f t="shared" si="0"/>
        <v>44503</v>
      </c>
    </row>
    <row r="13" spans="2:7">
      <c r="B13" s="118"/>
      <c r="C13" s="119"/>
      <c r="D13" s="120"/>
      <c r="E13" s="121"/>
      <c r="F13" s="121"/>
      <c r="G13" s="122"/>
    </row>
    <row r="14" spans="1:8">
      <c r="A14" s="100" t="s">
        <v>858</v>
      </c>
      <c r="B14" s="100"/>
      <c r="C14" s="101"/>
      <c r="D14" s="100"/>
      <c r="E14" s="100"/>
      <c r="F14" s="100"/>
      <c r="G14" s="100"/>
      <c r="H14" s="102"/>
    </row>
    <row r="15" spans="1:1">
      <c r="A15" s="103" t="s">
        <v>859</v>
      </c>
    </row>
    <row r="16" spans="2:7">
      <c r="B16" s="108" t="s">
        <v>5</v>
      </c>
      <c r="C16" s="109" t="s">
        <v>6</v>
      </c>
      <c r="D16" s="108" t="s">
        <v>7</v>
      </c>
      <c r="E16" s="110" t="s">
        <v>2290</v>
      </c>
      <c r="F16" s="110" t="s">
        <v>2290</v>
      </c>
      <c r="G16" s="110" t="s">
        <v>860</v>
      </c>
    </row>
    <row r="17" spans="2:7">
      <c r="B17" s="111"/>
      <c r="C17" s="112"/>
      <c r="D17" s="111"/>
      <c r="E17" s="110" t="s">
        <v>805</v>
      </c>
      <c r="F17" s="110" t="s">
        <v>10</v>
      </c>
      <c r="G17" s="110" t="s">
        <v>11</v>
      </c>
    </row>
    <row r="18" spans="2:7">
      <c r="B18" s="113" t="s">
        <v>2292</v>
      </c>
      <c r="C18" s="113" t="s">
        <v>2293</v>
      </c>
      <c r="D18" s="114" t="s">
        <v>2294</v>
      </c>
      <c r="E18" s="123">
        <v>44438</v>
      </c>
      <c r="F18" s="123">
        <v>44442</v>
      </c>
      <c r="G18" s="123">
        <f>F18+30</f>
        <v>44472</v>
      </c>
    </row>
    <row r="19" spans="2:7">
      <c r="B19" s="113" t="s">
        <v>2292</v>
      </c>
      <c r="C19" s="113" t="s">
        <v>2295</v>
      </c>
      <c r="D19" s="116"/>
      <c r="E19" s="123">
        <f t="shared" ref="E19:G22" si="1">E18+7</f>
        <v>44445</v>
      </c>
      <c r="F19" s="123">
        <f t="shared" si="1"/>
        <v>44449</v>
      </c>
      <c r="G19" s="123">
        <f t="shared" si="1"/>
        <v>44479</v>
      </c>
    </row>
    <row r="20" spans="2:7">
      <c r="B20" s="113" t="s">
        <v>2292</v>
      </c>
      <c r="C20" s="113" t="s">
        <v>2296</v>
      </c>
      <c r="D20" s="116"/>
      <c r="E20" s="123">
        <f t="shared" si="1"/>
        <v>44452</v>
      </c>
      <c r="F20" s="123">
        <f t="shared" si="1"/>
        <v>44456</v>
      </c>
      <c r="G20" s="123">
        <f t="shared" si="1"/>
        <v>44486</v>
      </c>
    </row>
    <row r="21" spans="2:7">
      <c r="B21" s="113" t="s">
        <v>2292</v>
      </c>
      <c r="C21" s="113" t="s">
        <v>2297</v>
      </c>
      <c r="D21" s="116"/>
      <c r="E21" s="123">
        <f t="shared" si="1"/>
        <v>44459</v>
      </c>
      <c r="F21" s="123">
        <f t="shared" si="1"/>
        <v>44463</v>
      </c>
      <c r="G21" s="123">
        <f t="shared" si="1"/>
        <v>44493</v>
      </c>
    </row>
    <row r="22" spans="2:7">
      <c r="B22" s="113" t="s">
        <v>2292</v>
      </c>
      <c r="C22" s="113" t="s">
        <v>2298</v>
      </c>
      <c r="D22" s="117"/>
      <c r="E22" s="123">
        <f t="shared" si="1"/>
        <v>44466</v>
      </c>
      <c r="F22" s="123">
        <f t="shared" si="1"/>
        <v>44470</v>
      </c>
      <c r="G22" s="123">
        <f t="shared" si="1"/>
        <v>44500</v>
      </c>
    </row>
    <row r="23" spans="1:4">
      <c r="A23" s="107"/>
      <c r="C23" s="113"/>
      <c r="D23" s="107"/>
    </row>
    <row r="24" s="89" customFormat="1" spans="1:8">
      <c r="A24" s="100" t="s">
        <v>2299</v>
      </c>
      <c r="B24" s="100"/>
      <c r="C24" s="100"/>
      <c r="D24" s="100"/>
      <c r="E24" s="100"/>
      <c r="F24" s="100"/>
      <c r="G24" s="100"/>
      <c r="H24" s="102"/>
    </row>
    <row r="25" spans="1:1">
      <c r="A25" s="124" t="s">
        <v>1229</v>
      </c>
    </row>
    <row r="26" spans="2:7">
      <c r="B26" s="108" t="s">
        <v>5</v>
      </c>
      <c r="C26" s="109" t="s">
        <v>6</v>
      </c>
      <c r="D26" s="108" t="s">
        <v>7</v>
      </c>
      <c r="E26" s="110" t="s">
        <v>2290</v>
      </c>
      <c r="F26" s="110" t="s">
        <v>2290</v>
      </c>
      <c r="G26" s="110" t="s">
        <v>1229</v>
      </c>
    </row>
    <row r="27" spans="2:7">
      <c r="B27" s="111"/>
      <c r="C27" s="112"/>
      <c r="D27" s="111"/>
      <c r="E27" s="110" t="s">
        <v>805</v>
      </c>
      <c r="F27" s="110" t="s">
        <v>10</v>
      </c>
      <c r="G27" s="110" t="s">
        <v>11</v>
      </c>
    </row>
    <row r="28" spans="2:7">
      <c r="B28" s="113" t="s">
        <v>2300</v>
      </c>
      <c r="C28" s="113" t="s">
        <v>2301</v>
      </c>
      <c r="D28" s="114" t="s">
        <v>2302</v>
      </c>
      <c r="E28" s="115">
        <v>44439</v>
      </c>
      <c r="F28" s="115">
        <v>44443</v>
      </c>
      <c r="G28" s="115">
        <f>F28+8</f>
        <v>44451</v>
      </c>
    </row>
    <row r="29" spans="2:7">
      <c r="B29" s="113" t="s">
        <v>2303</v>
      </c>
      <c r="C29" s="113" t="s">
        <v>789</v>
      </c>
      <c r="D29" s="116"/>
      <c r="E29" s="115">
        <f t="shared" ref="E29:G32" si="2">E28+7</f>
        <v>44446</v>
      </c>
      <c r="F29" s="115">
        <f t="shared" si="2"/>
        <v>44450</v>
      </c>
      <c r="G29" s="115">
        <f t="shared" si="2"/>
        <v>44458</v>
      </c>
    </row>
    <row r="30" spans="2:7">
      <c r="B30" s="113" t="s">
        <v>2304</v>
      </c>
      <c r="C30" s="113" t="s">
        <v>2305</v>
      </c>
      <c r="D30" s="116"/>
      <c r="E30" s="115">
        <f t="shared" si="2"/>
        <v>44453</v>
      </c>
      <c r="F30" s="115">
        <f t="shared" si="2"/>
        <v>44457</v>
      </c>
      <c r="G30" s="115">
        <f t="shared" si="2"/>
        <v>44465</v>
      </c>
    </row>
    <row r="31" spans="2:7">
      <c r="B31" s="113" t="s">
        <v>2306</v>
      </c>
      <c r="C31" s="113" t="s">
        <v>2307</v>
      </c>
      <c r="D31" s="116"/>
      <c r="E31" s="115">
        <f t="shared" si="2"/>
        <v>44460</v>
      </c>
      <c r="F31" s="115">
        <f t="shared" si="2"/>
        <v>44464</v>
      </c>
      <c r="G31" s="115">
        <f t="shared" si="2"/>
        <v>44472</v>
      </c>
    </row>
    <row r="32" spans="2:7">
      <c r="B32" s="113" t="s">
        <v>2308</v>
      </c>
      <c r="C32" s="113" t="s">
        <v>2309</v>
      </c>
      <c r="D32" s="117"/>
      <c r="E32" s="115">
        <f t="shared" si="2"/>
        <v>44467</v>
      </c>
      <c r="F32" s="115">
        <f t="shared" si="2"/>
        <v>44471</v>
      </c>
      <c r="G32" s="115">
        <f t="shared" si="2"/>
        <v>44479</v>
      </c>
    </row>
    <row r="33" spans="3:3">
      <c r="C33" s="92"/>
    </row>
    <row r="34" s="90" customFormat="1" spans="2:7">
      <c r="B34" s="125"/>
      <c r="C34" s="126"/>
      <c r="D34" s="120"/>
      <c r="E34" s="121"/>
      <c r="F34" s="121"/>
      <c r="G34" s="121"/>
    </row>
    <row r="35" s="89" customFormat="1" spans="1:8">
      <c r="A35" s="100" t="s">
        <v>580</v>
      </c>
      <c r="B35" s="100"/>
      <c r="C35" s="100"/>
      <c r="D35" s="100"/>
      <c r="E35" s="100"/>
      <c r="F35" s="100"/>
      <c r="G35" s="100"/>
      <c r="H35" s="102"/>
    </row>
    <row r="36" s="91" customFormat="1" spans="1:8">
      <c r="A36" s="127" t="s">
        <v>1112</v>
      </c>
      <c r="B36" s="128"/>
      <c r="C36" s="129"/>
      <c r="D36" s="130"/>
      <c r="E36" s="130"/>
      <c r="F36" s="121"/>
      <c r="G36" s="121"/>
      <c r="H36" s="131"/>
    </row>
    <row r="37" s="91" customFormat="1" spans="1:8">
      <c r="A37" s="90"/>
      <c r="B37" s="132" t="s">
        <v>5</v>
      </c>
      <c r="C37" s="133" t="s">
        <v>6</v>
      </c>
      <c r="D37" s="132" t="s">
        <v>7</v>
      </c>
      <c r="E37" s="110" t="s">
        <v>2290</v>
      </c>
      <c r="F37" s="110" t="s">
        <v>2290</v>
      </c>
      <c r="G37" s="110" t="s">
        <v>1112</v>
      </c>
      <c r="H37" s="90"/>
    </row>
    <row r="38" s="91" customFormat="1" spans="1:8">
      <c r="A38" s="90"/>
      <c r="B38" s="134"/>
      <c r="C38" s="135"/>
      <c r="D38" s="134"/>
      <c r="E38" s="110" t="s">
        <v>805</v>
      </c>
      <c r="F38" s="110" t="s">
        <v>10</v>
      </c>
      <c r="G38" s="110" t="s">
        <v>11</v>
      </c>
      <c r="H38" s="90"/>
    </row>
    <row r="39" s="91" customFormat="1" spans="1:8">
      <c r="A39" s="90"/>
      <c r="B39" s="136" t="s">
        <v>2310</v>
      </c>
      <c r="C39" s="137" t="s">
        <v>2254</v>
      </c>
      <c r="D39" s="114" t="s">
        <v>2311</v>
      </c>
      <c r="E39" s="115">
        <v>44441</v>
      </c>
      <c r="F39" s="115">
        <v>44444</v>
      </c>
      <c r="G39" s="115">
        <f>F39+39</f>
        <v>44483</v>
      </c>
      <c r="H39" s="90"/>
    </row>
    <row r="40" s="91" customFormat="1" spans="1:8">
      <c r="A40" s="90"/>
      <c r="B40" s="136" t="s">
        <v>2255</v>
      </c>
      <c r="C40" s="137" t="s">
        <v>468</v>
      </c>
      <c r="D40" s="116"/>
      <c r="E40" s="115">
        <f t="shared" ref="E40:G43" si="3">E39+7</f>
        <v>44448</v>
      </c>
      <c r="F40" s="115">
        <f t="shared" si="3"/>
        <v>44451</v>
      </c>
      <c r="G40" s="115">
        <f t="shared" si="3"/>
        <v>44490</v>
      </c>
      <c r="H40" s="90"/>
    </row>
    <row r="41" s="91" customFormat="1" spans="1:8">
      <c r="A41" s="90"/>
      <c r="B41" s="136" t="s">
        <v>2256</v>
      </c>
      <c r="C41" s="137" t="s">
        <v>2257</v>
      </c>
      <c r="D41" s="116"/>
      <c r="E41" s="115">
        <f t="shared" si="3"/>
        <v>44455</v>
      </c>
      <c r="F41" s="115">
        <f t="shared" si="3"/>
        <v>44458</v>
      </c>
      <c r="G41" s="115">
        <f t="shared" si="3"/>
        <v>44497</v>
      </c>
      <c r="H41" s="90"/>
    </row>
    <row r="42" s="91" customFormat="1" spans="1:8">
      <c r="A42" s="90"/>
      <c r="B42" s="136" t="s">
        <v>2312</v>
      </c>
      <c r="C42" s="137" t="s">
        <v>2313</v>
      </c>
      <c r="D42" s="116"/>
      <c r="E42" s="115">
        <f t="shared" si="3"/>
        <v>44462</v>
      </c>
      <c r="F42" s="115">
        <f t="shared" si="3"/>
        <v>44465</v>
      </c>
      <c r="G42" s="115">
        <f t="shared" si="3"/>
        <v>44504</v>
      </c>
      <c r="H42" s="90"/>
    </row>
    <row r="43" s="91" customFormat="1" spans="1:8">
      <c r="A43" s="90"/>
      <c r="B43" s="136" t="s">
        <v>2314</v>
      </c>
      <c r="C43" s="137" t="s">
        <v>463</v>
      </c>
      <c r="D43" s="117"/>
      <c r="E43" s="115">
        <f t="shared" si="3"/>
        <v>44469</v>
      </c>
      <c r="F43" s="115">
        <f t="shared" si="3"/>
        <v>44472</v>
      </c>
      <c r="G43" s="115">
        <f t="shared" si="3"/>
        <v>44511</v>
      </c>
      <c r="H43" s="90"/>
    </row>
    <row r="44" s="90" customFormat="1" spans="2:2">
      <c r="B44" s="138"/>
    </row>
    <row r="45" s="90" customFormat="1" spans="1:7">
      <c r="A45" s="127" t="s">
        <v>1129</v>
      </c>
      <c r="B45" s="139"/>
      <c r="C45" s="140"/>
      <c r="D45" s="127"/>
      <c r="E45" s="127"/>
      <c r="F45" s="127"/>
      <c r="G45" s="131"/>
    </row>
    <row r="46" s="90" customFormat="1" spans="2:7">
      <c r="B46" s="132" t="s">
        <v>5</v>
      </c>
      <c r="C46" s="133" t="s">
        <v>6</v>
      </c>
      <c r="D46" s="132" t="s">
        <v>7</v>
      </c>
      <c r="E46" s="110" t="s">
        <v>2290</v>
      </c>
      <c r="F46" s="110" t="s">
        <v>2290</v>
      </c>
      <c r="G46" s="110" t="s">
        <v>1129</v>
      </c>
    </row>
    <row r="47" s="90" customFormat="1" spans="2:7">
      <c r="B47" s="134"/>
      <c r="C47" s="135"/>
      <c r="D47" s="134"/>
      <c r="E47" s="110" t="s">
        <v>805</v>
      </c>
      <c r="F47" s="110" t="s">
        <v>10</v>
      </c>
      <c r="G47" s="110" t="s">
        <v>11</v>
      </c>
    </row>
    <row r="48" s="90" customFormat="1" spans="2:7">
      <c r="B48" s="136" t="s">
        <v>2310</v>
      </c>
      <c r="C48" s="137" t="s">
        <v>2254</v>
      </c>
      <c r="D48" s="114" t="s">
        <v>2315</v>
      </c>
      <c r="E48" s="115">
        <v>44441</v>
      </c>
      <c r="F48" s="115">
        <v>44444</v>
      </c>
      <c r="G48" s="115">
        <f>F48+23</f>
        <v>44467</v>
      </c>
    </row>
    <row r="49" s="90" customFormat="1" spans="2:7">
      <c r="B49" s="136" t="s">
        <v>2255</v>
      </c>
      <c r="C49" s="137" t="s">
        <v>468</v>
      </c>
      <c r="D49" s="116"/>
      <c r="E49" s="115">
        <f t="shared" ref="E49:G52" si="4">E48+7</f>
        <v>44448</v>
      </c>
      <c r="F49" s="115">
        <f t="shared" si="4"/>
        <v>44451</v>
      </c>
      <c r="G49" s="115">
        <f t="shared" si="4"/>
        <v>44474</v>
      </c>
    </row>
    <row r="50" s="90" customFormat="1" spans="2:7">
      <c r="B50" s="136" t="s">
        <v>2256</v>
      </c>
      <c r="C50" s="137" t="s">
        <v>2257</v>
      </c>
      <c r="D50" s="116"/>
      <c r="E50" s="115">
        <f t="shared" si="4"/>
        <v>44455</v>
      </c>
      <c r="F50" s="115">
        <f t="shared" si="4"/>
        <v>44458</v>
      </c>
      <c r="G50" s="115">
        <f t="shared" si="4"/>
        <v>44481</v>
      </c>
    </row>
    <row r="51" s="90" customFormat="1" spans="2:7">
      <c r="B51" s="136" t="s">
        <v>2312</v>
      </c>
      <c r="C51" s="137" t="s">
        <v>2313</v>
      </c>
      <c r="D51" s="116"/>
      <c r="E51" s="115">
        <f t="shared" si="4"/>
        <v>44462</v>
      </c>
      <c r="F51" s="115">
        <f t="shared" si="4"/>
        <v>44465</v>
      </c>
      <c r="G51" s="115">
        <f t="shared" si="4"/>
        <v>44488</v>
      </c>
    </row>
    <row r="52" s="90" customFormat="1" spans="2:7">
      <c r="B52" s="136" t="s">
        <v>2314</v>
      </c>
      <c r="C52" s="137" t="s">
        <v>463</v>
      </c>
      <c r="D52" s="117"/>
      <c r="E52" s="115">
        <f t="shared" si="4"/>
        <v>44469</v>
      </c>
      <c r="F52" s="115">
        <f t="shared" si="4"/>
        <v>44472</v>
      </c>
      <c r="G52" s="115">
        <f t="shared" si="4"/>
        <v>44495</v>
      </c>
    </row>
    <row r="53" s="90" customFormat="1" spans="2:3">
      <c r="B53" s="141"/>
      <c r="C53" s="142"/>
    </row>
    <row r="54" s="90" customFormat="1" spans="1:6">
      <c r="A54" s="127"/>
      <c r="B54" s="143"/>
      <c r="C54" s="144"/>
      <c r="D54" s="145"/>
      <c r="E54" s="145"/>
      <c r="F54" s="143"/>
    </row>
    <row r="55" s="90" customFormat="1" spans="1:3">
      <c r="A55" s="127" t="s">
        <v>594</v>
      </c>
      <c r="C55" s="142"/>
    </row>
    <row r="56" s="90" customFormat="1" spans="2:7">
      <c r="B56" s="132" t="s">
        <v>5</v>
      </c>
      <c r="C56" s="133" t="s">
        <v>6</v>
      </c>
      <c r="D56" s="132" t="s">
        <v>7</v>
      </c>
      <c r="E56" s="110" t="s">
        <v>2290</v>
      </c>
      <c r="F56" s="110" t="s">
        <v>2290</v>
      </c>
      <c r="G56" s="110" t="s">
        <v>594</v>
      </c>
    </row>
    <row r="57" s="90" customFormat="1" customHeight="1" spans="2:7">
      <c r="B57" s="134"/>
      <c r="C57" s="135"/>
      <c r="D57" s="134"/>
      <c r="E57" s="110" t="s">
        <v>805</v>
      </c>
      <c r="F57" s="110" t="s">
        <v>10</v>
      </c>
      <c r="G57" s="110" t="s">
        <v>11</v>
      </c>
    </row>
    <row r="58" s="90" customFormat="1" ht="19.5" customHeight="1" spans="2:7">
      <c r="B58" s="136" t="s">
        <v>2316</v>
      </c>
      <c r="C58" s="137" t="s">
        <v>2317</v>
      </c>
      <c r="D58" s="114" t="s">
        <v>1150</v>
      </c>
      <c r="E58" s="115">
        <f>F58-4</f>
        <v>44449</v>
      </c>
      <c r="F58" s="115">
        <v>44453</v>
      </c>
      <c r="G58" s="115">
        <f>F58+37</f>
        <v>44490</v>
      </c>
    </row>
    <row r="59" s="90" customFormat="1" ht="18.75" customHeight="1" spans="2:7">
      <c r="B59" s="136" t="s">
        <v>2318</v>
      </c>
      <c r="C59" s="137" t="s">
        <v>317</v>
      </c>
      <c r="D59" s="116"/>
      <c r="E59" s="115">
        <f t="shared" ref="E59:G62" si="5">E58+7</f>
        <v>44456</v>
      </c>
      <c r="F59" s="115">
        <f t="shared" si="5"/>
        <v>44460</v>
      </c>
      <c r="G59" s="123">
        <f t="shared" si="5"/>
        <v>44497</v>
      </c>
    </row>
    <row r="60" s="90" customFormat="1" ht="19.5" customHeight="1" spans="2:7">
      <c r="B60" s="136" t="s">
        <v>2319</v>
      </c>
      <c r="C60" s="137" t="s">
        <v>2320</v>
      </c>
      <c r="D60" s="116"/>
      <c r="E60" s="115">
        <f t="shared" si="5"/>
        <v>44463</v>
      </c>
      <c r="F60" s="115">
        <f t="shared" si="5"/>
        <v>44467</v>
      </c>
      <c r="G60" s="123">
        <f t="shared" si="5"/>
        <v>44504</v>
      </c>
    </row>
    <row r="61" s="90" customFormat="1" spans="2:7">
      <c r="B61" s="136" t="s">
        <v>1954</v>
      </c>
      <c r="C61" s="137" t="s">
        <v>2321</v>
      </c>
      <c r="D61" s="116"/>
      <c r="E61" s="115">
        <f t="shared" si="5"/>
        <v>44470</v>
      </c>
      <c r="F61" s="115">
        <f t="shared" si="5"/>
        <v>44474</v>
      </c>
      <c r="G61" s="123">
        <f t="shared" si="5"/>
        <v>44511</v>
      </c>
    </row>
    <row r="62" s="90" customFormat="1" ht="19.5" customHeight="1" spans="2:7">
      <c r="B62" s="136" t="s">
        <v>2322</v>
      </c>
      <c r="C62" s="137" t="s">
        <v>2323</v>
      </c>
      <c r="D62" s="117"/>
      <c r="E62" s="115">
        <f t="shared" si="5"/>
        <v>44477</v>
      </c>
      <c r="F62" s="115">
        <f t="shared" si="5"/>
        <v>44481</v>
      </c>
      <c r="G62" s="123">
        <f t="shared" si="5"/>
        <v>44518</v>
      </c>
    </row>
    <row r="63" spans="3:3">
      <c r="C63" s="92"/>
    </row>
  </sheetData>
  <mergeCells count="30">
    <mergeCell ref="A1:G1"/>
    <mergeCell ref="J1:K1"/>
    <mergeCell ref="A2:B2"/>
    <mergeCell ref="A3:G3"/>
    <mergeCell ref="A24:G24"/>
    <mergeCell ref="A35:G35"/>
    <mergeCell ref="B6:B7"/>
    <mergeCell ref="B16:B17"/>
    <mergeCell ref="B26:B27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6:D7"/>
    <mergeCell ref="D8:D12"/>
    <mergeCell ref="D16:D17"/>
    <mergeCell ref="D18:D22"/>
    <mergeCell ref="D26:D27"/>
    <mergeCell ref="D28:D32"/>
    <mergeCell ref="D37:D38"/>
    <mergeCell ref="D39:D43"/>
    <mergeCell ref="D46:D47"/>
    <mergeCell ref="D48:D52"/>
    <mergeCell ref="D56:D57"/>
    <mergeCell ref="D58:D62"/>
  </mergeCells>
  <pageMargins left="0.7" right="0.7" top="0.75" bottom="0.75" header="0.3" footer="0.3"/>
  <pageSetup paperSize="9" orientation="portrait" horizontalDpi="200" verticalDpi="300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4"/>
  <sheetViews>
    <sheetView tabSelected="1" topLeftCell="A84" workbookViewId="0">
      <selection activeCell="G84" sqref="G84"/>
    </sheetView>
  </sheetViews>
  <sheetFormatPr defaultColWidth="9" defaultRowHeight="13.5" outlineLevelCol="6"/>
  <cols>
    <col min="1" max="1" width="19.25" style="1" customWidth="1"/>
    <col min="2" max="2" width="26.75" style="1" customWidth="1"/>
    <col min="3" max="3" width="21.375" style="1" customWidth="1"/>
    <col min="4" max="4" width="25.25" style="1" customWidth="1"/>
    <col min="5" max="5" width="20.625" style="1" customWidth="1"/>
    <col min="6" max="6" width="30.875" style="1" customWidth="1"/>
    <col min="7" max="7" width="18.125" style="1" customWidth="1"/>
    <col min="8" max="16384" width="9" style="1"/>
  </cols>
  <sheetData>
    <row r="1" ht="25.5" spans="1:6">
      <c r="A1" s="2" t="s">
        <v>2324</v>
      </c>
      <c r="B1" s="2"/>
      <c r="C1" s="2"/>
      <c r="D1" s="2"/>
      <c r="E1" s="2"/>
      <c r="F1" s="2"/>
    </row>
    <row r="2" ht="14.25" spans="1:6">
      <c r="A2" s="3"/>
      <c r="B2" s="4" t="s">
        <v>2183</v>
      </c>
      <c r="C2" s="4"/>
      <c r="D2" s="4"/>
      <c r="E2" s="4"/>
      <c r="F2" s="5">
        <v>44440</v>
      </c>
    </row>
    <row r="3" ht="14.25" spans="1:6">
      <c r="A3" s="3"/>
      <c r="B3" s="6" t="s">
        <v>2184</v>
      </c>
      <c r="C3" s="7"/>
      <c r="D3" s="7"/>
      <c r="E3" s="7"/>
      <c r="F3" s="7"/>
    </row>
    <row r="4" ht="14.25" spans="1:6">
      <c r="A4" s="8" t="s">
        <v>2325</v>
      </c>
      <c r="B4" s="8"/>
      <c r="C4" s="9"/>
      <c r="D4" s="10"/>
      <c r="E4" s="10"/>
      <c r="F4" s="11"/>
    </row>
    <row r="5" ht="14.25" spans="1:6">
      <c r="A5" s="8" t="s">
        <v>4</v>
      </c>
      <c r="B5" s="8"/>
      <c r="C5" s="12"/>
      <c r="D5" s="13"/>
      <c r="E5" s="13"/>
      <c r="F5" s="14"/>
    </row>
    <row r="6" ht="14.25" spans="1:6">
      <c r="A6" s="15"/>
      <c r="B6" s="16" t="s">
        <v>5</v>
      </c>
      <c r="C6" s="16" t="s">
        <v>6</v>
      </c>
      <c r="D6" s="16" t="s">
        <v>1821</v>
      </c>
      <c r="E6" s="17" t="s">
        <v>2326</v>
      </c>
      <c r="F6" s="16" t="s">
        <v>4</v>
      </c>
    </row>
    <row r="7" ht="14.25" spans="1:6">
      <c r="A7" s="15"/>
      <c r="B7" s="18"/>
      <c r="C7" s="18"/>
      <c r="D7" s="18"/>
      <c r="E7" s="18" t="s">
        <v>10</v>
      </c>
      <c r="F7" s="18" t="s">
        <v>11</v>
      </c>
    </row>
    <row r="8" ht="14.25" spans="1:6">
      <c r="A8" s="19"/>
      <c r="B8" s="20" t="s">
        <v>15</v>
      </c>
      <c r="C8" s="20" t="s">
        <v>16</v>
      </c>
      <c r="D8" s="21" t="s">
        <v>1641</v>
      </c>
      <c r="E8" s="22">
        <v>44438</v>
      </c>
      <c r="F8" s="22">
        <f>E8+40</f>
        <v>44478</v>
      </c>
    </row>
    <row r="9" ht="14.25" spans="1:6">
      <c r="A9" s="19"/>
      <c r="B9" s="20" t="s">
        <v>17</v>
      </c>
      <c r="C9" s="20" t="s">
        <v>13</v>
      </c>
      <c r="D9" s="21"/>
      <c r="E9" s="22">
        <f>E8+7</f>
        <v>44445</v>
      </c>
      <c r="F9" s="22">
        <f>E9+40</f>
        <v>44485</v>
      </c>
    </row>
    <row r="10" ht="14.25" spans="1:6">
      <c r="A10" s="19"/>
      <c r="B10" s="20" t="s">
        <v>18</v>
      </c>
      <c r="C10" s="20" t="s">
        <v>13</v>
      </c>
      <c r="D10" s="21"/>
      <c r="E10" s="22">
        <f>E9+7</f>
        <v>44452</v>
      </c>
      <c r="F10" s="22">
        <f>E10+40</f>
        <v>44492</v>
      </c>
    </row>
    <row r="11" ht="14.25" spans="1:6">
      <c r="A11" s="19"/>
      <c r="B11" s="20" t="s">
        <v>827</v>
      </c>
      <c r="C11" s="20" t="s">
        <v>16</v>
      </c>
      <c r="D11" s="21"/>
      <c r="E11" s="22">
        <f>E10+7</f>
        <v>44459</v>
      </c>
      <c r="F11" s="22">
        <f>E11+40</f>
        <v>44499</v>
      </c>
    </row>
    <row r="12" ht="14.25" spans="1:6">
      <c r="A12" s="19"/>
      <c r="B12" s="20" t="s">
        <v>1825</v>
      </c>
      <c r="C12" s="20" t="s">
        <v>16</v>
      </c>
      <c r="D12" s="23"/>
      <c r="E12" s="22">
        <f>E11+7</f>
        <v>44466</v>
      </c>
      <c r="F12" s="22">
        <f>E12+40</f>
        <v>44506</v>
      </c>
    </row>
    <row r="13" ht="14.25" spans="1:6">
      <c r="A13" s="8" t="s">
        <v>57</v>
      </c>
      <c r="B13" s="8"/>
      <c r="C13" s="24"/>
      <c r="D13" s="12"/>
      <c r="E13" s="12"/>
      <c r="F13" s="25"/>
    </row>
    <row r="14" ht="14.25" spans="1:6">
      <c r="A14" s="19"/>
      <c r="B14" s="16" t="s">
        <v>5</v>
      </c>
      <c r="C14" s="18" t="s">
        <v>6</v>
      </c>
      <c r="D14" s="16" t="s">
        <v>1821</v>
      </c>
      <c r="E14" s="17" t="s">
        <v>2326</v>
      </c>
      <c r="F14" s="16" t="s">
        <v>828</v>
      </c>
    </row>
    <row r="15" ht="14.25" spans="1:6">
      <c r="A15" s="19"/>
      <c r="B15" s="16"/>
      <c r="C15" s="26"/>
      <c r="D15" s="16"/>
      <c r="E15" s="16" t="s">
        <v>10</v>
      </c>
      <c r="F15" s="16" t="s">
        <v>11</v>
      </c>
    </row>
    <row r="16" ht="14.25" spans="1:6">
      <c r="A16" s="19"/>
      <c r="B16" s="20" t="s">
        <v>15</v>
      </c>
      <c r="C16" s="20" t="s">
        <v>16</v>
      </c>
      <c r="D16" s="21" t="s">
        <v>1641</v>
      </c>
      <c r="E16" s="22">
        <v>44438</v>
      </c>
      <c r="F16" s="22">
        <f>E16+40</f>
        <v>44478</v>
      </c>
    </row>
    <row r="17" ht="14.25" spans="1:6">
      <c r="A17" s="19"/>
      <c r="B17" s="20" t="s">
        <v>17</v>
      </c>
      <c r="C17" s="20" t="s">
        <v>13</v>
      </c>
      <c r="D17" s="21"/>
      <c r="E17" s="22">
        <f>E16+7</f>
        <v>44445</v>
      </c>
      <c r="F17" s="22">
        <f>E17+40</f>
        <v>44485</v>
      </c>
    </row>
    <row r="18" ht="14.25" spans="1:6">
      <c r="A18" s="19"/>
      <c r="B18" s="20" t="s">
        <v>18</v>
      </c>
      <c r="C18" s="20" t="s">
        <v>13</v>
      </c>
      <c r="D18" s="21"/>
      <c r="E18" s="22">
        <f>E17+7</f>
        <v>44452</v>
      </c>
      <c r="F18" s="22">
        <f>E18+40</f>
        <v>44492</v>
      </c>
    </row>
    <row r="19" ht="14.25" spans="1:6">
      <c r="A19" s="19"/>
      <c r="B19" s="20" t="s">
        <v>827</v>
      </c>
      <c r="C19" s="20" t="s">
        <v>16</v>
      </c>
      <c r="D19" s="21"/>
      <c r="E19" s="22">
        <f>E18+7</f>
        <v>44459</v>
      </c>
      <c r="F19" s="22">
        <f>E19+40</f>
        <v>44499</v>
      </c>
    </row>
    <row r="20" ht="14.25" spans="1:6">
      <c r="A20" s="19"/>
      <c r="B20" s="20" t="s">
        <v>1825</v>
      </c>
      <c r="C20" s="20" t="s">
        <v>16</v>
      </c>
      <c r="D20" s="23"/>
      <c r="E20" s="22">
        <f>E19+7</f>
        <v>44466</v>
      </c>
      <c r="F20" s="22">
        <f>E20+40</f>
        <v>44506</v>
      </c>
    </row>
    <row r="21" ht="14.25" spans="1:6">
      <c r="A21" s="27" t="s">
        <v>1264</v>
      </c>
      <c r="B21" s="20"/>
      <c r="C21" s="20"/>
      <c r="D21" s="23"/>
      <c r="E21" s="22"/>
      <c r="F21" s="22"/>
    </row>
    <row r="22" ht="14.25" spans="1:6">
      <c r="A22" s="27" t="s">
        <v>1318</v>
      </c>
      <c r="B22" s="28"/>
      <c r="C22" s="28"/>
      <c r="D22" s="27"/>
      <c r="E22" s="27"/>
      <c r="F22" s="29"/>
    </row>
    <row r="23" ht="14.25" spans="1:6">
      <c r="A23" s="30"/>
      <c r="B23" s="31" t="s">
        <v>5</v>
      </c>
      <c r="C23" s="31" t="s">
        <v>6</v>
      </c>
      <c r="D23" s="31" t="s">
        <v>1821</v>
      </c>
      <c r="E23" s="17" t="s">
        <v>2326</v>
      </c>
      <c r="F23" s="21" t="s">
        <v>1318</v>
      </c>
    </row>
    <row r="24" ht="15" spans="1:6">
      <c r="A24" s="30"/>
      <c r="B24" s="32"/>
      <c r="C24" s="32"/>
      <c r="D24" s="32"/>
      <c r="E24" s="21" t="s">
        <v>10</v>
      </c>
      <c r="F24" s="21" t="s">
        <v>11</v>
      </c>
    </row>
    <row r="25" ht="15" spans="1:6">
      <c r="A25" s="30"/>
      <c r="B25" s="33" t="s">
        <v>893</v>
      </c>
      <c r="C25" s="34" t="s">
        <v>575</v>
      </c>
      <c r="D25" s="35" t="s">
        <v>1641</v>
      </c>
      <c r="E25" s="36">
        <v>44447</v>
      </c>
      <c r="F25" s="36">
        <f>E25+27</f>
        <v>44474</v>
      </c>
    </row>
    <row r="26" ht="15" spans="1:6">
      <c r="A26" s="30"/>
      <c r="B26" s="33" t="s">
        <v>1473</v>
      </c>
      <c r="C26" s="34" t="s">
        <v>1900</v>
      </c>
      <c r="D26" s="37"/>
      <c r="E26" s="36">
        <f>E25+7</f>
        <v>44454</v>
      </c>
      <c r="F26" s="36">
        <f>E26+27</f>
        <v>44481</v>
      </c>
    </row>
    <row r="27" ht="15" spans="1:6">
      <c r="A27" s="30"/>
      <c r="B27" s="33" t="s">
        <v>893</v>
      </c>
      <c r="C27" s="34" t="s">
        <v>1889</v>
      </c>
      <c r="D27" s="37"/>
      <c r="E27" s="36">
        <f>E26+7</f>
        <v>44461</v>
      </c>
      <c r="F27" s="36">
        <f>E27+27</f>
        <v>44488</v>
      </c>
    </row>
    <row r="28" ht="15" spans="1:6">
      <c r="A28" s="30"/>
      <c r="B28" s="33" t="s">
        <v>2327</v>
      </c>
      <c r="C28" s="34" t="s">
        <v>2328</v>
      </c>
      <c r="D28" s="37"/>
      <c r="E28" s="36">
        <f>E27+7</f>
        <v>44468</v>
      </c>
      <c r="F28" s="36">
        <f>E28+27</f>
        <v>44495</v>
      </c>
    </row>
    <row r="29" spans="1:6">
      <c r="A29" s="38" t="s">
        <v>279</v>
      </c>
      <c r="B29" s="38"/>
      <c r="C29" s="38"/>
      <c r="D29" s="38"/>
      <c r="E29" s="38"/>
      <c r="F29" s="38"/>
    </row>
    <row r="30" ht="14.25" spans="1:6">
      <c r="A30" s="8" t="s">
        <v>1308</v>
      </c>
      <c r="B30" s="8"/>
      <c r="C30" s="8"/>
      <c r="D30" s="8"/>
      <c r="E30" s="38"/>
      <c r="F30" s="38"/>
    </row>
    <row r="31" ht="14.25" spans="1:6">
      <c r="A31" s="19"/>
      <c r="B31" s="31" t="s">
        <v>2329</v>
      </c>
      <c r="C31" s="31" t="s">
        <v>6</v>
      </c>
      <c r="D31" s="31" t="s">
        <v>1821</v>
      </c>
      <c r="E31" s="17" t="s">
        <v>2326</v>
      </c>
      <c r="F31" s="21" t="s">
        <v>1308</v>
      </c>
    </row>
    <row r="32" ht="15" spans="1:6">
      <c r="A32" s="19"/>
      <c r="B32" s="32"/>
      <c r="C32" s="32"/>
      <c r="D32" s="32"/>
      <c r="E32" s="21" t="s">
        <v>10</v>
      </c>
      <c r="F32" s="21" t="s">
        <v>11</v>
      </c>
    </row>
    <row r="33" ht="15" spans="1:6">
      <c r="A33" s="19"/>
      <c r="B33" s="33" t="s">
        <v>893</v>
      </c>
      <c r="C33" s="34" t="s">
        <v>575</v>
      </c>
      <c r="D33" s="35" t="s">
        <v>1641</v>
      </c>
      <c r="E33" s="36">
        <v>44447</v>
      </c>
      <c r="F33" s="36">
        <f>E33+27</f>
        <v>44474</v>
      </c>
    </row>
    <row r="34" ht="15" spans="1:6">
      <c r="A34" s="19"/>
      <c r="B34" s="33" t="s">
        <v>1473</v>
      </c>
      <c r="C34" s="34" t="s">
        <v>1900</v>
      </c>
      <c r="D34" s="37"/>
      <c r="E34" s="36">
        <f>E33+7</f>
        <v>44454</v>
      </c>
      <c r="F34" s="36">
        <f>E34+27</f>
        <v>44481</v>
      </c>
    </row>
    <row r="35" ht="15" spans="1:6">
      <c r="A35" s="19"/>
      <c r="B35" s="33" t="s">
        <v>893</v>
      </c>
      <c r="C35" s="34" t="s">
        <v>1889</v>
      </c>
      <c r="D35" s="37"/>
      <c r="E35" s="36">
        <f>E34+7</f>
        <v>44461</v>
      </c>
      <c r="F35" s="36">
        <f>E35+27</f>
        <v>44488</v>
      </c>
    </row>
    <row r="36" ht="15" spans="1:6">
      <c r="A36" s="19"/>
      <c r="B36" s="33" t="s">
        <v>2327</v>
      </c>
      <c r="C36" s="34" t="s">
        <v>2328</v>
      </c>
      <c r="D36" s="37"/>
      <c r="E36" s="36">
        <f>E35+7</f>
        <v>44468</v>
      </c>
      <c r="F36" s="36">
        <f>E36+27</f>
        <v>44495</v>
      </c>
    </row>
    <row r="37" ht="14.25" spans="1:6">
      <c r="A37" s="39" t="s">
        <v>556</v>
      </c>
      <c r="B37" s="28"/>
      <c r="C37" s="39"/>
      <c r="D37" s="39"/>
      <c r="E37" s="39"/>
      <c r="F37" s="39"/>
    </row>
    <row r="38" ht="14.25" spans="1:6">
      <c r="A38" s="19"/>
      <c r="B38" s="40" t="s">
        <v>5</v>
      </c>
      <c r="C38" s="40" t="s">
        <v>6</v>
      </c>
      <c r="D38" s="40" t="s">
        <v>1821</v>
      </c>
      <c r="E38" s="17" t="s">
        <v>2326</v>
      </c>
      <c r="F38" s="41" t="s">
        <v>556</v>
      </c>
    </row>
    <row r="39" ht="15" spans="1:6">
      <c r="A39" s="19"/>
      <c r="B39" s="40"/>
      <c r="C39" s="40"/>
      <c r="D39" s="40"/>
      <c r="E39" s="42" t="s">
        <v>10</v>
      </c>
      <c r="F39" s="16" t="s">
        <v>11</v>
      </c>
    </row>
    <row r="40" ht="15" spans="1:6">
      <c r="A40" s="19"/>
      <c r="B40" s="43" t="s">
        <v>2110</v>
      </c>
      <c r="C40" s="33" t="s">
        <v>2106</v>
      </c>
      <c r="D40" s="35" t="s">
        <v>1641</v>
      </c>
      <c r="E40" s="36">
        <v>44441</v>
      </c>
      <c r="F40" s="36">
        <f>E40+27</f>
        <v>44468</v>
      </c>
    </row>
    <row r="41" ht="15" spans="1:6">
      <c r="A41" s="19"/>
      <c r="B41" s="44" t="s">
        <v>2330</v>
      </c>
      <c r="C41" s="33" t="s">
        <v>2103</v>
      </c>
      <c r="D41" s="37"/>
      <c r="E41" s="36">
        <f>E40+7</f>
        <v>44448</v>
      </c>
      <c r="F41" s="36">
        <f>E41+27</f>
        <v>44475</v>
      </c>
    </row>
    <row r="42" ht="15" spans="1:6">
      <c r="A42" s="19"/>
      <c r="B42" s="43" t="s">
        <v>2331</v>
      </c>
      <c r="C42" s="33" t="s">
        <v>278</v>
      </c>
      <c r="D42" s="37"/>
      <c r="E42" s="36">
        <f>E41+7</f>
        <v>44455</v>
      </c>
      <c r="F42" s="36">
        <f>E42+27</f>
        <v>44482</v>
      </c>
    </row>
    <row r="43" ht="15" spans="1:6">
      <c r="A43" s="19"/>
      <c r="B43" s="44" t="s">
        <v>2108</v>
      </c>
      <c r="C43" s="33" t="s">
        <v>2109</v>
      </c>
      <c r="D43" s="37"/>
      <c r="E43" s="36">
        <f>E42+7</f>
        <v>44462</v>
      </c>
      <c r="F43" s="36">
        <f>E43+27</f>
        <v>44489</v>
      </c>
    </row>
    <row r="44" ht="14.25" spans="1:6">
      <c r="A44" s="8" t="s">
        <v>503</v>
      </c>
      <c r="B44" s="8"/>
      <c r="C44" s="24"/>
      <c r="D44" s="12"/>
      <c r="E44" s="12"/>
      <c r="F44" s="12"/>
    </row>
    <row r="45" ht="14.25" spans="1:6">
      <c r="A45" s="45"/>
      <c r="B45" s="40" t="s">
        <v>5</v>
      </c>
      <c r="C45" s="40" t="s">
        <v>6</v>
      </c>
      <c r="D45" s="40" t="s">
        <v>1821</v>
      </c>
      <c r="E45" s="17" t="s">
        <v>2326</v>
      </c>
      <c r="F45" s="41" t="s">
        <v>2332</v>
      </c>
    </row>
    <row r="46" ht="15" spans="1:6">
      <c r="A46" s="45"/>
      <c r="B46" s="40"/>
      <c r="C46" s="40"/>
      <c r="D46" s="40"/>
      <c r="E46" s="42" t="s">
        <v>10</v>
      </c>
      <c r="F46" s="16" t="s">
        <v>11</v>
      </c>
    </row>
    <row r="47" ht="15" spans="1:6">
      <c r="A47" s="45"/>
      <c r="B47" s="44" t="s">
        <v>2333</v>
      </c>
      <c r="C47" s="43" t="s">
        <v>2334</v>
      </c>
      <c r="D47" s="46" t="s">
        <v>1573</v>
      </c>
      <c r="E47" s="47">
        <v>44444</v>
      </c>
      <c r="F47" s="48">
        <f>E47+10</f>
        <v>44454</v>
      </c>
    </row>
    <row r="48" ht="15" spans="1:6">
      <c r="A48" s="45"/>
      <c r="B48" s="44" t="s">
        <v>2335</v>
      </c>
      <c r="C48" s="43" t="s">
        <v>2336</v>
      </c>
      <c r="D48" s="49"/>
      <c r="E48" s="47">
        <f>E47+7</f>
        <v>44451</v>
      </c>
      <c r="F48" s="50">
        <f>E48+10</f>
        <v>44461</v>
      </c>
    </row>
    <row r="49" ht="15" spans="1:6">
      <c r="A49" s="45"/>
      <c r="B49" s="44" t="s">
        <v>2337</v>
      </c>
      <c r="C49" s="43" t="s">
        <v>2338</v>
      </c>
      <c r="D49" s="49"/>
      <c r="E49" s="47">
        <f>E48+7</f>
        <v>44458</v>
      </c>
      <c r="F49" s="50">
        <f>E49+10</f>
        <v>44468</v>
      </c>
    </row>
    <row r="50" ht="15" spans="1:6">
      <c r="A50" s="45"/>
      <c r="B50" s="44" t="s">
        <v>2339</v>
      </c>
      <c r="C50" s="43" t="s">
        <v>1352</v>
      </c>
      <c r="D50" s="49"/>
      <c r="E50" s="47">
        <f>E49+7</f>
        <v>44465</v>
      </c>
      <c r="F50" s="50">
        <f>E50+10</f>
        <v>44475</v>
      </c>
    </row>
    <row r="51" ht="14.25" spans="1:6">
      <c r="A51" s="8" t="s">
        <v>997</v>
      </c>
      <c r="B51" s="8"/>
      <c r="C51" s="24"/>
      <c r="D51" s="12"/>
      <c r="E51" s="12"/>
      <c r="F51" s="12"/>
    </row>
    <row r="52" ht="14.25" spans="1:6">
      <c r="A52" s="45"/>
      <c r="B52" s="40" t="s">
        <v>5</v>
      </c>
      <c r="C52" s="40" t="s">
        <v>6</v>
      </c>
      <c r="D52" s="40" t="s">
        <v>1821</v>
      </c>
      <c r="E52" s="17" t="s">
        <v>2326</v>
      </c>
      <c r="F52" s="41" t="s">
        <v>997</v>
      </c>
    </row>
    <row r="53" ht="15" spans="1:6">
      <c r="A53" s="45"/>
      <c r="B53" s="40"/>
      <c r="C53" s="40"/>
      <c r="D53" s="40"/>
      <c r="E53" s="42" t="s">
        <v>10</v>
      </c>
      <c r="F53" s="16" t="s">
        <v>11</v>
      </c>
    </row>
    <row r="54" ht="15" spans="1:6">
      <c r="A54" s="45"/>
      <c r="B54" s="51" t="s">
        <v>2340</v>
      </c>
      <c r="C54" s="51" t="s">
        <v>2341</v>
      </c>
      <c r="D54" s="46" t="s">
        <v>2097</v>
      </c>
      <c r="E54" s="47">
        <v>44443</v>
      </c>
      <c r="F54" s="50">
        <f>E54+10</f>
        <v>44453</v>
      </c>
    </row>
    <row r="55" ht="15" spans="1:6">
      <c r="A55" s="45"/>
      <c r="B55" s="51" t="s">
        <v>2342</v>
      </c>
      <c r="C55" s="51" t="s">
        <v>328</v>
      </c>
      <c r="D55" s="49"/>
      <c r="E55" s="47">
        <f>E54+7</f>
        <v>44450</v>
      </c>
      <c r="F55" s="50">
        <f>E55+10</f>
        <v>44460</v>
      </c>
    </row>
    <row r="56" ht="15" spans="1:6">
      <c r="A56" s="45"/>
      <c r="B56" s="51" t="s">
        <v>2343</v>
      </c>
      <c r="C56" s="51" t="s">
        <v>999</v>
      </c>
      <c r="D56" s="49"/>
      <c r="E56" s="47">
        <f>E55+7</f>
        <v>44457</v>
      </c>
      <c r="F56" s="50">
        <f>E56+10</f>
        <v>44467</v>
      </c>
    </row>
    <row r="57" ht="15" spans="1:6">
      <c r="A57" s="45"/>
      <c r="B57" s="51" t="s">
        <v>2344</v>
      </c>
      <c r="C57" s="52" t="s">
        <v>323</v>
      </c>
      <c r="D57" s="49"/>
      <c r="E57" s="47">
        <f>E56+7</f>
        <v>44464</v>
      </c>
      <c r="F57" s="50">
        <f>E57+10</f>
        <v>44474</v>
      </c>
    </row>
    <row r="58" ht="14.25" spans="1:6">
      <c r="A58" s="8" t="s">
        <v>2345</v>
      </c>
      <c r="B58" s="8"/>
      <c r="C58" s="24"/>
      <c r="D58" s="12"/>
      <c r="E58" s="12"/>
      <c r="F58" s="12"/>
    </row>
    <row r="59" ht="14.25" spans="1:6">
      <c r="A59" s="45"/>
      <c r="B59" s="40" t="s">
        <v>5</v>
      </c>
      <c r="C59" s="40" t="s">
        <v>6</v>
      </c>
      <c r="D59" s="40" t="s">
        <v>1821</v>
      </c>
      <c r="E59" s="17" t="s">
        <v>2326</v>
      </c>
      <c r="F59" s="41" t="s">
        <v>997</v>
      </c>
    </row>
    <row r="60" ht="15" spans="1:6">
      <c r="A60" s="45"/>
      <c r="B60" s="40"/>
      <c r="C60" s="40"/>
      <c r="D60" s="40"/>
      <c r="E60" s="42" t="s">
        <v>10</v>
      </c>
      <c r="F60" s="16" t="s">
        <v>11</v>
      </c>
    </row>
    <row r="61" ht="15" spans="1:6">
      <c r="A61" s="45"/>
      <c r="B61" s="51" t="s">
        <v>2346</v>
      </c>
      <c r="C61" s="53" t="s">
        <v>2089</v>
      </c>
      <c r="D61" s="46" t="s">
        <v>1641</v>
      </c>
      <c r="E61" s="47">
        <v>44444</v>
      </c>
      <c r="F61" s="50">
        <f>E61+10</f>
        <v>44454</v>
      </c>
    </row>
    <row r="62" ht="15" spans="1:6">
      <c r="A62" s="45"/>
      <c r="B62" s="51" t="s">
        <v>2347</v>
      </c>
      <c r="C62" s="53" t="s">
        <v>2091</v>
      </c>
      <c r="D62" s="49"/>
      <c r="E62" s="47">
        <f>E61+7</f>
        <v>44451</v>
      </c>
      <c r="F62" s="50">
        <f>E62+10</f>
        <v>44461</v>
      </c>
    </row>
    <row r="63" ht="15" spans="1:6">
      <c r="A63" s="45"/>
      <c r="B63" s="51" t="s">
        <v>2348</v>
      </c>
      <c r="C63" s="53" t="s">
        <v>2093</v>
      </c>
      <c r="D63" s="49"/>
      <c r="E63" s="47">
        <f>E62+7</f>
        <v>44458</v>
      </c>
      <c r="F63" s="50">
        <f>E63+10</f>
        <v>44468</v>
      </c>
    </row>
    <row r="64" ht="15" spans="1:6">
      <c r="A64" s="45"/>
      <c r="B64" s="51" t="s">
        <v>2346</v>
      </c>
      <c r="C64" s="53" t="s">
        <v>2094</v>
      </c>
      <c r="D64" s="49"/>
      <c r="E64" s="47">
        <f>E63+7</f>
        <v>44465</v>
      </c>
      <c r="F64" s="50">
        <f>E64+10</f>
        <v>44475</v>
      </c>
    </row>
    <row r="65" ht="14.25" spans="1:6">
      <c r="A65" s="8" t="s">
        <v>2349</v>
      </c>
      <c r="B65" s="8"/>
      <c r="C65" s="24"/>
      <c r="D65" s="12"/>
      <c r="E65" s="12"/>
      <c r="F65" s="12"/>
    </row>
    <row r="66" ht="14.25" spans="1:6">
      <c r="A66" s="54"/>
      <c r="B66" s="40" t="s">
        <v>5</v>
      </c>
      <c r="C66" s="40" t="s">
        <v>6</v>
      </c>
      <c r="D66" s="40" t="s">
        <v>1821</v>
      </c>
      <c r="E66" s="17" t="s">
        <v>2326</v>
      </c>
      <c r="F66" s="41" t="s">
        <v>1637</v>
      </c>
    </row>
    <row r="67" ht="15" spans="1:6">
      <c r="A67" s="54"/>
      <c r="B67" s="40"/>
      <c r="C67" s="40"/>
      <c r="D67" s="40"/>
      <c r="E67" s="42" t="s">
        <v>10</v>
      </c>
      <c r="F67" s="16" t="s">
        <v>11</v>
      </c>
    </row>
    <row r="68" ht="15" spans="1:6">
      <c r="A68" s="54"/>
      <c r="B68" s="44" t="s">
        <v>2350</v>
      </c>
      <c r="C68" s="33" t="s">
        <v>349</v>
      </c>
      <c r="D68" s="46" t="s">
        <v>1641</v>
      </c>
      <c r="E68" s="47">
        <v>44440</v>
      </c>
      <c r="F68" s="50">
        <f>E68+17</f>
        <v>44457</v>
      </c>
    </row>
    <row r="69" ht="15" spans="1:6">
      <c r="A69" s="54"/>
      <c r="B69" s="44" t="s">
        <v>2351</v>
      </c>
      <c r="C69" s="33" t="s">
        <v>347</v>
      </c>
      <c r="D69" s="49"/>
      <c r="E69" s="47">
        <f>E68+7</f>
        <v>44447</v>
      </c>
      <c r="F69" s="50">
        <f>E69+17</f>
        <v>44464</v>
      </c>
    </row>
    <row r="70" ht="15" spans="1:6">
      <c r="A70" s="45"/>
      <c r="B70" s="44" t="s">
        <v>2352</v>
      </c>
      <c r="C70" s="33" t="s">
        <v>351</v>
      </c>
      <c r="D70" s="49"/>
      <c r="E70" s="47">
        <f>E69+7</f>
        <v>44454</v>
      </c>
      <c r="F70" s="50">
        <f>E70+17</f>
        <v>44471</v>
      </c>
    </row>
    <row r="71" ht="14.25" spans="1:6">
      <c r="A71" s="8" t="s">
        <v>2353</v>
      </c>
      <c r="B71" s="8"/>
      <c r="C71" s="24"/>
      <c r="D71" s="12"/>
      <c r="E71" s="24"/>
      <c r="F71" s="24"/>
    </row>
    <row r="72" ht="14.25" spans="1:6">
      <c r="A72" s="19"/>
      <c r="B72" s="40" t="s">
        <v>5</v>
      </c>
      <c r="C72" s="40" t="s">
        <v>6</v>
      </c>
      <c r="D72" s="40" t="s">
        <v>1821</v>
      </c>
      <c r="E72" s="17" t="s">
        <v>2326</v>
      </c>
      <c r="F72" s="41" t="s">
        <v>384</v>
      </c>
    </row>
    <row r="73" ht="15" spans="1:6">
      <c r="A73" s="19"/>
      <c r="B73" s="40"/>
      <c r="C73" s="40"/>
      <c r="D73" s="40"/>
      <c r="E73" s="42" t="s">
        <v>10</v>
      </c>
      <c r="F73" s="16" t="s">
        <v>11</v>
      </c>
    </row>
    <row r="74" ht="15" spans="1:6">
      <c r="A74" s="19"/>
      <c r="B74" s="43" t="s">
        <v>2354</v>
      </c>
      <c r="C74" s="43" t="s">
        <v>2355</v>
      </c>
      <c r="D74" s="46" t="s">
        <v>1641</v>
      </c>
      <c r="E74" s="47">
        <v>44443</v>
      </c>
      <c r="F74" s="50">
        <f>E74+18</f>
        <v>44461</v>
      </c>
    </row>
    <row r="75" ht="15" spans="1:6">
      <c r="A75" s="19"/>
      <c r="B75" s="43" t="s">
        <v>2356</v>
      </c>
      <c r="C75" s="43" t="s">
        <v>2357</v>
      </c>
      <c r="D75" s="49"/>
      <c r="E75" s="47">
        <f>E74+7</f>
        <v>44450</v>
      </c>
      <c r="F75" s="50">
        <f>E75+18</f>
        <v>44468</v>
      </c>
    </row>
    <row r="76" ht="15" spans="1:6">
      <c r="A76" s="19"/>
      <c r="B76" s="43" t="s">
        <v>2358</v>
      </c>
      <c r="C76" s="43" t="s">
        <v>2359</v>
      </c>
      <c r="D76" s="49"/>
      <c r="E76" s="47">
        <f>E75+7</f>
        <v>44457</v>
      </c>
      <c r="F76" s="50">
        <f>E76+18</f>
        <v>44475</v>
      </c>
    </row>
    <row r="77" ht="15" spans="1:6">
      <c r="A77" s="19"/>
      <c r="B77" s="44" t="s">
        <v>2360</v>
      </c>
      <c r="C77" s="44" t="s">
        <v>1290</v>
      </c>
      <c r="D77" s="49"/>
      <c r="E77" s="47">
        <f>E76+7</f>
        <v>44464</v>
      </c>
      <c r="F77" s="50">
        <f>E77+18</f>
        <v>44482</v>
      </c>
    </row>
    <row r="78" spans="1:6">
      <c r="A78" s="38" t="s">
        <v>545</v>
      </c>
      <c r="B78" s="55"/>
      <c r="C78" s="55"/>
      <c r="D78" s="38"/>
      <c r="E78" s="38"/>
      <c r="F78" s="38"/>
    </row>
    <row r="79" ht="14.25" spans="1:6">
      <c r="A79" s="8" t="s">
        <v>546</v>
      </c>
      <c r="B79" s="8"/>
      <c r="C79" s="56"/>
      <c r="D79" s="12"/>
      <c r="E79" s="38"/>
      <c r="F79" s="38"/>
    </row>
    <row r="80" ht="14.25" spans="1:6">
      <c r="A80" s="19"/>
      <c r="B80" s="40" t="s">
        <v>5</v>
      </c>
      <c r="C80" s="40" t="s">
        <v>6</v>
      </c>
      <c r="D80" s="40" t="s">
        <v>1821</v>
      </c>
      <c r="E80" s="17" t="s">
        <v>2326</v>
      </c>
      <c r="F80" s="41" t="s">
        <v>547</v>
      </c>
    </row>
    <row r="81" ht="15" spans="1:6">
      <c r="A81" s="19"/>
      <c r="B81" s="40"/>
      <c r="C81" s="41"/>
      <c r="D81" s="41"/>
      <c r="E81" s="17" t="s">
        <v>10</v>
      </c>
      <c r="F81" s="41" t="s">
        <v>11</v>
      </c>
    </row>
    <row r="82" ht="15" spans="1:6">
      <c r="A82" s="19"/>
      <c r="B82" s="44" t="s">
        <v>2361</v>
      </c>
      <c r="C82" s="33" t="s">
        <v>2362</v>
      </c>
      <c r="D82" s="57" t="s">
        <v>1641</v>
      </c>
      <c r="E82" s="47">
        <v>44445</v>
      </c>
      <c r="F82" s="36">
        <f>E82+25</f>
        <v>44470</v>
      </c>
    </row>
    <row r="83" ht="15" spans="1:6">
      <c r="A83" s="19"/>
      <c r="B83" s="44" t="s">
        <v>2363</v>
      </c>
      <c r="C83" s="33" t="s">
        <v>2364</v>
      </c>
      <c r="D83" s="58"/>
      <c r="E83" s="47">
        <f>E82+7</f>
        <v>44452</v>
      </c>
      <c r="F83" s="36">
        <f>E83+25</f>
        <v>44477</v>
      </c>
    </row>
    <row r="84" ht="15" spans="1:6">
      <c r="A84" s="19"/>
      <c r="B84" s="44" t="s">
        <v>2361</v>
      </c>
      <c r="C84" s="33" t="s">
        <v>2365</v>
      </c>
      <c r="D84" s="58"/>
      <c r="E84" s="47">
        <f>E83+7</f>
        <v>44459</v>
      </c>
      <c r="F84" s="36">
        <f>E84+25</f>
        <v>44484</v>
      </c>
    </row>
    <row r="85" spans="1:6">
      <c r="A85" s="38" t="s">
        <v>1168</v>
      </c>
      <c r="B85" s="38"/>
      <c r="C85" s="38"/>
      <c r="D85" s="38"/>
      <c r="E85" s="38"/>
      <c r="F85" s="38"/>
    </row>
    <row r="86" ht="14.25" spans="1:6">
      <c r="A86" s="59" t="s">
        <v>1229</v>
      </c>
      <c r="B86" s="60"/>
      <c r="C86" s="60"/>
      <c r="D86" s="61"/>
      <c r="E86" s="38"/>
      <c r="F86" s="38"/>
    </row>
    <row r="87" ht="14.25" spans="1:6">
      <c r="A87" s="45"/>
      <c r="B87" s="40" t="s">
        <v>5</v>
      </c>
      <c r="C87" s="40" t="s">
        <v>6</v>
      </c>
      <c r="D87" s="40" t="s">
        <v>1821</v>
      </c>
      <c r="E87" s="62" t="s">
        <v>2326</v>
      </c>
      <c r="F87" s="63" t="s">
        <v>1229</v>
      </c>
    </row>
    <row r="88" ht="15" spans="1:6">
      <c r="A88" s="45"/>
      <c r="B88" s="40"/>
      <c r="C88" s="40"/>
      <c r="D88" s="40"/>
      <c r="E88" s="64" t="s">
        <v>10</v>
      </c>
      <c r="F88" s="50" t="s">
        <v>11</v>
      </c>
    </row>
    <row r="89" ht="15" spans="1:6">
      <c r="A89" s="45"/>
      <c r="B89" s="40" t="s">
        <v>2366</v>
      </c>
      <c r="C89" s="44" t="s">
        <v>1191</v>
      </c>
      <c r="D89" s="65" t="s">
        <v>2367</v>
      </c>
      <c r="E89" s="48">
        <v>44444</v>
      </c>
      <c r="F89" s="50">
        <f>E89+2</f>
        <v>44446</v>
      </c>
    </row>
    <row r="90" ht="15" spans="1:6">
      <c r="A90" s="45"/>
      <c r="B90" s="40" t="s">
        <v>2366</v>
      </c>
      <c r="C90" s="44" t="s">
        <v>2368</v>
      </c>
      <c r="D90" s="66"/>
      <c r="E90" s="48">
        <f>E89+7</f>
        <v>44451</v>
      </c>
      <c r="F90" s="50">
        <f>E90+2</f>
        <v>44453</v>
      </c>
    </row>
    <row r="91" ht="15" spans="1:6">
      <c r="A91" s="45"/>
      <c r="B91" s="40" t="s">
        <v>2366</v>
      </c>
      <c r="C91" s="44" t="s">
        <v>1192</v>
      </c>
      <c r="D91" s="66"/>
      <c r="E91" s="48">
        <f>E90+7</f>
        <v>44458</v>
      </c>
      <c r="F91" s="50">
        <f>E91+2</f>
        <v>44460</v>
      </c>
    </row>
    <row r="92" ht="15" spans="1:6">
      <c r="A92" s="45"/>
      <c r="B92" s="40" t="s">
        <v>2366</v>
      </c>
      <c r="C92" s="44" t="s">
        <v>2369</v>
      </c>
      <c r="D92" s="66"/>
      <c r="E92" s="48">
        <f>E91+7</f>
        <v>44465</v>
      </c>
      <c r="F92" s="50">
        <f>E92+2</f>
        <v>44467</v>
      </c>
    </row>
    <row r="93" ht="15" spans="1:6">
      <c r="A93" s="45"/>
      <c r="B93" s="67" t="s">
        <v>2366</v>
      </c>
      <c r="C93" s="44" t="s">
        <v>2370</v>
      </c>
      <c r="D93" s="67"/>
      <c r="E93" s="48">
        <f>E92+7</f>
        <v>44472</v>
      </c>
      <c r="F93" s="50">
        <f>E93+2</f>
        <v>44474</v>
      </c>
    </row>
    <row r="94" ht="14.25" spans="1:6">
      <c r="A94" s="59" t="s">
        <v>1248</v>
      </c>
      <c r="B94" s="60"/>
      <c r="C94" s="60"/>
      <c r="D94" s="61"/>
      <c r="E94" s="68"/>
      <c r="F94" s="68"/>
    </row>
    <row r="95" ht="14.25" spans="1:6">
      <c r="A95" s="45"/>
      <c r="B95" s="40" t="s">
        <v>5</v>
      </c>
      <c r="C95" s="40" t="s">
        <v>6</v>
      </c>
      <c r="D95" s="40" t="s">
        <v>1821</v>
      </c>
      <c r="E95" s="62" t="s">
        <v>2326</v>
      </c>
      <c r="F95" s="63" t="s">
        <v>1248</v>
      </c>
    </row>
    <row r="96" ht="15" spans="1:6">
      <c r="A96" s="45"/>
      <c r="B96" s="40"/>
      <c r="C96" s="40"/>
      <c r="D96" s="40"/>
      <c r="E96" s="64" t="s">
        <v>10</v>
      </c>
      <c r="F96" s="50" t="s">
        <v>11</v>
      </c>
    </row>
    <row r="97" ht="15" spans="1:6">
      <c r="A97" s="45"/>
      <c r="B97" s="40" t="s">
        <v>2371</v>
      </c>
      <c r="C97" s="44" t="s">
        <v>468</v>
      </c>
      <c r="D97" s="69" t="s">
        <v>2367</v>
      </c>
      <c r="E97" s="48">
        <v>44443</v>
      </c>
      <c r="F97" s="48">
        <f>E97+2</f>
        <v>44445</v>
      </c>
    </row>
    <row r="98" ht="15" spans="1:6">
      <c r="A98" s="45"/>
      <c r="B98" s="40" t="s">
        <v>2371</v>
      </c>
      <c r="C98" s="44" t="s">
        <v>460</v>
      </c>
      <c r="D98" s="69"/>
      <c r="E98" s="48">
        <f>E97+7</f>
        <v>44450</v>
      </c>
      <c r="F98" s="48">
        <f>E98+2</f>
        <v>44452</v>
      </c>
    </row>
    <row r="99" ht="15" spans="1:6">
      <c r="A99" s="45"/>
      <c r="B99" s="40" t="s">
        <v>2371</v>
      </c>
      <c r="C99" s="44" t="s">
        <v>462</v>
      </c>
      <c r="D99" s="69"/>
      <c r="E99" s="48">
        <f>E98+7</f>
        <v>44457</v>
      </c>
      <c r="F99" s="48">
        <f>E99+2</f>
        <v>44459</v>
      </c>
    </row>
    <row r="100" ht="15" spans="1:6">
      <c r="A100" s="45"/>
      <c r="B100" s="40" t="s">
        <v>2371</v>
      </c>
      <c r="C100" s="44" t="s">
        <v>463</v>
      </c>
      <c r="D100" s="69"/>
      <c r="E100" s="48">
        <f>E99+7</f>
        <v>44464</v>
      </c>
      <c r="F100" s="48">
        <f>E100+2</f>
        <v>44466</v>
      </c>
    </row>
    <row r="101" ht="15" spans="1:6">
      <c r="A101" s="45"/>
      <c r="B101" s="40" t="s">
        <v>2371</v>
      </c>
      <c r="C101" s="44" t="s">
        <v>464</v>
      </c>
      <c r="D101" s="70"/>
      <c r="E101" s="48">
        <f>E100+7</f>
        <v>44471</v>
      </c>
      <c r="F101" s="48">
        <f>E101+2</f>
        <v>44473</v>
      </c>
    </row>
    <row r="102" ht="14.25" spans="1:6">
      <c r="A102" s="59" t="s">
        <v>483</v>
      </c>
      <c r="B102" s="71"/>
      <c r="C102" s="60"/>
      <c r="D102" s="61"/>
      <c r="E102" s="68"/>
      <c r="F102" s="68"/>
    </row>
    <row r="103" ht="14.25" spans="1:6">
      <c r="A103" s="45"/>
      <c r="B103" s="40" t="s">
        <v>5</v>
      </c>
      <c r="C103" s="41" t="s">
        <v>6</v>
      </c>
      <c r="D103" s="72" t="s">
        <v>1821</v>
      </c>
      <c r="E103" s="62" t="s">
        <v>2326</v>
      </c>
      <c r="F103" s="63" t="s">
        <v>483</v>
      </c>
    </row>
    <row r="104" ht="15" spans="1:6">
      <c r="A104" s="45"/>
      <c r="B104" s="40"/>
      <c r="C104" s="73"/>
      <c r="D104" s="74"/>
      <c r="E104" s="64" t="s">
        <v>10</v>
      </c>
      <c r="F104" s="50" t="s">
        <v>11</v>
      </c>
    </row>
    <row r="105" ht="15" spans="1:6">
      <c r="A105" s="45"/>
      <c r="B105" s="44" t="s">
        <v>2372</v>
      </c>
      <c r="C105" s="43" t="s">
        <v>2089</v>
      </c>
      <c r="D105" s="46" t="s">
        <v>2148</v>
      </c>
      <c r="E105" s="47">
        <v>44444</v>
      </c>
      <c r="F105" s="48">
        <f>E105+7</f>
        <v>44451</v>
      </c>
    </row>
    <row r="106" ht="15" spans="1:6">
      <c r="A106" s="45"/>
      <c r="B106" s="44" t="s">
        <v>2373</v>
      </c>
      <c r="C106" s="43" t="s">
        <v>2091</v>
      </c>
      <c r="D106" s="49"/>
      <c r="E106" s="47">
        <f>E105+7</f>
        <v>44451</v>
      </c>
      <c r="F106" s="48">
        <f>E106+7</f>
        <v>44458</v>
      </c>
    </row>
    <row r="107" ht="15" spans="1:6">
      <c r="A107" s="45"/>
      <c r="B107" s="44" t="s">
        <v>2374</v>
      </c>
      <c r="C107" s="43" t="s">
        <v>2093</v>
      </c>
      <c r="D107" s="49"/>
      <c r="E107" s="47">
        <f>E106+7</f>
        <v>44458</v>
      </c>
      <c r="F107" s="48">
        <f>E107+7</f>
        <v>44465</v>
      </c>
    </row>
    <row r="108" ht="15" spans="1:6">
      <c r="A108" s="45"/>
      <c r="B108" s="44" t="s">
        <v>2372</v>
      </c>
      <c r="C108" s="44" t="s">
        <v>2094</v>
      </c>
      <c r="D108" s="49"/>
      <c r="E108" s="47">
        <f>E107+7</f>
        <v>44465</v>
      </c>
      <c r="F108" s="48">
        <f>E108+7</f>
        <v>44472</v>
      </c>
    </row>
    <row r="109" ht="14.25" spans="1:6">
      <c r="A109" s="38" t="s">
        <v>580</v>
      </c>
      <c r="B109" s="38"/>
      <c r="C109" s="38"/>
      <c r="D109" s="38"/>
      <c r="E109" s="38"/>
      <c r="F109" s="75"/>
    </row>
    <row r="110" ht="14.25" spans="1:6">
      <c r="A110" s="38" t="s">
        <v>626</v>
      </c>
      <c r="B110" s="38"/>
      <c r="C110" s="38"/>
      <c r="D110" s="38"/>
      <c r="E110" s="38"/>
      <c r="F110" s="75"/>
    </row>
    <row r="111" ht="14.25" spans="1:6">
      <c r="A111" s="19"/>
      <c r="B111" s="76" t="s">
        <v>5</v>
      </c>
      <c r="C111" s="76" t="s">
        <v>6</v>
      </c>
      <c r="D111" s="18" t="s">
        <v>1821</v>
      </c>
      <c r="E111" s="17" t="s">
        <v>2326</v>
      </c>
      <c r="F111" s="16" t="s">
        <v>626</v>
      </c>
    </row>
    <row r="112" ht="14.25" spans="1:6">
      <c r="A112" s="19"/>
      <c r="B112" s="77"/>
      <c r="C112" s="77"/>
      <c r="D112" s="26"/>
      <c r="E112" s="16" t="s">
        <v>10</v>
      </c>
      <c r="F112" s="16" t="s">
        <v>11</v>
      </c>
    </row>
    <row r="113" ht="14.25" spans="1:6">
      <c r="A113" s="19"/>
      <c r="B113" s="40" t="s">
        <v>2375</v>
      </c>
      <c r="C113" s="40" t="s">
        <v>1927</v>
      </c>
      <c r="D113" s="18" t="s">
        <v>1573</v>
      </c>
      <c r="E113" s="36">
        <v>44443</v>
      </c>
      <c r="F113" s="78">
        <f>E113+40</f>
        <v>44483</v>
      </c>
    </row>
    <row r="114" ht="14.25" spans="1:6">
      <c r="A114" s="19"/>
      <c r="B114" s="40" t="s">
        <v>2375</v>
      </c>
      <c r="C114" s="40" t="s">
        <v>1489</v>
      </c>
      <c r="D114" s="79"/>
      <c r="E114" s="36">
        <f>E113+7</f>
        <v>44450</v>
      </c>
      <c r="F114" s="78">
        <f>E114+40</f>
        <v>44490</v>
      </c>
    </row>
    <row r="115" ht="14.25" spans="1:6">
      <c r="A115" s="19"/>
      <c r="B115" s="40" t="s">
        <v>2375</v>
      </c>
      <c r="C115" s="40" t="s">
        <v>1448</v>
      </c>
      <c r="D115" s="79"/>
      <c r="E115" s="36">
        <f>E114+7</f>
        <v>44457</v>
      </c>
      <c r="F115" s="78">
        <f>E115+40</f>
        <v>44497</v>
      </c>
    </row>
    <row r="116" ht="14.25" spans="1:6">
      <c r="A116" s="19"/>
      <c r="B116" s="40" t="s">
        <v>2375</v>
      </c>
      <c r="C116" s="40" t="s">
        <v>1960</v>
      </c>
      <c r="D116" s="79"/>
      <c r="E116" s="36">
        <f>E115+7</f>
        <v>44464</v>
      </c>
      <c r="F116" s="78">
        <f>E116+40</f>
        <v>44504</v>
      </c>
    </row>
    <row r="117" ht="14.25" spans="1:6">
      <c r="A117" s="19"/>
      <c r="B117" s="40" t="s">
        <v>2375</v>
      </c>
      <c r="C117" s="40" t="s">
        <v>617</v>
      </c>
      <c r="D117" s="79"/>
      <c r="E117" s="36">
        <f>E116+7</f>
        <v>44471</v>
      </c>
      <c r="F117" s="78">
        <f>E117+40</f>
        <v>44511</v>
      </c>
    </row>
    <row r="118" ht="14.25" spans="1:6">
      <c r="A118" s="38" t="s">
        <v>594</v>
      </c>
      <c r="B118" s="38"/>
      <c r="C118" s="38"/>
      <c r="D118" s="38"/>
      <c r="E118" s="38"/>
      <c r="F118" s="80"/>
    </row>
    <row r="119" ht="14.25" spans="1:6">
      <c r="A119" s="19"/>
      <c r="B119" s="76" t="s">
        <v>5</v>
      </c>
      <c r="C119" s="76" t="s">
        <v>6</v>
      </c>
      <c r="D119" s="18" t="s">
        <v>1821</v>
      </c>
      <c r="E119" s="17" t="s">
        <v>2326</v>
      </c>
      <c r="F119" s="16" t="s">
        <v>594</v>
      </c>
    </row>
    <row r="120" ht="14.25" spans="1:6">
      <c r="A120" s="19"/>
      <c r="B120" s="77"/>
      <c r="C120" s="77"/>
      <c r="D120" s="26"/>
      <c r="E120" s="16" t="s">
        <v>10</v>
      </c>
      <c r="F120" s="16" t="s">
        <v>11</v>
      </c>
    </row>
    <row r="121" ht="14.25" spans="1:6">
      <c r="A121" s="19"/>
      <c r="B121" s="40" t="s">
        <v>2375</v>
      </c>
      <c r="C121" s="40" t="s">
        <v>1927</v>
      </c>
      <c r="D121" s="21" t="s">
        <v>1573</v>
      </c>
      <c r="E121" s="36">
        <v>44443</v>
      </c>
      <c r="F121" s="78">
        <f>E121+40</f>
        <v>44483</v>
      </c>
    </row>
    <row r="122" ht="14.25" spans="1:6">
      <c r="A122" s="19"/>
      <c r="B122" s="40" t="s">
        <v>2375</v>
      </c>
      <c r="C122" s="40" t="s">
        <v>1489</v>
      </c>
      <c r="D122" s="81"/>
      <c r="E122" s="36">
        <f>E121+7</f>
        <v>44450</v>
      </c>
      <c r="F122" s="78">
        <f>E122+40</f>
        <v>44490</v>
      </c>
    </row>
    <row r="123" ht="14.25" spans="1:6">
      <c r="A123" s="19"/>
      <c r="B123" s="40" t="s">
        <v>2375</v>
      </c>
      <c r="C123" s="40" t="s">
        <v>1448</v>
      </c>
      <c r="D123" s="81"/>
      <c r="E123" s="36">
        <f>E122+7</f>
        <v>44457</v>
      </c>
      <c r="F123" s="78">
        <f>E123+40</f>
        <v>44497</v>
      </c>
    </row>
    <row r="124" ht="14.25" spans="1:6">
      <c r="A124" s="19"/>
      <c r="B124" s="40" t="s">
        <v>2375</v>
      </c>
      <c r="C124" s="40" t="s">
        <v>1960</v>
      </c>
      <c r="D124" s="81"/>
      <c r="E124" s="36">
        <f>E123+7</f>
        <v>44464</v>
      </c>
      <c r="F124" s="78">
        <f>E124+40</f>
        <v>44504</v>
      </c>
    </row>
    <row r="125" ht="14.25" spans="1:6">
      <c r="A125" s="19"/>
      <c r="B125" s="40" t="s">
        <v>2375</v>
      </c>
      <c r="C125" s="40" t="s">
        <v>617</v>
      </c>
      <c r="D125" s="81"/>
      <c r="E125" s="36">
        <f>E124+7</f>
        <v>44471</v>
      </c>
      <c r="F125" s="78">
        <f>E125+40</f>
        <v>44511</v>
      </c>
    </row>
    <row r="126" ht="14.25" spans="1:7">
      <c r="A126" s="38" t="s">
        <v>664</v>
      </c>
      <c r="B126" s="38"/>
      <c r="C126" s="38"/>
      <c r="D126" s="38"/>
      <c r="E126" s="38"/>
      <c r="F126" s="38"/>
      <c r="G126" s="82"/>
    </row>
    <row r="127" ht="14.25" spans="1:7">
      <c r="A127" s="39" t="s">
        <v>2376</v>
      </c>
      <c r="B127" s="39"/>
      <c r="C127" s="39"/>
      <c r="D127" s="39"/>
      <c r="E127" s="39"/>
      <c r="F127" s="39"/>
      <c r="G127" s="82"/>
    </row>
    <row r="128" ht="14.25" spans="1:7">
      <c r="A128" s="19"/>
      <c r="B128" s="83" t="s">
        <v>5</v>
      </c>
      <c r="C128" s="83" t="s">
        <v>6</v>
      </c>
      <c r="D128" s="16" t="s">
        <v>1821</v>
      </c>
      <c r="E128" s="17" t="s">
        <v>2326</v>
      </c>
      <c r="F128" s="84" t="s">
        <v>677</v>
      </c>
      <c r="G128" s="85"/>
    </row>
    <row r="129" ht="14.25" spans="1:7">
      <c r="A129" s="19"/>
      <c r="B129" s="83"/>
      <c r="C129" s="83"/>
      <c r="D129" s="18"/>
      <c r="E129" s="16" t="s">
        <v>10</v>
      </c>
      <c r="F129" s="16" t="s">
        <v>2377</v>
      </c>
      <c r="G129" s="86" t="s">
        <v>2378</v>
      </c>
    </row>
    <row r="130" ht="14.25" spans="1:7">
      <c r="A130" s="19"/>
      <c r="B130" s="40" t="s">
        <v>2375</v>
      </c>
      <c r="C130" s="40" t="s">
        <v>1927</v>
      </c>
      <c r="D130" s="21" t="s">
        <v>1573</v>
      </c>
      <c r="E130" s="36">
        <v>44443</v>
      </c>
      <c r="F130" s="78">
        <f>E130+40</f>
        <v>44483</v>
      </c>
      <c r="G130" s="87">
        <f>E130+30</f>
        <v>44473</v>
      </c>
    </row>
    <row r="131" ht="14.25" spans="1:7">
      <c r="A131" s="19"/>
      <c r="B131" s="40" t="s">
        <v>2375</v>
      </c>
      <c r="C131" s="40" t="s">
        <v>1489</v>
      </c>
      <c r="D131" s="81"/>
      <c r="E131" s="36">
        <f>E130+7</f>
        <v>44450</v>
      </c>
      <c r="F131" s="78">
        <f>E131+40</f>
        <v>44490</v>
      </c>
      <c r="G131" s="87">
        <f>G130+7</f>
        <v>44480</v>
      </c>
    </row>
    <row r="132" ht="14.25" spans="1:7">
      <c r="A132" s="19"/>
      <c r="B132" s="40" t="s">
        <v>2375</v>
      </c>
      <c r="C132" s="40" t="s">
        <v>1448</v>
      </c>
      <c r="D132" s="81"/>
      <c r="E132" s="36">
        <f>E131+7</f>
        <v>44457</v>
      </c>
      <c r="F132" s="78">
        <f>E132+40</f>
        <v>44497</v>
      </c>
      <c r="G132" s="87">
        <f>G131+7</f>
        <v>44487</v>
      </c>
    </row>
    <row r="133" ht="14.25" spans="1:7">
      <c r="A133" s="88"/>
      <c r="B133" s="40" t="s">
        <v>2375</v>
      </c>
      <c r="C133" s="40" t="s">
        <v>1960</v>
      </c>
      <c r="D133" s="81"/>
      <c r="E133" s="36">
        <f>E132+7</f>
        <v>44464</v>
      </c>
      <c r="F133" s="78">
        <f>E133+40</f>
        <v>44504</v>
      </c>
      <c r="G133" s="87">
        <f>G132+7</f>
        <v>44494</v>
      </c>
    </row>
    <row r="134" ht="14.25" spans="1:7">
      <c r="A134" s="88"/>
      <c r="B134" s="40" t="s">
        <v>2375</v>
      </c>
      <c r="C134" s="40" t="s">
        <v>617</v>
      </c>
      <c r="D134" s="81"/>
      <c r="E134" s="36">
        <f>E133+7</f>
        <v>44471</v>
      </c>
      <c r="F134" s="78">
        <f>E134+40</f>
        <v>44511</v>
      </c>
      <c r="G134" s="87">
        <f>G133+7</f>
        <v>44501</v>
      </c>
    </row>
  </sheetData>
  <mergeCells count="82">
    <mergeCell ref="A1:F1"/>
    <mergeCell ref="B2:E2"/>
    <mergeCell ref="B3:F3"/>
    <mergeCell ref="A4:B4"/>
    <mergeCell ref="A5:B5"/>
    <mergeCell ref="A13:B13"/>
    <mergeCell ref="A37:F37"/>
    <mergeCell ref="A44:B44"/>
    <mergeCell ref="A51:B51"/>
    <mergeCell ref="A58:B58"/>
    <mergeCell ref="A65:B65"/>
    <mergeCell ref="A71:B71"/>
    <mergeCell ref="A79:B79"/>
    <mergeCell ref="A126:F126"/>
    <mergeCell ref="A127:F127"/>
    <mergeCell ref="B6:B7"/>
    <mergeCell ref="B14:B15"/>
    <mergeCell ref="B23:B24"/>
    <mergeCell ref="B31:B32"/>
    <mergeCell ref="B38:B39"/>
    <mergeCell ref="B45:B46"/>
    <mergeCell ref="B52:B53"/>
    <mergeCell ref="B59:B60"/>
    <mergeCell ref="B66:B67"/>
    <mergeCell ref="B72:B73"/>
    <mergeCell ref="B80:B81"/>
    <mergeCell ref="B87:B88"/>
    <mergeCell ref="B95:B96"/>
    <mergeCell ref="B103:B104"/>
    <mergeCell ref="B111:B112"/>
    <mergeCell ref="B119:B120"/>
    <mergeCell ref="B128:B129"/>
    <mergeCell ref="C6:C7"/>
    <mergeCell ref="C14:C15"/>
    <mergeCell ref="C23:C24"/>
    <mergeCell ref="C31:C32"/>
    <mergeCell ref="C38:C39"/>
    <mergeCell ref="C45:C46"/>
    <mergeCell ref="C52:C53"/>
    <mergeCell ref="C59:C60"/>
    <mergeCell ref="C66:C67"/>
    <mergeCell ref="C72:C73"/>
    <mergeCell ref="C80:C81"/>
    <mergeCell ref="C87:C88"/>
    <mergeCell ref="C95:C96"/>
    <mergeCell ref="C103:C104"/>
    <mergeCell ref="C111:C112"/>
    <mergeCell ref="C119:C120"/>
    <mergeCell ref="C128:C129"/>
    <mergeCell ref="D6:D7"/>
    <mergeCell ref="D8:D11"/>
    <mergeCell ref="D14:D15"/>
    <mergeCell ref="D16:D19"/>
    <mergeCell ref="D23:D24"/>
    <mergeCell ref="D25:D28"/>
    <mergeCell ref="D31:D32"/>
    <mergeCell ref="D33:D36"/>
    <mergeCell ref="D38:D39"/>
    <mergeCell ref="D40:D43"/>
    <mergeCell ref="D45:D46"/>
    <mergeCell ref="D47:D50"/>
    <mergeCell ref="D52:D53"/>
    <mergeCell ref="D54:D57"/>
    <mergeCell ref="D59:D60"/>
    <mergeCell ref="D61:D64"/>
    <mergeCell ref="D66:D67"/>
    <mergeCell ref="D68:D70"/>
    <mergeCell ref="D72:D73"/>
    <mergeCell ref="D74:D77"/>
    <mergeCell ref="D80:D81"/>
    <mergeCell ref="D82:D84"/>
    <mergeCell ref="D87:D88"/>
    <mergeCell ref="D89:D92"/>
    <mergeCell ref="D95:D96"/>
    <mergeCell ref="D97:D100"/>
    <mergeCell ref="D105:D108"/>
    <mergeCell ref="D111:D112"/>
    <mergeCell ref="D113:D117"/>
    <mergeCell ref="D119:D120"/>
    <mergeCell ref="D121:D125"/>
    <mergeCell ref="D128:D129"/>
    <mergeCell ref="D130:D13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黑桃A</cp:lastModifiedBy>
  <dcterms:created xsi:type="dcterms:W3CDTF">1996-12-17T01:32:00Z</dcterms:created>
  <cp:lastPrinted>2012-06-27T03:21:00Z</cp:lastPrinted>
  <dcterms:modified xsi:type="dcterms:W3CDTF">2021-09-09T03:13:29Z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9FEC846829B946AB8D3BA799802E942D</vt:lpwstr>
  </property>
</Properties>
</file>